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Trapezoidal Polynomial" sheetId="1" r:id="rId1"/>
    <sheet name="Filter Profile Calculator" sheetId="2" r:id="rId2"/>
    <sheet name="Boxcar Filter Example-Trapezoid" sheetId="3" r:id="rId3"/>
    <sheet name="Boxcar Filter Example-S Curve" sheetId="4" r:id="rId4"/>
  </sheets>
  <definedNames>
    <definedName name="Dist">'Filter Profile Calculator'!$C$5</definedName>
    <definedName name="Filter2">'Filter Profile Calculator'!$C$11</definedName>
    <definedName name="itp">'Filter Profile Calculator'!$C$8</definedName>
    <definedName name="Time1">'Filter Profile Calculator'!$C$6</definedName>
    <definedName name="Time2">'Filter Profile Calculator'!$C$7</definedName>
    <definedName name="Time4">'Filter Profile Calculator'!$C$9</definedName>
    <definedName name="Vprog">'Filter Profile Calculator'!$C$4</definedName>
  </definedNames>
  <calcPr calcId="145621"/>
</workbook>
</file>

<file path=xl/calcChain.xml><?xml version="1.0" encoding="utf-8"?>
<calcChain xmlns="http://schemas.openxmlformats.org/spreadsheetml/2006/main">
  <c r="E166" i="4" l="1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D166" i="4"/>
  <c r="B166" i="4"/>
  <c r="D165" i="4"/>
  <c r="B165" i="4"/>
  <c r="D164" i="4"/>
  <c r="B164" i="4"/>
  <c r="D163" i="4"/>
  <c r="B163" i="4"/>
  <c r="D162" i="4"/>
  <c r="B162" i="4"/>
  <c r="D161" i="4"/>
  <c r="B161" i="4"/>
  <c r="D160" i="4"/>
  <c r="B160" i="4"/>
  <c r="D159" i="4"/>
  <c r="B159" i="4"/>
  <c r="D158" i="4"/>
  <c r="B158" i="4"/>
  <c r="D157" i="4"/>
  <c r="B157" i="4"/>
  <c r="D156" i="4"/>
  <c r="B156" i="4"/>
  <c r="D155" i="4"/>
  <c r="B155" i="4"/>
  <c r="D154" i="4"/>
  <c r="B154" i="4"/>
  <c r="D153" i="4"/>
  <c r="B153" i="4"/>
  <c r="D152" i="4"/>
  <c r="B152" i="4"/>
  <c r="D151" i="4"/>
  <c r="B151" i="4"/>
  <c r="D150" i="4"/>
  <c r="B150" i="4"/>
  <c r="D149" i="4"/>
  <c r="B149" i="4"/>
  <c r="D148" i="4"/>
  <c r="B148" i="4"/>
  <c r="D147" i="4"/>
  <c r="B147" i="4"/>
  <c r="D146" i="4"/>
  <c r="B146" i="4"/>
  <c r="D145" i="4"/>
  <c r="B145" i="4"/>
  <c r="D144" i="4"/>
  <c r="B144" i="4"/>
  <c r="D143" i="4"/>
  <c r="B143" i="4"/>
  <c r="D142" i="4"/>
  <c r="B142" i="4"/>
  <c r="D141" i="4"/>
  <c r="B141" i="4"/>
  <c r="D140" i="4"/>
  <c r="B140" i="4"/>
  <c r="D139" i="4"/>
  <c r="B139" i="4"/>
  <c r="D138" i="4"/>
  <c r="B138" i="4"/>
  <c r="D137" i="4"/>
  <c r="B137" i="4"/>
  <c r="D136" i="4"/>
  <c r="B136" i="4"/>
  <c r="D135" i="4"/>
  <c r="B135" i="4"/>
  <c r="D134" i="4"/>
  <c r="B134" i="4"/>
  <c r="D133" i="4"/>
  <c r="B133" i="4"/>
  <c r="D132" i="4"/>
  <c r="B132" i="4"/>
  <c r="D131" i="4"/>
  <c r="B131" i="4"/>
  <c r="D130" i="4"/>
  <c r="B130" i="4"/>
  <c r="D129" i="4"/>
  <c r="B129" i="4"/>
  <c r="D128" i="4"/>
  <c r="B128" i="4"/>
  <c r="D127" i="4"/>
  <c r="B127" i="4"/>
  <c r="D126" i="4"/>
  <c r="B126" i="4"/>
  <c r="D125" i="4"/>
  <c r="B125" i="4"/>
  <c r="D124" i="4"/>
  <c r="B124" i="4"/>
  <c r="D123" i="4"/>
  <c r="B123" i="4"/>
  <c r="D122" i="4"/>
  <c r="B122" i="4"/>
  <c r="D121" i="4"/>
  <c r="B121" i="4"/>
  <c r="D120" i="4"/>
  <c r="B120" i="4"/>
  <c r="D119" i="4"/>
  <c r="B119" i="4"/>
  <c r="D118" i="4"/>
  <c r="B118" i="4"/>
  <c r="D117" i="4"/>
  <c r="B117" i="4"/>
  <c r="D116" i="4"/>
  <c r="B116" i="4"/>
  <c r="D115" i="4"/>
  <c r="B115" i="4"/>
  <c r="D114" i="4"/>
  <c r="B114" i="4"/>
  <c r="D113" i="4"/>
  <c r="B113" i="4"/>
  <c r="D112" i="4"/>
  <c r="B112" i="4"/>
  <c r="D111" i="4"/>
  <c r="B111" i="4"/>
  <c r="D110" i="4"/>
  <c r="B110" i="4"/>
  <c r="D109" i="4"/>
  <c r="B109" i="4"/>
  <c r="D108" i="4"/>
  <c r="B108" i="4"/>
  <c r="D107" i="4"/>
  <c r="B107" i="4"/>
  <c r="D106" i="4"/>
  <c r="B106" i="4"/>
  <c r="D105" i="4"/>
  <c r="B105" i="4"/>
  <c r="D104" i="4"/>
  <c r="B104" i="4"/>
  <c r="D103" i="4"/>
  <c r="B103" i="4"/>
  <c r="D102" i="4"/>
  <c r="B102" i="4"/>
  <c r="D101" i="4"/>
  <c r="B101" i="4"/>
  <c r="D100" i="4"/>
  <c r="B100" i="4"/>
  <c r="D99" i="4"/>
  <c r="B99" i="4"/>
  <c r="D98" i="4"/>
  <c r="B98" i="4"/>
  <c r="D97" i="4"/>
  <c r="B97" i="4"/>
  <c r="D96" i="4"/>
  <c r="B96" i="4"/>
  <c r="D95" i="4"/>
  <c r="B95" i="4"/>
  <c r="D94" i="4"/>
  <c r="B94" i="4"/>
  <c r="D93" i="4"/>
  <c r="B93" i="4"/>
  <c r="D92" i="4"/>
  <c r="B92" i="4"/>
  <c r="D91" i="4"/>
  <c r="B91" i="4"/>
  <c r="D90" i="4"/>
  <c r="B90" i="4"/>
  <c r="D89" i="4"/>
  <c r="B89" i="4"/>
  <c r="D88" i="4"/>
  <c r="B88" i="4"/>
  <c r="D87" i="4"/>
  <c r="B87" i="4"/>
  <c r="D86" i="4"/>
  <c r="B86" i="4"/>
  <c r="D85" i="4"/>
  <c r="B85" i="4"/>
  <c r="D84" i="4"/>
  <c r="B84" i="4"/>
  <c r="D83" i="4"/>
  <c r="B83" i="4"/>
  <c r="D82" i="4"/>
  <c r="B82" i="4"/>
  <c r="D81" i="4"/>
  <c r="B81" i="4"/>
  <c r="D80" i="4"/>
  <c r="B80" i="4"/>
  <c r="D79" i="4"/>
  <c r="B79" i="4"/>
  <c r="D78" i="4"/>
  <c r="B78" i="4"/>
  <c r="D77" i="4"/>
  <c r="B77" i="4"/>
  <c r="D76" i="4"/>
  <c r="B76" i="4"/>
  <c r="D75" i="4"/>
  <c r="B75" i="4"/>
  <c r="D74" i="4"/>
  <c r="B74" i="4"/>
  <c r="D73" i="4"/>
  <c r="B73" i="4"/>
  <c r="D72" i="4"/>
  <c r="B72" i="4"/>
  <c r="D71" i="4"/>
  <c r="B71" i="4"/>
  <c r="D70" i="4"/>
  <c r="B70" i="4"/>
  <c r="D69" i="4"/>
  <c r="B69" i="4"/>
  <c r="D68" i="4"/>
  <c r="B68" i="4"/>
  <c r="D67" i="4"/>
  <c r="B67" i="4"/>
  <c r="D66" i="4"/>
  <c r="B66" i="4"/>
  <c r="D65" i="4"/>
  <c r="B65" i="4"/>
  <c r="D64" i="4"/>
  <c r="B64" i="4"/>
  <c r="D63" i="4"/>
  <c r="B63" i="4"/>
  <c r="D62" i="4"/>
  <c r="B62" i="4"/>
  <c r="D61" i="4"/>
  <c r="B61" i="4"/>
  <c r="D60" i="4"/>
  <c r="B60" i="4"/>
  <c r="D59" i="4"/>
  <c r="B59" i="4"/>
  <c r="D58" i="4"/>
  <c r="B58" i="4"/>
  <c r="D57" i="4"/>
  <c r="B57" i="4"/>
  <c r="D56" i="4"/>
  <c r="B56" i="4"/>
  <c r="D55" i="4"/>
  <c r="B55" i="4"/>
  <c r="D54" i="4"/>
  <c r="B54" i="4"/>
  <c r="D53" i="4"/>
  <c r="B53" i="4"/>
  <c r="D52" i="4"/>
  <c r="B52" i="4"/>
  <c r="D51" i="4"/>
  <c r="B51" i="4"/>
  <c r="D50" i="4"/>
  <c r="B50" i="4"/>
  <c r="D49" i="4"/>
  <c r="B49" i="4"/>
  <c r="D48" i="4"/>
  <c r="B48" i="4"/>
  <c r="D47" i="4"/>
  <c r="B47" i="4"/>
  <c r="D46" i="4"/>
  <c r="B46" i="4"/>
  <c r="D45" i="4"/>
  <c r="B45" i="4"/>
  <c r="D44" i="4"/>
  <c r="B44" i="4"/>
  <c r="D43" i="4"/>
  <c r="B43" i="4"/>
  <c r="D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D35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A38" i="2"/>
  <c r="A39" i="2" s="1"/>
  <c r="B37" i="2"/>
  <c r="A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G22" i="2"/>
  <c r="C11" i="2"/>
  <c r="C10" i="2"/>
  <c r="C9" i="2"/>
  <c r="C12" i="2" s="1"/>
  <c r="B269" i="1"/>
  <c r="D269" i="1" s="1"/>
  <c r="H269" i="1" s="1"/>
  <c r="H268" i="1"/>
  <c r="D268" i="1"/>
  <c r="B268" i="1"/>
  <c r="B267" i="1"/>
  <c r="D267" i="1" s="1"/>
  <c r="H267" i="1" s="1"/>
  <c r="H266" i="1"/>
  <c r="D266" i="1"/>
  <c r="B266" i="1"/>
  <c r="B265" i="1"/>
  <c r="D265" i="1" s="1"/>
  <c r="H265" i="1" s="1"/>
  <c r="H264" i="1"/>
  <c r="D264" i="1"/>
  <c r="B264" i="1"/>
  <c r="B263" i="1"/>
  <c r="D263" i="1" s="1"/>
  <c r="H263" i="1" s="1"/>
  <c r="H262" i="1"/>
  <c r="D262" i="1"/>
  <c r="B262" i="1"/>
  <c r="B261" i="1"/>
  <c r="D261" i="1" s="1"/>
  <c r="H261" i="1" s="1"/>
  <c r="H260" i="1"/>
  <c r="D260" i="1"/>
  <c r="B260" i="1"/>
  <c r="B259" i="1"/>
  <c r="D259" i="1" s="1"/>
  <c r="H259" i="1" s="1"/>
  <c r="H258" i="1"/>
  <c r="D258" i="1"/>
  <c r="B258" i="1"/>
  <c r="B257" i="1"/>
  <c r="D257" i="1" s="1"/>
  <c r="H257" i="1" s="1"/>
  <c r="H256" i="1"/>
  <c r="D256" i="1"/>
  <c r="B256" i="1"/>
  <c r="B255" i="1"/>
  <c r="D255" i="1" s="1"/>
  <c r="H255" i="1" s="1"/>
  <c r="H254" i="1"/>
  <c r="D254" i="1"/>
  <c r="B254" i="1"/>
  <c r="B253" i="1"/>
  <c r="D253" i="1" s="1"/>
  <c r="H253" i="1" s="1"/>
  <c r="H252" i="1"/>
  <c r="D252" i="1"/>
  <c r="B252" i="1"/>
  <c r="B251" i="1"/>
  <c r="D251" i="1" s="1"/>
  <c r="H251" i="1" s="1"/>
  <c r="H250" i="1"/>
  <c r="D250" i="1"/>
  <c r="B250" i="1"/>
  <c r="B249" i="1"/>
  <c r="D249" i="1" s="1"/>
  <c r="H249" i="1" s="1"/>
  <c r="H248" i="1"/>
  <c r="D248" i="1"/>
  <c r="B248" i="1"/>
  <c r="B247" i="1"/>
  <c r="D247" i="1" s="1"/>
  <c r="H247" i="1" s="1"/>
  <c r="H246" i="1"/>
  <c r="D246" i="1"/>
  <c r="B246" i="1"/>
  <c r="B245" i="1"/>
  <c r="D245" i="1" s="1"/>
  <c r="H245" i="1" s="1"/>
  <c r="H244" i="1"/>
  <c r="D244" i="1"/>
  <c r="B244" i="1"/>
  <c r="B243" i="1"/>
  <c r="D243" i="1" s="1"/>
  <c r="H243" i="1" s="1"/>
  <c r="H242" i="1"/>
  <c r="D242" i="1"/>
  <c r="B242" i="1"/>
  <c r="B241" i="1"/>
  <c r="D241" i="1" s="1"/>
  <c r="H241" i="1" s="1"/>
  <c r="H240" i="1"/>
  <c r="D240" i="1"/>
  <c r="B240" i="1"/>
  <c r="B239" i="1"/>
  <c r="D239" i="1" s="1"/>
  <c r="H238" i="1"/>
  <c r="D238" i="1"/>
  <c r="B238" i="1"/>
  <c r="B237" i="1"/>
  <c r="D237" i="1" s="1"/>
  <c r="H237" i="1" s="1"/>
  <c r="H236" i="1"/>
  <c r="D236" i="1"/>
  <c r="B236" i="1"/>
  <c r="B235" i="1"/>
  <c r="D235" i="1" s="1"/>
  <c r="H235" i="1" s="1"/>
  <c r="H234" i="1"/>
  <c r="D234" i="1"/>
  <c r="B234" i="1"/>
  <c r="B233" i="1"/>
  <c r="D233" i="1" s="1"/>
  <c r="H233" i="1" s="1"/>
  <c r="H232" i="1"/>
  <c r="D232" i="1"/>
  <c r="B232" i="1"/>
  <c r="B231" i="1"/>
  <c r="D231" i="1" s="1"/>
  <c r="H230" i="1"/>
  <c r="D230" i="1"/>
  <c r="B230" i="1"/>
  <c r="B229" i="1"/>
  <c r="D229" i="1" s="1"/>
  <c r="H229" i="1" s="1"/>
  <c r="H228" i="1"/>
  <c r="D228" i="1"/>
  <c r="B228" i="1"/>
  <c r="B227" i="1"/>
  <c r="D227" i="1" s="1"/>
  <c r="H226" i="1"/>
  <c r="D226" i="1"/>
  <c r="B226" i="1"/>
  <c r="B225" i="1"/>
  <c r="D225" i="1" s="1"/>
  <c r="H224" i="1"/>
  <c r="D224" i="1"/>
  <c r="B224" i="1"/>
  <c r="B223" i="1"/>
  <c r="D223" i="1" s="1"/>
  <c r="H222" i="1"/>
  <c r="D222" i="1"/>
  <c r="B222" i="1"/>
  <c r="B221" i="1"/>
  <c r="D221" i="1" s="1"/>
  <c r="H220" i="1"/>
  <c r="D220" i="1"/>
  <c r="B220" i="1"/>
  <c r="B219" i="1"/>
  <c r="D219" i="1" s="1"/>
  <c r="H218" i="1"/>
  <c r="D218" i="1"/>
  <c r="B218" i="1"/>
  <c r="B217" i="1"/>
  <c r="D217" i="1" s="1"/>
  <c r="H216" i="1"/>
  <c r="D216" i="1"/>
  <c r="B216" i="1"/>
  <c r="B215" i="1"/>
  <c r="D215" i="1" s="1"/>
  <c r="H214" i="1"/>
  <c r="D214" i="1"/>
  <c r="B214" i="1"/>
  <c r="B213" i="1"/>
  <c r="D213" i="1" s="1"/>
  <c r="H212" i="1"/>
  <c r="D212" i="1"/>
  <c r="B212" i="1"/>
  <c r="B211" i="1"/>
  <c r="D211" i="1" s="1"/>
  <c r="H210" i="1"/>
  <c r="D210" i="1"/>
  <c r="B210" i="1"/>
  <c r="B209" i="1"/>
  <c r="D209" i="1" s="1"/>
  <c r="H208" i="1"/>
  <c r="D208" i="1"/>
  <c r="B208" i="1"/>
  <c r="B207" i="1"/>
  <c r="D207" i="1" s="1"/>
  <c r="H206" i="1"/>
  <c r="D206" i="1"/>
  <c r="B206" i="1"/>
  <c r="B205" i="1"/>
  <c r="D205" i="1" s="1"/>
  <c r="H204" i="1"/>
  <c r="D204" i="1"/>
  <c r="B204" i="1"/>
  <c r="B203" i="1"/>
  <c r="D203" i="1" s="1"/>
  <c r="H202" i="1"/>
  <c r="D202" i="1"/>
  <c r="B202" i="1"/>
  <c r="B201" i="1"/>
  <c r="D201" i="1" s="1"/>
  <c r="H200" i="1"/>
  <c r="D200" i="1"/>
  <c r="B200" i="1"/>
  <c r="B199" i="1"/>
  <c r="D199" i="1" s="1"/>
  <c r="H198" i="1"/>
  <c r="D198" i="1"/>
  <c r="B198" i="1"/>
  <c r="B197" i="1"/>
  <c r="D197" i="1" s="1"/>
  <c r="D196" i="1"/>
  <c r="B196" i="1"/>
  <c r="D195" i="1"/>
  <c r="B195" i="1"/>
  <c r="B194" i="1"/>
  <c r="D194" i="1" s="1"/>
  <c r="H194" i="1" s="1"/>
  <c r="H193" i="1"/>
  <c r="B193" i="1"/>
  <c r="D193" i="1" s="1"/>
  <c r="B192" i="1"/>
  <c r="D192" i="1" s="1"/>
  <c r="B191" i="1"/>
  <c r="D191" i="1" s="1"/>
  <c r="H191" i="1" s="1"/>
  <c r="H190" i="1"/>
  <c r="D190" i="1"/>
  <c r="B190" i="1"/>
  <c r="B189" i="1"/>
  <c r="D189" i="1" s="1"/>
  <c r="H189" i="1" s="1"/>
  <c r="H188" i="1"/>
  <c r="D188" i="1"/>
  <c r="B188" i="1"/>
  <c r="B187" i="1"/>
  <c r="D187" i="1" s="1"/>
  <c r="H187" i="1" s="1"/>
  <c r="H186" i="1"/>
  <c r="D186" i="1"/>
  <c r="B186" i="1"/>
  <c r="B185" i="1"/>
  <c r="D185" i="1" s="1"/>
  <c r="H185" i="1" s="1"/>
  <c r="H184" i="1"/>
  <c r="D184" i="1"/>
  <c r="B184" i="1"/>
  <c r="B183" i="1"/>
  <c r="D183" i="1" s="1"/>
  <c r="H183" i="1" s="1"/>
  <c r="H182" i="1"/>
  <c r="D182" i="1"/>
  <c r="B182" i="1"/>
  <c r="B181" i="1"/>
  <c r="D181" i="1" s="1"/>
  <c r="H181" i="1" s="1"/>
  <c r="H180" i="1"/>
  <c r="D180" i="1"/>
  <c r="B180" i="1"/>
  <c r="B179" i="1"/>
  <c r="D179" i="1" s="1"/>
  <c r="H179" i="1" s="1"/>
  <c r="H178" i="1"/>
  <c r="D178" i="1"/>
  <c r="B178" i="1"/>
  <c r="B177" i="1"/>
  <c r="D177" i="1" s="1"/>
  <c r="H177" i="1" s="1"/>
  <c r="H176" i="1"/>
  <c r="D176" i="1"/>
  <c r="B176" i="1"/>
  <c r="B175" i="1"/>
  <c r="D175" i="1" s="1"/>
  <c r="H175" i="1" s="1"/>
  <c r="H174" i="1"/>
  <c r="D174" i="1"/>
  <c r="B174" i="1"/>
  <c r="B173" i="1"/>
  <c r="D173" i="1" s="1"/>
  <c r="H173" i="1" s="1"/>
  <c r="H172" i="1"/>
  <c r="D172" i="1"/>
  <c r="B172" i="1"/>
  <c r="B171" i="1"/>
  <c r="D171" i="1" s="1"/>
  <c r="H171" i="1" s="1"/>
  <c r="H170" i="1"/>
  <c r="D170" i="1"/>
  <c r="B170" i="1"/>
  <c r="B169" i="1"/>
  <c r="D169" i="1" s="1"/>
  <c r="H169" i="1" s="1"/>
  <c r="H168" i="1"/>
  <c r="D168" i="1"/>
  <c r="B168" i="1"/>
  <c r="B167" i="1"/>
  <c r="D167" i="1" s="1"/>
  <c r="H167" i="1" s="1"/>
  <c r="D166" i="1"/>
  <c r="H166" i="1" s="1"/>
  <c r="B166" i="1"/>
  <c r="B165" i="1"/>
  <c r="D165" i="1" s="1"/>
  <c r="D164" i="1"/>
  <c r="H164" i="1" s="1"/>
  <c r="B164" i="1"/>
  <c r="B163" i="1"/>
  <c r="D163" i="1" s="1"/>
  <c r="D162" i="1"/>
  <c r="H162" i="1" s="1"/>
  <c r="B162" i="1"/>
  <c r="B161" i="1"/>
  <c r="D161" i="1" s="1"/>
  <c r="D160" i="1"/>
  <c r="H160" i="1" s="1"/>
  <c r="B160" i="1"/>
  <c r="B159" i="1"/>
  <c r="D159" i="1" s="1"/>
  <c r="D158" i="1"/>
  <c r="H158" i="1" s="1"/>
  <c r="B158" i="1"/>
  <c r="B157" i="1"/>
  <c r="D157" i="1" s="1"/>
  <c r="D156" i="1"/>
  <c r="H156" i="1" s="1"/>
  <c r="B156" i="1"/>
  <c r="B155" i="1"/>
  <c r="D155" i="1" s="1"/>
  <c r="D154" i="1"/>
  <c r="H154" i="1" s="1"/>
  <c r="B154" i="1"/>
  <c r="B153" i="1"/>
  <c r="D153" i="1" s="1"/>
  <c r="D152" i="1"/>
  <c r="H152" i="1" s="1"/>
  <c r="B152" i="1"/>
  <c r="B151" i="1"/>
  <c r="D151" i="1" s="1"/>
  <c r="D150" i="1"/>
  <c r="H150" i="1" s="1"/>
  <c r="B150" i="1"/>
  <c r="B149" i="1"/>
  <c r="D149" i="1" s="1"/>
  <c r="H149" i="1" s="1"/>
  <c r="D148" i="1"/>
  <c r="H148" i="1" s="1"/>
  <c r="B148" i="1"/>
  <c r="B147" i="1"/>
  <c r="D147" i="1" s="1"/>
  <c r="B146" i="1"/>
  <c r="D146" i="1" s="1"/>
  <c r="H146" i="1" s="1"/>
  <c r="B145" i="1"/>
  <c r="D145" i="1" s="1"/>
  <c r="B144" i="1"/>
  <c r="D144" i="1" s="1"/>
  <c r="H144" i="1" s="1"/>
  <c r="B143" i="1"/>
  <c r="D143" i="1" s="1"/>
  <c r="B142" i="1"/>
  <c r="D142" i="1" s="1"/>
  <c r="H142" i="1" s="1"/>
  <c r="B141" i="1"/>
  <c r="D141" i="1" s="1"/>
  <c r="B140" i="1"/>
  <c r="D140" i="1" s="1"/>
  <c r="H140" i="1" s="1"/>
  <c r="B139" i="1"/>
  <c r="D139" i="1" s="1"/>
  <c r="B138" i="1"/>
  <c r="D138" i="1" s="1"/>
  <c r="H138" i="1" s="1"/>
  <c r="B137" i="1"/>
  <c r="D137" i="1" s="1"/>
  <c r="B136" i="1"/>
  <c r="D136" i="1" s="1"/>
  <c r="H136" i="1" s="1"/>
  <c r="B135" i="1"/>
  <c r="D135" i="1" s="1"/>
  <c r="B134" i="1"/>
  <c r="D134" i="1" s="1"/>
  <c r="H134" i="1" s="1"/>
  <c r="B133" i="1"/>
  <c r="D133" i="1" s="1"/>
  <c r="B132" i="1"/>
  <c r="D132" i="1" s="1"/>
  <c r="H132" i="1" s="1"/>
  <c r="B131" i="1"/>
  <c r="D131" i="1" s="1"/>
  <c r="B130" i="1"/>
  <c r="D130" i="1" s="1"/>
  <c r="H130" i="1" s="1"/>
  <c r="B129" i="1"/>
  <c r="D129" i="1" s="1"/>
  <c r="B128" i="1"/>
  <c r="D128" i="1" s="1"/>
  <c r="H128" i="1" s="1"/>
  <c r="B127" i="1"/>
  <c r="D127" i="1" s="1"/>
  <c r="D126" i="1"/>
  <c r="H126" i="1" s="1"/>
  <c r="B126" i="1"/>
  <c r="B125" i="1"/>
  <c r="D125" i="1" s="1"/>
  <c r="H125" i="1" s="1"/>
  <c r="D124" i="1"/>
  <c r="H124" i="1" s="1"/>
  <c r="B124" i="1"/>
  <c r="B123" i="1"/>
  <c r="D123" i="1" s="1"/>
  <c r="H123" i="1" s="1"/>
  <c r="B122" i="1"/>
  <c r="D122" i="1" s="1"/>
  <c r="B121" i="1"/>
  <c r="D121" i="1" s="1"/>
  <c r="H121" i="1" s="1"/>
  <c r="B120" i="1"/>
  <c r="D120" i="1" s="1"/>
  <c r="B119" i="1"/>
  <c r="D119" i="1" s="1"/>
  <c r="H119" i="1" s="1"/>
  <c r="B118" i="1"/>
  <c r="D118" i="1" s="1"/>
  <c r="B117" i="1"/>
  <c r="D117" i="1" s="1"/>
  <c r="H117" i="1" s="1"/>
  <c r="B116" i="1"/>
  <c r="D116" i="1" s="1"/>
  <c r="B115" i="1"/>
  <c r="D115" i="1" s="1"/>
  <c r="H115" i="1" s="1"/>
  <c r="B114" i="1"/>
  <c r="D114" i="1" s="1"/>
  <c r="B113" i="1"/>
  <c r="D113" i="1" s="1"/>
  <c r="H113" i="1" s="1"/>
  <c r="B112" i="1"/>
  <c r="D112" i="1" s="1"/>
  <c r="B111" i="1"/>
  <c r="D111" i="1" s="1"/>
  <c r="H111" i="1" s="1"/>
  <c r="B110" i="1"/>
  <c r="D110" i="1" s="1"/>
  <c r="B109" i="1"/>
  <c r="D109" i="1" s="1"/>
  <c r="H109" i="1" s="1"/>
  <c r="B108" i="1"/>
  <c r="D108" i="1" s="1"/>
  <c r="B107" i="1"/>
  <c r="D107" i="1" s="1"/>
  <c r="H107" i="1" s="1"/>
  <c r="B106" i="1"/>
  <c r="D106" i="1" s="1"/>
  <c r="D105" i="1"/>
  <c r="H105" i="1" s="1"/>
  <c r="B105" i="1"/>
  <c r="B104" i="1"/>
  <c r="D104" i="1" s="1"/>
  <c r="D103" i="1"/>
  <c r="H103" i="1" s="1"/>
  <c r="B103" i="1"/>
  <c r="B102" i="1"/>
  <c r="D102" i="1" s="1"/>
  <c r="D101" i="1"/>
  <c r="H101" i="1" s="1"/>
  <c r="B101" i="1"/>
  <c r="B100" i="1"/>
  <c r="D100" i="1" s="1"/>
  <c r="D99" i="1"/>
  <c r="H99" i="1" s="1"/>
  <c r="B99" i="1"/>
  <c r="B98" i="1"/>
  <c r="D98" i="1" s="1"/>
  <c r="H97" i="1"/>
  <c r="D97" i="1"/>
  <c r="B97" i="1"/>
  <c r="B96" i="1"/>
  <c r="D96" i="1" s="1"/>
  <c r="H95" i="1"/>
  <c r="D95" i="1"/>
  <c r="B95" i="1"/>
  <c r="B94" i="1"/>
  <c r="D94" i="1" s="1"/>
  <c r="D93" i="1"/>
  <c r="B93" i="1"/>
  <c r="B92" i="1"/>
  <c r="D92" i="1" s="1"/>
  <c r="D91" i="1"/>
  <c r="H91" i="1" s="1"/>
  <c r="B91" i="1"/>
  <c r="B90" i="1"/>
  <c r="D90" i="1" s="1"/>
  <c r="H89" i="1"/>
  <c r="D89" i="1"/>
  <c r="B89" i="1"/>
  <c r="B88" i="1"/>
  <c r="D88" i="1" s="1"/>
  <c r="H87" i="1"/>
  <c r="D87" i="1"/>
  <c r="B87" i="1"/>
  <c r="B86" i="1"/>
  <c r="D86" i="1" s="1"/>
  <c r="D85" i="1"/>
  <c r="B85" i="1"/>
  <c r="B84" i="1"/>
  <c r="D84" i="1" s="1"/>
  <c r="D83" i="1"/>
  <c r="H83" i="1" s="1"/>
  <c r="B83" i="1"/>
  <c r="B82" i="1"/>
  <c r="D82" i="1" s="1"/>
  <c r="H81" i="1"/>
  <c r="D81" i="1"/>
  <c r="B81" i="1"/>
  <c r="B80" i="1"/>
  <c r="D80" i="1" s="1"/>
  <c r="H79" i="1"/>
  <c r="D79" i="1"/>
  <c r="B79" i="1"/>
  <c r="B78" i="1"/>
  <c r="D78" i="1" s="1"/>
  <c r="D77" i="1"/>
  <c r="B77" i="1"/>
  <c r="B76" i="1"/>
  <c r="D76" i="1" s="1"/>
  <c r="D75" i="1"/>
  <c r="H75" i="1" s="1"/>
  <c r="B75" i="1"/>
  <c r="B74" i="1"/>
  <c r="D74" i="1" s="1"/>
  <c r="H73" i="1"/>
  <c r="D73" i="1"/>
  <c r="B73" i="1"/>
  <c r="B72" i="1"/>
  <c r="D72" i="1" s="1"/>
  <c r="H71" i="1"/>
  <c r="D71" i="1"/>
  <c r="B71" i="1"/>
  <c r="B70" i="1"/>
  <c r="D70" i="1" s="1"/>
  <c r="D69" i="1"/>
  <c r="B69" i="1"/>
  <c r="B68" i="1"/>
  <c r="D68" i="1" s="1"/>
  <c r="D67" i="1"/>
  <c r="H67" i="1" s="1"/>
  <c r="B67" i="1"/>
  <c r="B66" i="1"/>
  <c r="D66" i="1" s="1"/>
  <c r="B65" i="1"/>
  <c r="D65" i="1" s="1"/>
  <c r="H64" i="1"/>
  <c r="D64" i="1"/>
  <c r="B64" i="1"/>
  <c r="B63" i="1"/>
  <c r="D63" i="1" s="1"/>
  <c r="H62" i="1"/>
  <c r="D62" i="1"/>
  <c r="B62" i="1"/>
  <c r="B61" i="1"/>
  <c r="D61" i="1" s="1"/>
  <c r="H60" i="1"/>
  <c r="D60" i="1"/>
  <c r="B60" i="1"/>
  <c r="B59" i="1"/>
  <c r="D59" i="1" s="1"/>
  <c r="D58" i="1"/>
  <c r="B58" i="1"/>
  <c r="B57" i="1"/>
  <c r="D57" i="1" s="1"/>
  <c r="H56" i="1"/>
  <c r="D56" i="1"/>
  <c r="B56" i="1"/>
  <c r="B55" i="1"/>
  <c r="D55" i="1" s="1"/>
  <c r="D54" i="1"/>
  <c r="B54" i="1"/>
  <c r="B53" i="1"/>
  <c r="D53" i="1" s="1"/>
  <c r="H52" i="1"/>
  <c r="D52" i="1"/>
  <c r="B52" i="1"/>
  <c r="B51" i="1"/>
  <c r="D51" i="1" s="1"/>
  <c r="D50" i="1"/>
  <c r="B50" i="1"/>
  <c r="B49" i="1"/>
  <c r="D49" i="1" s="1"/>
  <c r="H48" i="1"/>
  <c r="D48" i="1"/>
  <c r="B48" i="1"/>
  <c r="B47" i="1"/>
  <c r="D47" i="1" s="1"/>
  <c r="D46" i="1"/>
  <c r="B46" i="1"/>
  <c r="B45" i="1"/>
  <c r="D45" i="1" s="1"/>
  <c r="H44" i="1"/>
  <c r="D44" i="1"/>
  <c r="B44" i="1"/>
  <c r="B43" i="1"/>
  <c r="D43" i="1" s="1"/>
  <c r="D42" i="1"/>
  <c r="B42" i="1"/>
  <c r="B41" i="1"/>
  <c r="D41" i="1" s="1"/>
  <c r="H40" i="1"/>
  <c r="D40" i="1"/>
  <c r="B40" i="1"/>
  <c r="B39" i="1"/>
  <c r="D39" i="1" s="1"/>
  <c r="D38" i="1"/>
  <c r="B38" i="1"/>
  <c r="B37" i="1"/>
  <c r="D37" i="1" s="1"/>
  <c r="H36" i="1"/>
  <c r="D36" i="1"/>
  <c r="B36" i="1"/>
  <c r="B35" i="1"/>
  <c r="D35" i="1" s="1"/>
  <c r="D34" i="1"/>
  <c r="B34" i="1"/>
  <c r="B33" i="1"/>
  <c r="D33" i="1" s="1"/>
  <c r="H32" i="1"/>
  <c r="D32" i="1"/>
  <c r="B32" i="1"/>
  <c r="B31" i="1"/>
  <c r="D31" i="1" s="1"/>
  <c r="D30" i="1"/>
  <c r="B30" i="1"/>
  <c r="B29" i="1"/>
  <c r="D29" i="1" s="1"/>
  <c r="H28" i="1"/>
  <c r="D28" i="1"/>
  <c r="B28" i="1"/>
  <c r="B27" i="1"/>
  <c r="D27" i="1" s="1"/>
  <c r="D26" i="1"/>
  <c r="B26" i="1"/>
  <c r="B25" i="1"/>
  <c r="D25" i="1" s="1"/>
  <c r="H24" i="1"/>
  <c r="D24" i="1"/>
  <c r="B24" i="1"/>
  <c r="B23" i="1"/>
  <c r="D23" i="1" s="1"/>
  <c r="D22" i="1"/>
  <c r="B22" i="1"/>
  <c r="B21" i="1"/>
  <c r="D21" i="1" s="1"/>
  <c r="H20" i="1"/>
  <c r="D20" i="1"/>
  <c r="B20" i="1"/>
  <c r="I19" i="1"/>
  <c r="D19" i="1"/>
  <c r="B19" i="1"/>
  <c r="A13" i="1"/>
  <c r="B11" i="1"/>
  <c r="B10" i="1"/>
  <c r="B12" i="1" s="1"/>
  <c r="B13" i="1" s="1"/>
  <c r="B9" i="1"/>
  <c r="C24" i="1" l="1"/>
  <c r="C26" i="1"/>
  <c r="C40" i="1"/>
  <c r="C42" i="1"/>
  <c r="C75" i="1"/>
  <c r="E75" i="1" s="1"/>
  <c r="J75" i="1" s="1"/>
  <c r="C28" i="1"/>
  <c r="C30" i="1"/>
  <c r="C36" i="2"/>
  <c r="C38" i="2"/>
  <c r="C37" i="2"/>
  <c r="C44" i="1"/>
  <c r="C46" i="1"/>
  <c r="C56" i="1"/>
  <c r="C58" i="1"/>
  <c r="C67" i="1"/>
  <c r="C60" i="1"/>
  <c r="C62" i="1"/>
  <c r="C64" i="1"/>
  <c r="C20" i="1"/>
  <c r="C22" i="1"/>
  <c r="C36" i="1"/>
  <c r="C38" i="1"/>
  <c r="C52" i="1"/>
  <c r="C54" i="1"/>
  <c r="C83" i="1"/>
  <c r="E83" i="1" s="1"/>
  <c r="J83" i="1" s="1"/>
  <c r="C32" i="1"/>
  <c r="C34" i="1"/>
  <c r="C48" i="1"/>
  <c r="C50" i="1"/>
  <c r="B39" i="2"/>
  <c r="C39" i="2"/>
  <c r="A40" i="2"/>
  <c r="B38" i="2"/>
  <c r="I22" i="2"/>
  <c r="C23" i="2"/>
  <c r="D23" i="2" s="1"/>
  <c r="C24" i="2"/>
  <c r="C25" i="2"/>
  <c r="C26" i="2"/>
  <c r="C27" i="2"/>
  <c r="C28" i="2"/>
  <c r="C29" i="2"/>
  <c r="C30" i="2"/>
  <c r="C31" i="2"/>
  <c r="C32" i="2"/>
  <c r="C33" i="2"/>
  <c r="C34" i="2"/>
  <c r="C35" i="2"/>
  <c r="H86" i="1"/>
  <c r="C86" i="1"/>
  <c r="H25" i="1"/>
  <c r="C25" i="1"/>
  <c r="C33" i="1"/>
  <c r="H33" i="1"/>
  <c r="C37" i="1"/>
  <c r="H37" i="1"/>
  <c r="H22" i="1"/>
  <c r="H26" i="1"/>
  <c r="H30" i="1"/>
  <c r="H34" i="1"/>
  <c r="H38" i="1"/>
  <c r="H42" i="1"/>
  <c r="H46" i="1"/>
  <c r="H50" i="1"/>
  <c r="H54" i="1"/>
  <c r="H58" i="1"/>
  <c r="H70" i="1"/>
  <c r="C70" i="1"/>
  <c r="C77" i="1"/>
  <c r="H77" i="1"/>
  <c r="C79" i="1"/>
  <c r="C91" i="1"/>
  <c r="C93" i="1"/>
  <c r="C19" i="1"/>
  <c r="H19" i="1"/>
  <c r="C23" i="1"/>
  <c r="H23" i="1"/>
  <c r="H27" i="1"/>
  <c r="C27" i="1"/>
  <c r="C31" i="1"/>
  <c r="H31" i="1"/>
  <c r="C35" i="1"/>
  <c r="H35" i="1"/>
  <c r="C39" i="1"/>
  <c r="H39" i="1"/>
  <c r="C43" i="1"/>
  <c r="H43" i="1"/>
  <c r="C47" i="1"/>
  <c r="H47" i="1"/>
  <c r="C51" i="1"/>
  <c r="H51" i="1"/>
  <c r="C55" i="1"/>
  <c r="H55" i="1"/>
  <c r="C59" i="1"/>
  <c r="H59" i="1"/>
  <c r="C63" i="1"/>
  <c r="H63" i="1"/>
  <c r="H78" i="1"/>
  <c r="C78" i="1"/>
  <c r="C85" i="1"/>
  <c r="H85" i="1"/>
  <c r="C87" i="1"/>
  <c r="H21" i="1"/>
  <c r="C21" i="1"/>
  <c r="H29" i="1"/>
  <c r="C29" i="1"/>
  <c r="C41" i="1"/>
  <c r="H41" i="1"/>
  <c r="C45" i="1"/>
  <c r="H45" i="1"/>
  <c r="C49" i="1"/>
  <c r="H49" i="1"/>
  <c r="C53" i="1"/>
  <c r="H53" i="1"/>
  <c r="C57" i="1"/>
  <c r="H57" i="1"/>
  <c r="C61" i="1"/>
  <c r="H61" i="1"/>
  <c r="C65" i="1"/>
  <c r="H65" i="1"/>
  <c r="C69" i="1"/>
  <c r="H69" i="1"/>
  <c r="C71" i="1"/>
  <c r="C95" i="1"/>
  <c r="H94" i="1"/>
  <c r="C94" i="1"/>
  <c r="D12" i="1"/>
  <c r="E12" i="1" s="1"/>
  <c r="E13" i="1" s="1"/>
  <c r="C267" i="1"/>
  <c r="C266" i="1"/>
  <c r="C259" i="1"/>
  <c r="C258" i="1"/>
  <c r="C251" i="1"/>
  <c r="C250" i="1"/>
  <c r="C243" i="1"/>
  <c r="C242" i="1"/>
  <c r="C240" i="1"/>
  <c r="C232" i="1"/>
  <c r="C263" i="1"/>
  <c r="C262" i="1"/>
  <c r="C255" i="1"/>
  <c r="C254" i="1"/>
  <c r="C247" i="1"/>
  <c r="C246" i="1"/>
  <c r="C236" i="1"/>
  <c r="C235" i="1"/>
  <c r="C229" i="1"/>
  <c r="C265" i="1"/>
  <c r="C264" i="1"/>
  <c r="C257" i="1"/>
  <c r="C256" i="1"/>
  <c r="C249" i="1"/>
  <c r="C248" i="1"/>
  <c r="C241" i="1"/>
  <c r="C234" i="1"/>
  <c r="C233" i="1"/>
  <c r="C245" i="1"/>
  <c r="C244" i="1"/>
  <c r="C261" i="1"/>
  <c r="C260" i="1"/>
  <c r="C230" i="1"/>
  <c r="C269" i="1"/>
  <c r="C268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238" i="1"/>
  <c r="C253" i="1"/>
  <c r="C252" i="1"/>
  <c r="C237" i="1"/>
  <c r="C124" i="1"/>
  <c r="C198" i="1"/>
  <c r="C148" i="1"/>
  <c r="C149" i="1"/>
  <c r="C126" i="1"/>
  <c r="H66" i="1"/>
  <c r="C66" i="1"/>
  <c r="H74" i="1"/>
  <c r="C74" i="1"/>
  <c r="H82" i="1"/>
  <c r="C82" i="1"/>
  <c r="H90" i="1"/>
  <c r="C90" i="1"/>
  <c r="H93" i="1"/>
  <c r="H98" i="1"/>
  <c r="C98" i="1"/>
  <c r="H72" i="1"/>
  <c r="C72" i="1"/>
  <c r="H80" i="1"/>
  <c r="C80" i="1"/>
  <c r="H88" i="1"/>
  <c r="C88" i="1"/>
  <c r="H96" i="1"/>
  <c r="C96" i="1"/>
  <c r="C99" i="1"/>
  <c r="H100" i="1"/>
  <c r="C100" i="1"/>
  <c r="C101" i="1"/>
  <c r="H102" i="1"/>
  <c r="C102" i="1"/>
  <c r="C103" i="1"/>
  <c r="H104" i="1"/>
  <c r="C104" i="1"/>
  <c r="C105" i="1"/>
  <c r="H106" i="1"/>
  <c r="C106" i="1"/>
  <c r="C151" i="1"/>
  <c r="H151" i="1"/>
  <c r="C153" i="1"/>
  <c r="H153" i="1"/>
  <c r="C155" i="1"/>
  <c r="H155" i="1"/>
  <c r="C157" i="1"/>
  <c r="H157" i="1"/>
  <c r="C159" i="1"/>
  <c r="H159" i="1"/>
  <c r="C161" i="1"/>
  <c r="H161" i="1"/>
  <c r="C163" i="1"/>
  <c r="H163" i="1"/>
  <c r="C165" i="1"/>
  <c r="H165" i="1"/>
  <c r="H108" i="1"/>
  <c r="C108" i="1"/>
  <c r="H110" i="1"/>
  <c r="C110" i="1"/>
  <c r="H112" i="1"/>
  <c r="C112" i="1"/>
  <c r="H114" i="1"/>
  <c r="C114" i="1"/>
  <c r="H116" i="1"/>
  <c r="C116" i="1"/>
  <c r="H118" i="1"/>
  <c r="C118" i="1"/>
  <c r="H120" i="1"/>
  <c r="C120" i="1"/>
  <c r="H122" i="1"/>
  <c r="C122" i="1"/>
  <c r="C125" i="1"/>
  <c r="H68" i="1"/>
  <c r="C68" i="1"/>
  <c r="C73" i="1"/>
  <c r="H76" i="1"/>
  <c r="C76" i="1"/>
  <c r="C81" i="1"/>
  <c r="H84" i="1"/>
  <c r="C84" i="1"/>
  <c r="C89" i="1"/>
  <c r="H92" i="1"/>
  <c r="C92" i="1"/>
  <c r="C97" i="1"/>
  <c r="H127" i="1"/>
  <c r="C127" i="1"/>
  <c r="H129" i="1"/>
  <c r="C129" i="1"/>
  <c r="H131" i="1"/>
  <c r="C131" i="1"/>
  <c r="H133" i="1"/>
  <c r="C133" i="1"/>
  <c r="H135" i="1"/>
  <c r="C135" i="1"/>
  <c r="H137" i="1"/>
  <c r="C137" i="1"/>
  <c r="H139" i="1"/>
  <c r="C139" i="1"/>
  <c r="H141" i="1"/>
  <c r="C141" i="1"/>
  <c r="H143" i="1"/>
  <c r="C143" i="1"/>
  <c r="H145" i="1"/>
  <c r="C145" i="1"/>
  <c r="H147" i="1"/>
  <c r="C147" i="1"/>
  <c r="C150" i="1"/>
  <c r="C152" i="1"/>
  <c r="C154" i="1"/>
  <c r="C156" i="1"/>
  <c r="C158" i="1"/>
  <c r="C160" i="1"/>
  <c r="C162" i="1"/>
  <c r="C164" i="1"/>
  <c r="C166" i="1"/>
  <c r="H192" i="1"/>
  <c r="C192" i="1"/>
  <c r="C107" i="1"/>
  <c r="C109" i="1"/>
  <c r="C111" i="1"/>
  <c r="C113" i="1"/>
  <c r="C115" i="1"/>
  <c r="C117" i="1"/>
  <c r="C119" i="1"/>
  <c r="C121" i="1"/>
  <c r="C123" i="1"/>
  <c r="C128" i="1"/>
  <c r="C130" i="1"/>
  <c r="C132" i="1"/>
  <c r="C134" i="1"/>
  <c r="C136" i="1"/>
  <c r="C138" i="1"/>
  <c r="C140" i="1"/>
  <c r="C142" i="1"/>
  <c r="C144" i="1"/>
  <c r="C146" i="1"/>
  <c r="H196" i="1"/>
  <c r="C196" i="1"/>
  <c r="C195" i="1"/>
  <c r="H195" i="1"/>
  <c r="C194" i="1"/>
  <c r="C197" i="1"/>
  <c r="C201" i="1"/>
  <c r="H201" i="1"/>
  <c r="C228" i="1"/>
  <c r="H197" i="1"/>
  <c r="C200" i="1"/>
  <c r="H231" i="1"/>
  <c r="C231" i="1"/>
  <c r="C193" i="1"/>
  <c r="C203" i="1"/>
  <c r="H203" i="1"/>
  <c r="C204" i="1"/>
  <c r="C207" i="1"/>
  <c r="H207" i="1"/>
  <c r="C208" i="1"/>
  <c r="C211" i="1"/>
  <c r="H211" i="1"/>
  <c r="C212" i="1"/>
  <c r="C215" i="1"/>
  <c r="H215" i="1"/>
  <c r="C216" i="1"/>
  <c r="C219" i="1"/>
  <c r="H219" i="1"/>
  <c r="C220" i="1"/>
  <c r="C223" i="1"/>
  <c r="H223" i="1"/>
  <c r="C224" i="1"/>
  <c r="H227" i="1"/>
  <c r="C227" i="1"/>
  <c r="H239" i="1"/>
  <c r="C239" i="1"/>
  <c r="C199" i="1"/>
  <c r="H199" i="1"/>
  <c r="C202" i="1"/>
  <c r="C205" i="1"/>
  <c r="H205" i="1"/>
  <c r="C206" i="1"/>
  <c r="C209" i="1"/>
  <c r="H209" i="1"/>
  <c r="C210" i="1"/>
  <c r="C213" i="1"/>
  <c r="H213" i="1"/>
  <c r="C214" i="1"/>
  <c r="C217" i="1"/>
  <c r="H217" i="1"/>
  <c r="C218" i="1"/>
  <c r="C221" i="1"/>
  <c r="H221" i="1"/>
  <c r="C222" i="1"/>
  <c r="C225" i="1"/>
  <c r="H225" i="1"/>
  <c r="C226" i="1"/>
  <c r="E46" i="1" l="1"/>
  <c r="J46" i="1" s="1"/>
  <c r="E67" i="1"/>
  <c r="J67" i="1" s="1"/>
  <c r="D24" i="2"/>
  <c r="C40" i="2"/>
  <c r="A41" i="2"/>
  <c r="B40" i="2"/>
  <c r="E23" i="2"/>
  <c r="I23" i="2" s="1"/>
  <c r="E205" i="1"/>
  <c r="J205" i="1" s="1"/>
  <c r="E208" i="1"/>
  <c r="J208" i="1" s="1"/>
  <c r="E146" i="1"/>
  <c r="J146" i="1" s="1"/>
  <c r="E119" i="1"/>
  <c r="J119" i="1" s="1"/>
  <c r="E152" i="1"/>
  <c r="J152" i="1" s="1"/>
  <c r="E137" i="1"/>
  <c r="J137" i="1" s="1"/>
  <c r="E84" i="1"/>
  <c r="J84" i="1" s="1"/>
  <c r="E163" i="1"/>
  <c r="J163" i="1" s="1"/>
  <c r="E151" i="1"/>
  <c r="J151" i="1" s="1"/>
  <c r="E90" i="1"/>
  <c r="J90" i="1" s="1"/>
  <c r="E124" i="1"/>
  <c r="J124" i="1" s="1"/>
  <c r="E174" i="1"/>
  <c r="J174" i="1" s="1"/>
  <c r="E186" i="1"/>
  <c r="J186" i="1" s="1"/>
  <c r="E245" i="1"/>
  <c r="J245" i="1" s="1"/>
  <c r="E236" i="1"/>
  <c r="J236" i="1" s="1"/>
  <c r="E251" i="1"/>
  <c r="J251" i="1" s="1"/>
  <c r="E29" i="1"/>
  <c r="J29" i="1" s="1"/>
  <c r="E86" i="1"/>
  <c r="J86" i="1" s="1"/>
  <c r="E218" i="1"/>
  <c r="J218" i="1" s="1"/>
  <c r="E219" i="1"/>
  <c r="J219" i="1" s="1"/>
  <c r="E200" i="1"/>
  <c r="J200" i="1" s="1"/>
  <c r="E222" i="1"/>
  <c r="J222" i="1" s="1"/>
  <c r="E213" i="1"/>
  <c r="J213" i="1" s="1"/>
  <c r="E206" i="1"/>
  <c r="J206" i="1" s="1"/>
  <c r="E227" i="1"/>
  <c r="J227" i="1" s="1"/>
  <c r="E223" i="1"/>
  <c r="J223" i="1" s="1"/>
  <c r="E216" i="1"/>
  <c r="J216" i="1" s="1"/>
  <c r="E207" i="1"/>
  <c r="J207" i="1" s="1"/>
  <c r="E193" i="1"/>
  <c r="J193" i="1" s="1"/>
  <c r="E197" i="1"/>
  <c r="J197" i="1" s="1"/>
  <c r="E196" i="1"/>
  <c r="J196" i="1" s="1"/>
  <c r="E142" i="1"/>
  <c r="J142" i="1" s="1"/>
  <c r="E134" i="1"/>
  <c r="J134" i="1" s="1"/>
  <c r="E123" i="1"/>
  <c r="J123" i="1" s="1"/>
  <c r="E115" i="1"/>
  <c r="J115" i="1" s="1"/>
  <c r="E107" i="1"/>
  <c r="J107" i="1" s="1"/>
  <c r="E164" i="1"/>
  <c r="J164" i="1" s="1"/>
  <c r="E156" i="1"/>
  <c r="J156" i="1" s="1"/>
  <c r="E147" i="1"/>
  <c r="J147" i="1" s="1"/>
  <c r="E143" i="1"/>
  <c r="J143" i="1" s="1"/>
  <c r="E139" i="1"/>
  <c r="J139" i="1" s="1"/>
  <c r="E135" i="1"/>
  <c r="J135" i="1" s="1"/>
  <c r="E131" i="1"/>
  <c r="J131" i="1" s="1"/>
  <c r="E127" i="1"/>
  <c r="J127" i="1" s="1"/>
  <c r="E81" i="1"/>
  <c r="J81" i="1" s="1"/>
  <c r="E68" i="1"/>
  <c r="J68" i="1" s="1"/>
  <c r="E165" i="1"/>
  <c r="J165" i="1" s="1"/>
  <c r="E161" i="1"/>
  <c r="J161" i="1" s="1"/>
  <c r="E157" i="1"/>
  <c r="J157" i="1" s="1"/>
  <c r="E153" i="1"/>
  <c r="J153" i="1" s="1"/>
  <c r="E103" i="1"/>
  <c r="J103" i="1" s="1"/>
  <c r="E100" i="1"/>
  <c r="J100" i="1" s="1"/>
  <c r="E82" i="1"/>
  <c r="J82" i="1" s="1"/>
  <c r="E66" i="1"/>
  <c r="J66" i="1" s="1"/>
  <c r="E148" i="1"/>
  <c r="J148" i="1" s="1"/>
  <c r="E252" i="1"/>
  <c r="J252" i="1" s="1"/>
  <c r="E168" i="1"/>
  <c r="J168" i="1" s="1"/>
  <c r="E172" i="1"/>
  <c r="J172" i="1" s="1"/>
  <c r="E176" i="1"/>
  <c r="J176" i="1" s="1"/>
  <c r="E180" i="1"/>
  <c r="J180" i="1" s="1"/>
  <c r="E184" i="1"/>
  <c r="J184" i="1" s="1"/>
  <c r="E188" i="1"/>
  <c r="J188" i="1" s="1"/>
  <c r="E268" i="1"/>
  <c r="J268" i="1" s="1"/>
  <c r="E261" i="1"/>
  <c r="J261" i="1" s="1"/>
  <c r="E234" i="1"/>
  <c r="J234" i="1" s="1"/>
  <c r="E256" i="1"/>
  <c r="J256" i="1" s="1"/>
  <c r="E229" i="1"/>
  <c r="J229" i="1" s="1"/>
  <c r="E247" i="1"/>
  <c r="J247" i="1" s="1"/>
  <c r="E263" i="1"/>
  <c r="J263" i="1" s="1"/>
  <c r="E243" i="1"/>
  <c r="J243" i="1" s="1"/>
  <c r="E259" i="1"/>
  <c r="J259" i="1" s="1"/>
  <c r="E94" i="1"/>
  <c r="J94" i="1" s="1"/>
  <c r="E34" i="1"/>
  <c r="J34" i="1" s="1"/>
  <c r="E26" i="1"/>
  <c r="J26" i="1" s="1"/>
  <c r="E78" i="1"/>
  <c r="J78" i="1" s="1"/>
  <c r="E32" i="1"/>
  <c r="J32" i="1" s="1"/>
  <c r="E24" i="1"/>
  <c r="J24" i="1" s="1"/>
  <c r="E20" i="1"/>
  <c r="E221" i="1"/>
  <c r="J221" i="1" s="1"/>
  <c r="E239" i="1"/>
  <c r="J239" i="1" s="1"/>
  <c r="E215" i="1"/>
  <c r="J215" i="1" s="1"/>
  <c r="E138" i="1"/>
  <c r="J138" i="1" s="1"/>
  <c r="E111" i="1"/>
  <c r="J111" i="1" s="1"/>
  <c r="E145" i="1"/>
  <c r="J145" i="1" s="1"/>
  <c r="E133" i="1"/>
  <c r="J133" i="1" s="1"/>
  <c r="E97" i="1"/>
  <c r="J97" i="1" s="1"/>
  <c r="E155" i="1"/>
  <c r="J155" i="1" s="1"/>
  <c r="E99" i="1"/>
  <c r="J99" i="1" s="1"/>
  <c r="E74" i="1"/>
  <c r="J74" i="1" s="1"/>
  <c r="E170" i="1"/>
  <c r="J170" i="1" s="1"/>
  <c r="E178" i="1"/>
  <c r="J178" i="1" s="1"/>
  <c r="E230" i="1"/>
  <c r="J230" i="1" s="1"/>
  <c r="E264" i="1"/>
  <c r="J264" i="1" s="1"/>
  <c r="E240" i="1"/>
  <c r="J240" i="1" s="1"/>
  <c r="E95" i="1"/>
  <c r="J95" i="1" s="1"/>
  <c r="E21" i="1"/>
  <c r="J21" i="1" s="1"/>
  <c r="E70" i="1"/>
  <c r="J70" i="1" s="1"/>
  <c r="E209" i="1"/>
  <c r="J209" i="1" s="1"/>
  <c r="E212" i="1"/>
  <c r="J212" i="1" s="1"/>
  <c r="E201" i="1"/>
  <c r="J201" i="1" s="1"/>
  <c r="E226" i="1"/>
  <c r="J226" i="1" s="1"/>
  <c r="E217" i="1"/>
  <c r="J217" i="1" s="1"/>
  <c r="E210" i="1"/>
  <c r="J210" i="1" s="1"/>
  <c r="E199" i="1"/>
  <c r="J199" i="1" s="1"/>
  <c r="E220" i="1"/>
  <c r="J220" i="1" s="1"/>
  <c r="E211" i="1"/>
  <c r="J211" i="1" s="1"/>
  <c r="E204" i="1"/>
  <c r="J204" i="1" s="1"/>
  <c r="E231" i="1"/>
  <c r="J231" i="1" s="1"/>
  <c r="E228" i="1"/>
  <c r="J228" i="1" s="1"/>
  <c r="E194" i="1"/>
  <c r="J194" i="1" s="1"/>
  <c r="E140" i="1"/>
  <c r="J140" i="1" s="1"/>
  <c r="E132" i="1"/>
  <c r="J132" i="1" s="1"/>
  <c r="E121" i="1"/>
  <c r="J121" i="1" s="1"/>
  <c r="E113" i="1"/>
  <c r="J113" i="1" s="1"/>
  <c r="E192" i="1"/>
  <c r="J192" i="1" s="1"/>
  <c r="E162" i="1"/>
  <c r="J162" i="1" s="1"/>
  <c r="E154" i="1"/>
  <c r="J154" i="1" s="1"/>
  <c r="E89" i="1"/>
  <c r="J89" i="1" s="1"/>
  <c r="E76" i="1"/>
  <c r="J76" i="1" s="1"/>
  <c r="E120" i="1"/>
  <c r="J120" i="1" s="1"/>
  <c r="E116" i="1"/>
  <c r="J116" i="1" s="1"/>
  <c r="E112" i="1"/>
  <c r="J112" i="1" s="1"/>
  <c r="E108" i="1"/>
  <c r="J108" i="1" s="1"/>
  <c r="E105" i="1"/>
  <c r="J105" i="1" s="1"/>
  <c r="E102" i="1"/>
  <c r="J102" i="1" s="1"/>
  <c r="E88" i="1"/>
  <c r="J88" i="1" s="1"/>
  <c r="E72" i="1"/>
  <c r="J72" i="1" s="1"/>
  <c r="E198" i="1"/>
  <c r="J198" i="1" s="1"/>
  <c r="E253" i="1"/>
  <c r="J253" i="1" s="1"/>
  <c r="E169" i="1"/>
  <c r="J169" i="1" s="1"/>
  <c r="E173" i="1"/>
  <c r="J173" i="1" s="1"/>
  <c r="E177" i="1"/>
  <c r="J177" i="1" s="1"/>
  <c r="E181" i="1"/>
  <c r="J181" i="1" s="1"/>
  <c r="E185" i="1"/>
  <c r="J185" i="1" s="1"/>
  <c r="E189" i="1"/>
  <c r="J189" i="1" s="1"/>
  <c r="E269" i="1"/>
  <c r="J269" i="1" s="1"/>
  <c r="E244" i="1"/>
  <c r="J244" i="1" s="1"/>
  <c r="E241" i="1"/>
  <c r="J241" i="1" s="1"/>
  <c r="E257" i="1"/>
  <c r="J257" i="1" s="1"/>
  <c r="E235" i="1"/>
  <c r="J235" i="1" s="1"/>
  <c r="E254" i="1"/>
  <c r="J254" i="1" s="1"/>
  <c r="E232" i="1"/>
  <c r="J232" i="1" s="1"/>
  <c r="E250" i="1"/>
  <c r="J250" i="1" s="1"/>
  <c r="E266" i="1"/>
  <c r="J266" i="1" s="1"/>
  <c r="E69" i="1"/>
  <c r="J69" i="1" s="1"/>
  <c r="E62" i="1"/>
  <c r="J62" i="1" s="1"/>
  <c r="E58" i="1"/>
  <c r="J58" i="1" s="1"/>
  <c r="E54" i="1"/>
  <c r="J54" i="1" s="1"/>
  <c r="E50" i="1"/>
  <c r="J50" i="1" s="1"/>
  <c r="E45" i="1"/>
  <c r="J45" i="1" s="1"/>
  <c r="E41" i="1"/>
  <c r="J41" i="1" s="1"/>
  <c r="E87" i="1"/>
  <c r="J87" i="1" s="1"/>
  <c r="E64" i="1"/>
  <c r="J64" i="1" s="1"/>
  <c r="E60" i="1"/>
  <c r="J60" i="1" s="1"/>
  <c r="E56" i="1"/>
  <c r="J56" i="1" s="1"/>
  <c r="E52" i="1"/>
  <c r="J52" i="1" s="1"/>
  <c r="E48" i="1"/>
  <c r="J48" i="1" s="1"/>
  <c r="E44" i="1"/>
  <c r="J44" i="1" s="1"/>
  <c r="E40" i="1"/>
  <c r="J40" i="1" s="1"/>
  <c r="E36" i="1"/>
  <c r="J36" i="1" s="1"/>
  <c r="E28" i="1"/>
  <c r="J28" i="1" s="1"/>
  <c r="E93" i="1"/>
  <c r="J93" i="1" s="1"/>
  <c r="E77" i="1"/>
  <c r="J77" i="1" s="1"/>
  <c r="E37" i="1"/>
  <c r="J37" i="1" s="1"/>
  <c r="E30" i="1"/>
  <c r="J30" i="1" s="1"/>
  <c r="E22" i="1"/>
  <c r="J22" i="1" s="1"/>
  <c r="E214" i="1"/>
  <c r="J214" i="1" s="1"/>
  <c r="E224" i="1"/>
  <c r="J224" i="1" s="1"/>
  <c r="E130" i="1"/>
  <c r="J130" i="1" s="1"/>
  <c r="E160" i="1"/>
  <c r="J160" i="1" s="1"/>
  <c r="E141" i="1"/>
  <c r="J141" i="1" s="1"/>
  <c r="E129" i="1"/>
  <c r="J129" i="1" s="1"/>
  <c r="E125" i="1"/>
  <c r="J125" i="1" s="1"/>
  <c r="E159" i="1"/>
  <c r="J159" i="1" s="1"/>
  <c r="E104" i="1"/>
  <c r="J104" i="1" s="1"/>
  <c r="E126" i="1"/>
  <c r="J126" i="1" s="1"/>
  <c r="E238" i="1"/>
  <c r="J238" i="1" s="1"/>
  <c r="E182" i="1"/>
  <c r="J182" i="1" s="1"/>
  <c r="E190" i="1"/>
  <c r="J190" i="1" s="1"/>
  <c r="E248" i="1"/>
  <c r="J248" i="1" s="1"/>
  <c r="E255" i="1"/>
  <c r="J255" i="1" s="1"/>
  <c r="E267" i="1"/>
  <c r="J267" i="1" s="1"/>
  <c r="E27" i="1"/>
  <c r="J27" i="1" s="1"/>
  <c r="E91" i="1"/>
  <c r="J91" i="1" s="1"/>
  <c r="E25" i="1"/>
  <c r="J25" i="1" s="1"/>
  <c r="E225" i="1"/>
  <c r="J225" i="1" s="1"/>
  <c r="E202" i="1"/>
  <c r="J202" i="1" s="1"/>
  <c r="E203" i="1"/>
  <c r="J203" i="1" s="1"/>
  <c r="E195" i="1"/>
  <c r="J195" i="1" s="1"/>
  <c r="E144" i="1"/>
  <c r="J144" i="1" s="1"/>
  <c r="E136" i="1"/>
  <c r="J136" i="1" s="1"/>
  <c r="E128" i="1"/>
  <c r="J128" i="1" s="1"/>
  <c r="E117" i="1"/>
  <c r="J117" i="1" s="1"/>
  <c r="E109" i="1"/>
  <c r="J109" i="1" s="1"/>
  <c r="E166" i="1"/>
  <c r="J166" i="1" s="1"/>
  <c r="E158" i="1"/>
  <c r="J158" i="1" s="1"/>
  <c r="E150" i="1"/>
  <c r="J150" i="1" s="1"/>
  <c r="E92" i="1"/>
  <c r="J92" i="1" s="1"/>
  <c r="E73" i="1"/>
  <c r="J73" i="1" s="1"/>
  <c r="E122" i="1"/>
  <c r="J122" i="1" s="1"/>
  <c r="E118" i="1"/>
  <c r="J118" i="1" s="1"/>
  <c r="E114" i="1"/>
  <c r="J114" i="1" s="1"/>
  <c r="E110" i="1"/>
  <c r="J110" i="1" s="1"/>
  <c r="E106" i="1"/>
  <c r="J106" i="1" s="1"/>
  <c r="E101" i="1"/>
  <c r="J101" i="1" s="1"/>
  <c r="E96" i="1"/>
  <c r="J96" i="1" s="1"/>
  <c r="E80" i="1"/>
  <c r="J80" i="1" s="1"/>
  <c r="E98" i="1"/>
  <c r="J98" i="1" s="1"/>
  <c r="E149" i="1"/>
  <c r="J149" i="1" s="1"/>
  <c r="E237" i="1"/>
  <c r="J237" i="1" s="1"/>
  <c r="E167" i="1"/>
  <c r="J167" i="1" s="1"/>
  <c r="E171" i="1"/>
  <c r="J171" i="1" s="1"/>
  <c r="E175" i="1"/>
  <c r="J175" i="1" s="1"/>
  <c r="E179" i="1"/>
  <c r="J179" i="1" s="1"/>
  <c r="E183" i="1"/>
  <c r="J183" i="1" s="1"/>
  <c r="E187" i="1"/>
  <c r="J187" i="1" s="1"/>
  <c r="E191" i="1"/>
  <c r="J191" i="1" s="1"/>
  <c r="E260" i="1"/>
  <c r="J260" i="1" s="1"/>
  <c r="E233" i="1"/>
  <c r="J233" i="1" s="1"/>
  <c r="E249" i="1"/>
  <c r="J249" i="1" s="1"/>
  <c r="E265" i="1"/>
  <c r="J265" i="1" s="1"/>
  <c r="E246" i="1"/>
  <c r="J246" i="1" s="1"/>
  <c r="E262" i="1"/>
  <c r="J262" i="1" s="1"/>
  <c r="E242" i="1"/>
  <c r="J242" i="1" s="1"/>
  <c r="E258" i="1"/>
  <c r="J258" i="1" s="1"/>
  <c r="E71" i="1"/>
  <c r="J71" i="1" s="1"/>
  <c r="E65" i="1"/>
  <c r="J65" i="1" s="1"/>
  <c r="E61" i="1"/>
  <c r="J61" i="1" s="1"/>
  <c r="E57" i="1"/>
  <c r="J57" i="1" s="1"/>
  <c r="E53" i="1"/>
  <c r="J53" i="1" s="1"/>
  <c r="E49" i="1"/>
  <c r="J49" i="1" s="1"/>
  <c r="E42" i="1"/>
  <c r="J42" i="1" s="1"/>
  <c r="E38" i="1"/>
  <c r="J38" i="1" s="1"/>
  <c r="E85" i="1"/>
  <c r="J85" i="1" s="1"/>
  <c r="E63" i="1"/>
  <c r="J63" i="1" s="1"/>
  <c r="E59" i="1"/>
  <c r="J59" i="1" s="1"/>
  <c r="E55" i="1"/>
  <c r="J55" i="1" s="1"/>
  <c r="E51" i="1"/>
  <c r="J51" i="1" s="1"/>
  <c r="E47" i="1"/>
  <c r="J47" i="1" s="1"/>
  <c r="E43" i="1"/>
  <c r="J43" i="1" s="1"/>
  <c r="E39" i="1"/>
  <c r="J39" i="1" s="1"/>
  <c r="E35" i="1"/>
  <c r="J35" i="1" s="1"/>
  <c r="E31" i="1"/>
  <c r="J31" i="1" s="1"/>
  <c r="E23" i="1"/>
  <c r="J23" i="1" s="1"/>
  <c r="E19" i="1"/>
  <c r="J19" i="1" s="1"/>
  <c r="K19" i="1" s="1"/>
  <c r="E79" i="1"/>
  <c r="J79" i="1" s="1"/>
  <c r="E33" i="1"/>
  <c r="J33" i="1" s="1"/>
  <c r="A42" i="2" l="1"/>
  <c r="B41" i="2"/>
  <c r="C41" i="2"/>
  <c r="D25" i="2"/>
  <c r="E24" i="2"/>
  <c r="I24" i="2" s="1"/>
  <c r="F23" i="2"/>
  <c r="J20" i="1"/>
  <c r="F20" i="1"/>
  <c r="G20" i="1" s="1"/>
  <c r="G23" i="2" l="1"/>
  <c r="H23" i="2"/>
  <c r="D26" i="2"/>
  <c r="E25" i="2"/>
  <c r="I25" i="2" s="1"/>
  <c r="F24" i="2"/>
  <c r="A43" i="2"/>
  <c r="B42" i="2"/>
  <c r="C42" i="2"/>
  <c r="I20" i="1"/>
  <c r="K20" i="1" s="1"/>
  <c r="F21" i="1"/>
  <c r="G21" i="1" s="1"/>
  <c r="F25" i="2" l="1"/>
  <c r="H25" i="2" s="1"/>
  <c r="D27" i="2"/>
  <c r="E26" i="2"/>
  <c r="I26" i="2" s="1"/>
  <c r="G24" i="2"/>
  <c r="H24" i="2"/>
  <c r="A44" i="2"/>
  <c r="B43" i="2"/>
  <c r="C43" i="2"/>
  <c r="I21" i="1"/>
  <c r="K21" i="1" s="1"/>
  <c r="F22" i="1"/>
  <c r="G22" i="1" s="1"/>
  <c r="G25" i="2" l="1"/>
  <c r="F26" i="2"/>
  <c r="H26" i="2" s="1"/>
  <c r="C44" i="2"/>
  <c r="A45" i="2"/>
  <c r="B44" i="2"/>
  <c r="D28" i="2"/>
  <c r="E27" i="2"/>
  <c r="I27" i="2" s="1"/>
  <c r="I22" i="1"/>
  <c r="K22" i="1" s="1"/>
  <c r="F23" i="1"/>
  <c r="G23" i="1" s="1"/>
  <c r="G26" i="2" l="1"/>
  <c r="D29" i="2"/>
  <c r="E28" i="2"/>
  <c r="I28" i="2" s="1"/>
  <c r="A46" i="2"/>
  <c r="B45" i="2"/>
  <c r="C45" i="2"/>
  <c r="F27" i="2"/>
  <c r="I23" i="1"/>
  <c r="K23" i="1" s="1"/>
  <c r="F24" i="1"/>
  <c r="G24" i="1" s="1"/>
  <c r="G27" i="2" l="1"/>
  <c r="H27" i="2"/>
  <c r="C46" i="2"/>
  <c r="A47" i="2"/>
  <c r="B46" i="2"/>
  <c r="D30" i="2"/>
  <c r="E29" i="2"/>
  <c r="I29" i="2" s="1"/>
  <c r="F28" i="2"/>
  <c r="I24" i="1"/>
  <c r="K24" i="1" s="1"/>
  <c r="F25" i="1"/>
  <c r="G25" i="1" s="1"/>
  <c r="F29" i="2" l="1"/>
  <c r="H29" i="2" s="1"/>
  <c r="D31" i="2"/>
  <c r="E30" i="2"/>
  <c r="I30" i="2" s="1"/>
  <c r="C47" i="2"/>
  <c r="A48" i="2"/>
  <c r="B47" i="2"/>
  <c r="G28" i="2"/>
  <c r="H28" i="2"/>
  <c r="I25" i="1"/>
  <c r="K25" i="1" s="1"/>
  <c r="F26" i="1"/>
  <c r="G26" i="1" s="1"/>
  <c r="G29" i="2" l="1"/>
  <c r="F30" i="2"/>
  <c r="C48" i="2"/>
  <c r="A49" i="2"/>
  <c r="B48" i="2"/>
  <c r="D32" i="2"/>
  <c r="E31" i="2"/>
  <c r="I31" i="2" s="1"/>
  <c r="I26" i="1"/>
  <c r="K26" i="1" s="1"/>
  <c r="F27" i="1"/>
  <c r="G27" i="1" s="1"/>
  <c r="G30" i="2" l="1"/>
  <c r="H30" i="2"/>
  <c r="D33" i="2"/>
  <c r="E32" i="2"/>
  <c r="I32" i="2" s="1"/>
  <c r="A50" i="2"/>
  <c r="B49" i="2"/>
  <c r="C49" i="2"/>
  <c r="F31" i="2"/>
  <c r="I27" i="1"/>
  <c r="K27" i="1" s="1"/>
  <c r="F28" i="1"/>
  <c r="G28" i="1" s="1"/>
  <c r="G31" i="2" l="1"/>
  <c r="H31" i="2"/>
  <c r="A51" i="2"/>
  <c r="B50" i="2"/>
  <c r="C50" i="2"/>
  <c r="D34" i="2"/>
  <c r="E33" i="2"/>
  <c r="I33" i="2" s="1"/>
  <c r="F32" i="2"/>
  <c r="I28" i="1"/>
  <c r="K28" i="1" s="1"/>
  <c r="F29" i="1"/>
  <c r="G29" i="1" s="1"/>
  <c r="D35" i="2" l="1"/>
  <c r="E34" i="2"/>
  <c r="I34" i="2" s="1"/>
  <c r="G32" i="2"/>
  <c r="H32" i="2"/>
  <c r="F33" i="2"/>
  <c r="C51" i="2"/>
  <c r="A52" i="2"/>
  <c r="B51" i="2"/>
  <c r="I29" i="1"/>
  <c r="K29" i="1" s="1"/>
  <c r="F30" i="1"/>
  <c r="G30" i="1" s="1"/>
  <c r="A53" i="2" l="1"/>
  <c r="C52" i="2"/>
  <c r="B52" i="2"/>
  <c r="G33" i="2"/>
  <c r="H33" i="2"/>
  <c r="D36" i="2"/>
  <c r="E35" i="2"/>
  <c r="I35" i="2" s="1"/>
  <c r="F34" i="2"/>
  <c r="I30" i="1"/>
  <c r="K30" i="1" s="1"/>
  <c r="F31" i="1"/>
  <c r="G31" i="1" s="1"/>
  <c r="F35" i="2" l="1"/>
  <c r="H35" i="2" s="1"/>
  <c r="D37" i="2"/>
  <c r="E36" i="2"/>
  <c r="I36" i="2" s="1"/>
  <c r="G34" i="2"/>
  <c r="H34" i="2"/>
  <c r="C53" i="2"/>
  <c r="B53" i="2"/>
  <c r="A54" i="2"/>
  <c r="I31" i="1"/>
  <c r="K31" i="1" s="1"/>
  <c r="F32" i="1"/>
  <c r="G32" i="1" s="1"/>
  <c r="G35" i="2" l="1"/>
  <c r="A55" i="2"/>
  <c r="C54" i="2"/>
  <c r="B54" i="2"/>
  <c r="D38" i="2"/>
  <c r="E37" i="2"/>
  <c r="I37" i="2" s="1"/>
  <c r="F36" i="2"/>
  <c r="I32" i="1"/>
  <c r="K32" i="1" s="1"/>
  <c r="F33" i="1"/>
  <c r="G33" i="1" s="1"/>
  <c r="G36" i="2" l="1"/>
  <c r="H36" i="2"/>
  <c r="D39" i="2"/>
  <c r="E38" i="2"/>
  <c r="I38" i="2" s="1"/>
  <c r="F37" i="2"/>
  <c r="C55" i="2"/>
  <c r="A56" i="2"/>
  <c r="B55" i="2"/>
  <c r="I33" i="1"/>
  <c r="K33" i="1" s="1"/>
  <c r="F34" i="1"/>
  <c r="G34" i="1" s="1"/>
  <c r="C56" i="2" l="1"/>
  <c r="A57" i="2"/>
  <c r="B56" i="2"/>
  <c r="F38" i="2"/>
  <c r="D40" i="2"/>
  <c r="E39" i="2"/>
  <c r="I39" i="2" s="1"/>
  <c r="G37" i="2"/>
  <c r="H37" i="2"/>
  <c r="I34" i="1"/>
  <c r="K34" i="1" s="1"/>
  <c r="F35" i="1"/>
  <c r="G35" i="1" s="1"/>
  <c r="F39" i="2" l="1"/>
  <c r="H39" i="2" s="1"/>
  <c r="D41" i="2"/>
  <c r="E40" i="2"/>
  <c r="I40" i="2" s="1"/>
  <c r="A58" i="2"/>
  <c r="B57" i="2"/>
  <c r="C57" i="2"/>
  <c r="H38" i="2"/>
  <c r="G38" i="2"/>
  <c r="I35" i="1"/>
  <c r="K35" i="1" s="1"/>
  <c r="F36" i="1"/>
  <c r="G36" i="1" s="1"/>
  <c r="G39" i="2" l="1"/>
  <c r="F40" i="2"/>
  <c r="D42" i="2"/>
  <c r="E41" i="2"/>
  <c r="I41" i="2" s="1"/>
  <c r="A59" i="2"/>
  <c r="B58" i="2"/>
  <c r="C58" i="2"/>
  <c r="I36" i="1"/>
  <c r="K36" i="1" s="1"/>
  <c r="F37" i="1"/>
  <c r="G37" i="1" s="1"/>
  <c r="D43" i="2" l="1"/>
  <c r="E42" i="2"/>
  <c r="I42" i="2" s="1"/>
  <c r="F41" i="2"/>
  <c r="C59" i="2"/>
  <c r="A60" i="2"/>
  <c r="B59" i="2"/>
  <c r="G40" i="2"/>
  <c r="H40" i="2"/>
  <c r="I37" i="1"/>
  <c r="K37" i="1" s="1"/>
  <c r="F38" i="1"/>
  <c r="G38" i="1" s="1"/>
  <c r="F42" i="2" l="1"/>
  <c r="H42" i="2" s="1"/>
  <c r="H41" i="2"/>
  <c r="G41" i="2"/>
  <c r="C60" i="2"/>
  <c r="A61" i="2"/>
  <c r="B60" i="2"/>
  <c r="D44" i="2"/>
  <c r="E43" i="2"/>
  <c r="I43" i="2" s="1"/>
  <c r="I38" i="1"/>
  <c r="K38" i="1" s="1"/>
  <c r="F39" i="1"/>
  <c r="G39" i="1" s="1"/>
  <c r="G42" i="2" l="1"/>
  <c r="A62" i="2"/>
  <c r="B61" i="2"/>
  <c r="C61" i="2"/>
  <c r="D45" i="2"/>
  <c r="E44" i="2"/>
  <c r="I44" i="2" s="1"/>
  <c r="F43" i="2"/>
  <c r="I39" i="1"/>
  <c r="K39" i="1" s="1"/>
  <c r="F40" i="1"/>
  <c r="G40" i="1" s="1"/>
  <c r="H43" i="2" l="1"/>
  <c r="G43" i="2"/>
  <c r="F44" i="2"/>
  <c r="D46" i="2"/>
  <c r="E45" i="2"/>
  <c r="I45" i="2" s="1"/>
  <c r="A63" i="2"/>
  <c r="B62" i="2"/>
  <c r="C62" i="2"/>
  <c r="I40" i="1"/>
  <c r="K40" i="1" s="1"/>
  <c r="F41" i="1"/>
  <c r="G41" i="1" s="1"/>
  <c r="F45" i="2" l="1"/>
  <c r="G44" i="2"/>
  <c r="H44" i="2"/>
  <c r="C63" i="2"/>
  <c r="A64" i="2"/>
  <c r="B63" i="2"/>
  <c r="D47" i="2"/>
  <c r="E46" i="2"/>
  <c r="I46" i="2" s="1"/>
  <c r="I41" i="1"/>
  <c r="K41" i="1" s="1"/>
  <c r="F42" i="1"/>
  <c r="G42" i="1" s="1"/>
  <c r="D48" i="2" l="1"/>
  <c r="E47" i="2"/>
  <c r="I47" i="2" s="1"/>
  <c r="F46" i="2"/>
  <c r="C64" i="2"/>
  <c r="A65" i="2"/>
  <c r="B64" i="2"/>
  <c r="G45" i="2"/>
  <c r="H45" i="2"/>
  <c r="I42" i="1"/>
  <c r="K42" i="1" s="1"/>
  <c r="F43" i="1"/>
  <c r="G43" i="1" s="1"/>
  <c r="H46" i="2" l="1"/>
  <c r="G46" i="2"/>
  <c r="A66" i="2"/>
  <c r="B65" i="2"/>
  <c r="C65" i="2"/>
  <c r="F47" i="2"/>
  <c r="D49" i="2"/>
  <c r="E48" i="2"/>
  <c r="I48" i="2" s="1"/>
  <c r="I43" i="1"/>
  <c r="K43" i="1" s="1"/>
  <c r="F44" i="1"/>
  <c r="G44" i="1" s="1"/>
  <c r="H47" i="2" l="1"/>
  <c r="G47" i="2"/>
  <c r="D50" i="2"/>
  <c r="E49" i="2"/>
  <c r="I49" i="2" s="1"/>
  <c r="A67" i="2"/>
  <c r="B66" i="2"/>
  <c r="C66" i="2"/>
  <c r="F48" i="2"/>
  <c r="I44" i="1"/>
  <c r="K44" i="1" s="1"/>
  <c r="F45" i="1"/>
  <c r="G45" i="1" s="1"/>
  <c r="F49" i="2" l="1"/>
  <c r="H49" i="2" s="1"/>
  <c r="D51" i="2"/>
  <c r="E50" i="2"/>
  <c r="I50" i="2" s="1"/>
  <c r="G48" i="2"/>
  <c r="H48" i="2"/>
  <c r="C67" i="2"/>
  <c r="B67" i="2"/>
  <c r="A68" i="2"/>
  <c r="I45" i="1"/>
  <c r="K45" i="1" s="1"/>
  <c r="F46" i="1"/>
  <c r="G46" i="1" s="1"/>
  <c r="G49" i="2" l="1"/>
  <c r="C68" i="2"/>
  <c r="A69" i="2"/>
  <c r="B68" i="2"/>
  <c r="F50" i="2"/>
  <c r="D52" i="2"/>
  <c r="E51" i="2"/>
  <c r="I51" i="2" s="1"/>
  <c r="I46" i="1"/>
  <c r="K46" i="1" s="1"/>
  <c r="F47" i="1"/>
  <c r="G47" i="1" s="1"/>
  <c r="F51" i="2" l="1"/>
  <c r="D53" i="2"/>
  <c r="E52" i="2"/>
  <c r="I52" i="2" s="1"/>
  <c r="A70" i="2"/>
  <c r="B69" i="2"/>
  <c r="C69" i="2"/>
  <c r="G50" i="2"/>
  <c r="H50" i="2"/>
  <c r="I47" i="1"/>
  <c r="K47" i="1" s="1"/>
  <c r="F48" i="1"/>
  <c r="G48" i="1" s="1"/>
  <c r="D54" i="2" l="1"/>
  <c r="E53" i="2"/>
  <c r="I53" i="2" s="1"/>
  <c r="F52" i="2"/>
  <c r="A71" i="2"/>
  <c r="B70" i="2"/>
  <c r="C70" i="2"/>
  <c r="H51" i="2"/>
  <c r="G51" i="2"/>
  <c r="I48" i="1"/>
  <c r="K48" i="1" s="1"/>
  <c r="F49" i="1"/>
  <c r="G49" i="1" s="1"/>
  <c r="G52" i="2" l="1"/>
  <c r="H52" i="2"/>
  <c r="F53" i="2"/>
  <c r="C71" i="2"/>
  <c r="B71" i="2"/>
  <c r="A72" i="2"/>
  <c r="D55" i="2"/>
  <c r="E54" i="2"/>
  <c r="I54" i="2" s="1"/>
  <c r="I49" i="1"/>
  <c r="K49" i="1" s="1"/>
  <c r="F50" i="1"/>
  <c r="G50" i="1" s="1"/>
  <c r="D56" i="2" l="1"/>
  <c r="E55" i="2"/>
  <c r="I55" i="2" s="1"/>
  <c r="H53" i="2"/>
  <c r="G53" i="2"/>
  <c r="C72" i="2"/>
  <c r="A73" i="2"/>
  <c r="B72" i="2"/>
  <c r="F54" i="2"/>
  <c r="I50" i="1"/>
  <c r="K50" i="1" s="1"/>
  <c r="F51" i="1"/>
  <c r="G51" i="1" s="1"/>
  <c r="H54" i="2" l="1"/>
  <c r="G54" i="2"/>
  <c r="F55" i="2"/>
  <c r="A74" i="2"/>
  <c r="B73" i="2"/>
  <c r="C73" i="2"/>
  <c r="D57" i="2"/>
  <c r="E56" i="2"/>
  <c r="I56" i="2" s="1"/>
  <c r="I51" i="1"/>
  <c r="K51" i="1" s="1"/>
  <c r="F52" i="1"/>
  <c r="G52" i="1" s="1"/>
  <c r="H55" i="2" l="1"/>
  <c r="G55" i="2"/>
  <c r="F56" i="2"/>
  <c r="A75" i="2"/>
  <c r="B74" i="2"/>
  <c r="C74" i="2"/>
  <c r="D58" i="2"/>
  <c r="E57" i="2"/>
  <c r="I57" i="2" s="1"/>
  <c r="I52" i="1"/>
  <c r="K52" i="1" s="1"/>
  <c r="F53" i="1"/>
  <c r="G53" i="1" s="1"/>
  <c r="G56" i="2" l="1"/>
  <c r="H56" i="2"/>
  <c r="F57" i="2"/>
  <c r="C75" i="2"/>
  <c r="A76" i="2"/>
  <c r="B75" i="2"/>
  <c r="D59" i="2"/>
  <c r="E58" i="2"/>
  <c r="I58" i="2" s="1"/>
  <c r="I53" i="1"/>
  <c r="K53" i="1" s="1"/>
  <c r="F54" i="1"/>
  <c r="G54" i="1" s="1"/>
  <c r="D60" i="2" l="1"/>
  <c r="E59" i="2"/>
  <c r="I59" i="2" s="1"/>
  <c r="H57" i="2"/>
  <c r="G57" i="2"/>
  <c r="F58" i="2"/>
  <c r="C76" i="2"/>
  <c r="A77" i="2"/>
  <c r="B76" i="2"/>
  <c r="I54" i="1"/>
  <c r="K54" i="1" s="1"/>
  <c r="F55" i="1"/>
  <c r="G55" i="1" s="1"/>
  <c r="A78" i="2" l="1"/>
  <c r="B77" i="2"/>
  <c r="C77" i="2"/>
  <c r="H58" i="2"/>
  <c r="G58" i="2"/>
  <c r="F59" i="2"/>
  <c r="D61" i="2"/>
  <c r="E60" i="2"/>
  <c r="I60" i="2" s="1"/>
  <c r="I55" i="1"/>
  <c r="K55" i="1" s="1"/>
  <c r="F56" i="1"/>
  <c r="G56" i="1" s="1"/>
  <c r="H59" i="2" l="1"/>
  <c r="G59" i="2"/>
  <c r="F60" i="2"/>
  <c r="D62" i="2"/>
  <c r="E61" i="2"/>
  <c r="I61" i="2" s="1"/>
  <c r="A79" i="2"/>
  <c r="B78" i="2"/>
  <c r="C78" i="2"/>
  <c r="I56" i="1"/>
  <c r="K56" i="1" s="1"/>
  <c r="F57" i="1"/>
  <c r="G57" i="1" s="1"/>
  <c r="G60" i="2" l="1"/>
  <c r="H60" i="2"/>
  <c r="F61" i="2"/>
  <c r="C79" i="2"/>
  <c r="A80" i="2"/>
  <c r="B79" i="2"/>
  <c r="D63" i="2"/>
  <c r="E62" i="2"/>
  <c r="I62" i="2" s="1"/>
  <c r="I57" i="1"/>
  <c r="K57" i="1" s="1"/>
  <c r="F58" i="1"/>
  <c r="G58" i="1" s="1"/>
  <c r="D64" i="2" l="1"/>
  <c r="E63" i="2"/>
  <c r="I63" i="2" s="1"/>
  <c r="G61" i="2"/>
  <c r="H61" i="2"/>
  <c r="F62" i="2"/>
  <c r="C80" i="2"/>
  <c r="A81" i="2"/>
  <c r="B80" i="2"/>
  <c r="I58" i="1"/>
  <c r="K58" i="1" s="1"/>
  <c r="F59" i="1"/>
  <c r="G59" i="1" s="1"/>
  <c r="C81" i="2" l="1"/>
  <c r="A82" i="2"/>
  <c r="B81" i="2"/>
  <c r="H62" i="2"/>
  <c r="G62" i="2"/>
  <c r="F63" i="2"/>
  <c r="D65" i="2"/>
  <c r="E64" i="2"/>
  <c r="I64" i="2" s="1"/>
  <c r="I59" i="1"/>
  <c r="K59" i="1" s="1"/>
  <c r="F60" i="1"/>
  <c r="G60" i="1" s="1"/>
  <c r="F64" i="2" l="1"/>
  <c r="D66" i="2"/>
  <c r="E65" i="2"/>
  <c r="I65" i="2" s="1"/>
  <c r="H63" i="2"/>
  <c r="G63" i="2"/>
  <c r="C82" i="2"/>
  <c r="A83" i="2"/>
  <c r="B82" i="2"/>
  <c r="I60" i="1"/>
  <c r="K60" i="1" s="1"/>
  <c r="F61" i="1"/>
  <c r="G61" i="1" s="1"/>
  <c r="D67" i="2" l="1"/>
  <c r="E66" i="2"/>
  <c r="I66" i="2" s="1"/>
  <c r="C83" i="2"/>
  <c r="A84" i="2"/>
  <c r="B83" i="2"/>
  <c r="F65" i="2"/>
  <c r="G64" i="2"/>
  <c r="H64" i="2"/>
  <c r="I61" i="1"/>
  <c r="K61" i="1" s="1"/>
  <c r="F62" i="1"/>
  <c r="G62" i="1" s="1"/>
  <c r="G65" i="2" l="1"/>
  <c r="H65" i="2"/>
  <c r="F66" i="2"/>
  <c r="C84" i="2"/>
  <c r="A85" i="2"/>
  <c r="B84" i="2"/>
  <c r="D68" i="2"/>
  <c r="E67" i="2"/>
  <c r="I67" i="2" s="1"/>
  <c r="I62" i="1"/>
  <c r="K62" i="1" s="1"/>
  <c r="F63" i="1"/>
  <c r="G63" i="1" s="1"/>
  <c r="D69" i="2" l="1"/>
  <c r="E68" i="2"/>
  <c r="I68" i="2" s="1"/>
  <c r="H66" i="2"/>
  <c r="G66" i="2"/>
  <c r="F67" i="2"/>
  <c r="C85" i="2"/>
  <c r="A86" i="2"/>
  <c r="B85" i="2"/>
  <c r="I63" i="1"/>
  <c r="K63" i="1" s="1"/>
  <c r="F64" i="1"/>
  <c r="G64" i="1" s="1"/>
  <c r="C86" i="2" l="1"/>
  <c r="A87" i="2"/>
  <c r="B86" i="2"/>
  <c r="H67" i="2"/>
  <c r="G67" i="2"/>
  <c r="D70" i="2"/>
  <c r="E69" i="2"/>
  <c r="I69" i="2" s="1"/>
  <c r="F68" i="2"/>
  <c r="I64" i="1"/>
  <c r="K64" i="1" s="1"/>
  <c r="F65" i="1"/>
  <c r="G65" i="1" s="1"/>
  <c r="F69" i="2" l="1"/>
  <c r="H69" i="2" s="1"/>
  <c r="D71" i="2"/>
  <c r="E70" i="2"/>
  <c r="I70" i="2" s="1"/>
  <c r="G68" i="2"/>
  <c r="H68" i="2"/>
  <c r="C87" i="2"/>
  <c r="A88" i="2"/>
  <c r="B87" i="2"/>
  <c r="I65" i="1"/>
  <c r="K65" i="1" s="1"/>
  <c r="F66" i="1"/>
  <c r="G66" i="1" s="1"/>
  <c r="G69" i="2" l="1"/>
  <c r="C88" i="2"/>
  <c r="A89" i="2"/>
  <c r="B88" i="2"/>
  <c r="F70" i="2"/>
  <c r="D72" i="2"/>
  <c r="E71" i="2"/>
  <c r="I71" i="2" s="1"/>
  <c r="I66" i="1"/>
  <c r="K66" i="1" s="1"/>
  <c r="F67" i="1"/>
  <c r="G67" i="1" s="1"/>
  <c r="F71" i="2" l="1"/>
  <c r="D73" i="2"/>
  <c r="E72" i="2"/>
  <c r="I72" i="2" s="1"/>
  <c r="C89" i="2"/>
  <c r="A90" i="2"/>
  <c r="B89" i="2"/>
  <c r="H70" i="2"/>
  <c r="G70" i="2"/>
  <c r="I67" i="1"/>
  <c r="K67" i="1" s="1"/>
  <c r="F68" i="1"/>
  <c r="G68" i="1" s="1"/>
  <c r="D74" i="2" l="1"/>
  <c r="E73" i="2"/>
  <c r="I73" i="2" s="1"/>
  <c r="C90" i="2"/>
  <c r="A91" i="2"/>
  <c r="B90" i="2"/>
  <c r="F72" i="2"/>
  <c r="H71" i="2"/>
  <c r="G71" i="2"/>
  <c r="I68" i="1"/>
  <c r="K68" i="1" s="1"/>
  <c r="F69" i="1"/>
  <c r="G69" i="1" s="1"/>
  <c r="G72" i="2" l="1"/>
  <c r="H72" i="2"/>
  <c r="D75" i="2"/>
  <c r="E74" i="2"/>
  <c r="I74" i="2" s="1"/>
  <c r="C91" i="2"/>
  <c r="A92" i="2"/>
  <c r="B91" i="2"/>
  <c r="F73" i="2"/>
  <c r="I69" i="1"/>
  <c r="K69" i="1" s="1"/>
  <c r="F70" i="1"/>
  <c r="G70" i="1" s="1"/>
  <c r="F74" i="2" l="1"/>
  <c r="C92" i="2"/>
  <c r="A93" i="2"/>
  <c r="B92" i="2"/>
  <c r="D76" i="2"/>
  <c r="E75" i="2"/>
  <c r="I75" i="2" s="1"/>
  <c r="G73" i="2"/>
  <c r="H73" i="2"/>
  <c r="I70" i="1"/>
  <c r="K70" i="1" s="1"/>
  <c r="F71" i="1"/>
  <c r="G71" i="1" s="1"/>
  <c r="F75" i="2" l="1"/>
  <c r="H75" i="2" s="1"/>
  <c r="C93" i="2"/>
  <c r="A94" i="2"/>
  <c r="B93" i="2"/>
  <c r="D77" i="2"/>
  <c r="E76" i="2"/>
  <c r="I76" i="2" s="1"/>
  <c r="H74" i="2"/>
  <c r="G74" i="2"/>
  <c r="I71" i="1"/>
  <c r="K71" i="1" s="1"/>
  <c r="F72" i="1"/>
  <c r="G72" i="1" s="1"/>
  <c r="G75" i="2" l="1"/>
  <c r="F76" i="2"/>
  <c r="H76" i="2" s="1"/>
  <c r="D78" i="2"/>
  <c r="E77" i="2"/>
  <c r="I77" i="2" s="1"/>
  <c r="C94" i="2"/>
  <c r="A95" i="2"/>
  <c r="B94" i="2"/>
  <c r="I72" i="1"/>
  <c r="K72" i="1" s="1"/>
  <c r="F73" i="1"/>
  <c r="G73" i="1" s="1"/>
  <c r="G76" i="2" l="1"/>
  <c r="D79" i="2"/>
  <c r="E78" i="2"/>
  <c r="I78" i="2" s="1"/>
  <c r="C95" i="2"/>
  <c r="A96" i="2"/>
  <c r="B95" i="2"/>
  <c r="F77" i="2"/>
  <c r="I73" i="1"/>
  <c r="K73" i="1" s="1"/>
  <c r="F74" i="1"/>
  <c r="G74" i="1" s="1"/>
  <c r="G77" i="2" l="1"/>
  <c r="H77" i="2"/>
  <c r="F78" i="2"/>
  <c r="C96" i="2"/>
  <c r="A97" i="2"/>
  <c r="B96" i="2"/>
  <c r="D80" i="2"/>
  <c r="E79" i="2"/>
  <c r="F79" i="2" s="1"/>
  <c r="I74" i="1"/>
  <c r="K74" i="1" s="1"/>
  <c r="F75" i="1"/>
  <c r="G75" i="1" s="1"/>
  <c r="H79" i="2" l="1"/>
  <c r="D81" i="2"/>
  <c r="E80" i="2"/>
  <c r="F80" i="2" s="1"/>
  <c r="H78" i="2"/>
  <c r="G78" i="2"/>
  <c r="G79" i="2" s="1"/>
  <c r="C97" i="2"/>
  <c r="A98" i="2"/>
  <c r="B97" i="2"/>
  <c r="I75" i="1"/>
  <c r="K75" i="1" s="1"/>
  <c r="F76" i="1"/>
  <c r="G76" i="1" s="1"/>
  <c r="H80" i="2" l="1"/>
  <c r="G80" i="2"/>
  <c r="C98" i="2"/>
  <c r="A99" i="2"/>
  <c r="B98" i="2"/>
  <c r="D82" i="2"/>
  <c r="E81" i="2"/>
  <c r="F81" i="2" s="1"/>
  <c r="I76" i="1"/>
  <c r="K76" i="1" s="1"/>
  <c r="F77" i="1"/>
  <c r="G77" i="1" s="1"/>
  <c r="H81" i="2" l="1"/>
  <c r="G81" i="2"/>
  <c r="C99" i="2"/>
  <c r="A100" i="2"/>
  <c r="B99" i="2"/>
  <c r="D83" i="2"/>
  <c r="E82" i="2"/>
  <c r="F82" i="2" s="1"/>
  <c r="I77" i="1"/>
  <c r="K77" i="1" s="1"/>
  <c r="F78" i="1"/>
  <c r="G78" i="1" s="1"/>
  <c r="H82" i="2" l="1"/>
  <c r="G82" i="2"/>
  <c r="C100" i="2"/>
  <c r="A101" i="2"/>
  <c r="B100" i="2"/>
  <c r="D84" i="2"/>
  <c r="E83" i="2"/>
  <c r="F83" i="2" s="1"/>
  <c r="I78" i="1"/>
  <c r="K78" i="1" s="1"/>
  <c r="F79" i="1"/>
  <c r="G79" i="1" s="1"/>
  <c r="H83" i="2" l="1"/>
  <c r="G83" i="2"/>
  <c r="D85" i="2"/>
  <c r="E84" i="2"/>
  <c r="F84" i="2" s="1"/>
  <c r="C101" i="2"/>
  <c r="A102" i="2"/>
  <c r="B101" i="2"/>
  <c r="I79" i="1"/>
  <c r="K79" i="1" s="1"/>
  <c r="F80" i="1"/>
  <c r="G80" i="1" s="1"/>
  <c r="H84" i="2" l="1"/>
  <c r="G84" i="2"/>
  <c r="C102" i="2"/>
  <c r="A103" i="2"/>
  <c r="B102" i="2"/>
  <c r="D86" i="2"/>
  <c r="E85" i="2"/>
  <c r="F85" i="2" s="1"/>
  <c r="I80" i="1"/>
  <c r="K80" i="1" s="1"/>
  <c r="F81" i="1"/>
  <c r="G81" i="1" s="1"/>
  <c r="H85" i="2" l="1"/>
  <c r="G85" i="2"/>
  <c r="C103" i="2"/>
  <c r="A104" i="2"/>
  <c r="B103" i="2"/>
  <c r="D87" i="2"/>
  <c r="E86" i="2"/>
  <c r="F86" i="2" s="1"/>
  <c r="I81" i="1"/>
  <c r="K81" i="1" s="1"/>
  <c r="F82" i="1"/>
  <c r="G82" i="1" s="1"/>
  <c r="H86" i="2" l="1"/>
  <c r="G86" i="2"/>
  <c r="D88" i="2"/>
  <c r="E87" i="2"/>
  <c r="F87" i="2" s="1"/>
  <c r="C104" i="2"/>
  <c r="B104" i="2"/>
  <c r="A105" i="2"/>
  <c r="I82" i="1"/>
  <c r="K82" i="1" s="1"/>
  <c r="F83" i="1"/>
  <c r="G83" i="1" s="1"/>
  <c r="H87" i="2" l="1"/>
  <c r="G87" i="2"/>
  <c r="C105" i="2"/>
  <c r="A106" i="2"/>
  <c r="B105" i="2"/>
  <c r="D89" i="2"/>
  <c r="E88" i="2"/>
  <c r="F88" i="2" s="1"/>
  <c r="I83" i="1"/>
  <c r="K83" i="1" s="1"/>
  <c r="F84" i="1"/>
  <c r="G84" i="1" s="1"/>
  <c r="H88" i="2" l="1"/>
  <c r="G88" i="2"/>
  <c r="C106" i="2"/>
  <c r="B106" i="2"/>
  <c r="A107" i="2"/>
  <c r="D90" i="2"/>
  <c r="E89" i="2"/>
  <c r="F89" i="2" s="1"/>
  <c r="I84" i="1"/>
  <c r="K84" i="1" s="1"/>
  <c r="F85" i="1"/>
  <c r="G85" i="1" s="1"/>
  <c r="H89" i="2" l="1"/>
  <c r="G89" i="2"/>
  <c r="D91" i="2"/>
  <c r="E90" i="2"/>
  <c r="F90" i="2" s="1"/>
  <c r="C107" i="2"/>
  <c r="A108" i="2"/>
  <c r="B107" i="2"/>
  <c r="I85" i="1"/>
  <c r="K85" i="1" s="1"/>
  <c r="F86" i="1"/>
  <c r="G86" i="1" s="1"/>
  <c r="H90" i="2" l="1"/>
  <c r="G90" i="2"/>
  <c r="C108" i="2"/>
  <c r="B108" i="2"/>
  <c r="A109" i="2"/>
  <c r="D92" i="2"/>
  <c r="E91" i="2"/>
  <c r="F91" i="2" s="1"/>
  <c r="I86" i="1"/>
  <c r="K86" i="1" s="1"/>
  <c r="F87" i="1"/>
  <c r="G87" i="1" s="1"/>
  <c r="H91" i="2" l="1"/>
  <c r="G91" i="2"/>
  <c r="D93" i="2"/>
  <c r="E92" i="2"/>
  <c r="F92" i="2" s="1"/>
  <c r="C109" i="2"/>
  <c r="A110" i="2"/>
  <c r="B109" i="2"/>
  <c r="I87" i="1"/>
  <c r="K87" i="1" s="1"/>
  <c r="F88" i="1"/>
  <c r="G88" i="1" s="1"/>
  <c r="H92" i="2" l="1"/>
  <c r="G92" i="2"/>
  <c r="C110" i="2"/>
  <c r="B110" i="2"/>
  <c r="A111" i="2"/>
  <c r="D94" i="2"/>
  <c r="E93" i="2"/>
  <c r="F93" i="2" s="1"/>
  <c r="I88" i="1"/>
  <c r="K88" i="1" s="1"/>
  <c r="F89" i="1"/>
  <c r="G89" i="1" s="1"/>
  <c r="H93" i="2" l="1"/>
  <c r="G93" i="2"/>
  <c r="D95" i="2"/>
  <c r="E94" i="2"/>
  <c r="F94" i="2" s="1"/>
  <c r="C111" i="2"/>
  <c r="A112" i="2"/>
  <c r="B111" i="2"/>
  <c r="I89" i="1"/>
  <c r="K89" i="1" s="1"/>
  <c r="F90" i="1"/>
  <c r="G90" i="1" s="1"/>
  <c r="H94" i="2" l="1"/>
  <c r="G94" i="2"/>
  <c r="C112" i="2"/>
  <c r="A113" i="2"/>
  <c r="B112" i="2"/>
  <c r="D96" i="2"/>
  <c r="E95" i="2"/>
  <c r="F95" i="2" s="1"/>
  <c r="I90" i="1"/>
  <c r="K90" i="1" s="1"/>
  <c r="F91" i="1"/>
  <c r="G91" i="1" s="1"/>
  <c r="H95" i="2" l="1"/>
  <c r="G95" i="2"/>
  <c r="D97" i="2"/>
  <c r="E96" i="2"/>
  <c r="F96" i="2" s="1"/>
  <c r="B113" i="2"/>
  <c r="C113" i="2"/>
  <c r="A114" i="2"/>
  <c r="I91" i="1"/>
  <c r="K91" i="1" s="1"/>
  <c r="F92" i="1"/>
  <c r="G92" i="1" s="1"/>
  <c r="H96" i="2" l="1"/>
  <c r="G96" i="2"/>
  <c r="B114" i="2"/>
  <c r="C114" i="2"/>
  <c r="A115" i="2"/>
  <c r="D98" i="2"/>
  <c r="E97" i="2"/>
  <c r="F97" i="2" s="1"/>
  <c r="I92" i="1"/>
  <c r="K92" i="1" s="1"/>
  <c r="F93" i="1"/>
  <c r="G93" i="1" s="1"/>
  <c r="H97" i="2" l="1"/>
  <c r="G97" i="2"/>
  <c r="D99" i="2"/>
  <c r="E98" i="2"/>
  <c r="F98" i="2" s="1"/>
  <c r="B115" i="2"/>
  <c r="C115" i="2"/>
  <c r="A116" i="2"/>
  <c r="I93" i="1"/>
  <c r="K93" i="1" s="1"/>
  <c r="F94" i="1"/>
  <c r="G94" i="1" s="1"/>
  <c r="H98" i="2" l="1"/>
  <c r="G98" i="2"/>
  <c r="D100" i="2"/>
  <c r="E99" i="2"/>
  <c r="F99" i="2" s="1"/>
  <c r="B116" i="2"/>
  <c r="C116" i="2"/>
  <c r="A117" i="2"/>
  <c r="I94" i="1"/>
  <c r="K94" i="1" s="1"/>
  <c r="F95" i="1"/>
  <c r="G95" i="1" s="1"/>
  <c r="H99" i="2" l="1"/>
  <c r="G99" i="2"/>
  <c r="B117" i="2"/>
  <c r="C117" i="2"/>
  <c r="A118" i="2"/>
  <c r="D101" i="2"/>
  <c r="E100" i="2"/>
  <c r="F100" i="2" s="1"/>
  <c r="I95" i="1"/>
  <c r="K95" i="1" s="1"/>
  <c r="F96" i="1"/>
  <c r="G96" i="1" s="1"/>
  <c r="H100" i="2" l="1"/>
  <c r="G100" i="2"/>
  <c r="D102" i="2"/>
  <c r="E101" i="2"/>
  <c r="F101" i="2" s="1"/>
  <c r="B118" i="2"/>
  <c r="C118" i="2"/>
  <c r="A119" i="2"/>
  <c r="I96" i="1"/>
  <c r="K96" i="1" s="1"/>
  <c r="F97" i="1"/>
  <c r="G97" i="1" s="1"/>
  <c r="H101" i="2" l="1"/>
  <c r="G101" i="2"/>
  <c r="B119" i="2"/>
  <c r="C119" i="2"/>
  <c r="A120" i="2"/>
  <c r="D103" i="2"/>
  <c r="E102" i="2"/>
  <c r="F102" i="2" s="1"/>
  <c r="I97" i="1"/>
  <c r="K97" i="1" s="1"/>
  <c r="F98" i="1"/>
  <c r="G98" i="1" s="1"/>
  <c r="H102" i="2" l="1"/>
  <c r="G102" i="2"/>
  <c r="D104" i="2"/>
  <c r="E103" i="2"/>
  <c r="F103" i="2" s="1"/>
  <c r="B120" i="2"/>
  <c r="C120" i="2"/>
  <c r="A121" i="2"/>
  <c r="I98" i="1"/>
  <c r="K98" i="1" s="1"/>
  <c r="F99" i="1"/>
  <c r="G99" i="1" s="1"/>
  <c r="G103" i="2" l="1"/>
  <c r="H103" i="2"/>
  <c r="B121" i="2"/>
  <c r="C121" i="2"/>
  <c r="A122" i="2"/>
  <c r="D105" i="2"/>
  <c r="E104" i="2"/>
  <c r="F104" i="2" s="1"/>
  <c r="I99" i="1"/>
  <c r="K99" i="1" s="1"/>
  <c r="F100" i="1"/>
  <c r="G100" i="1" s="1"/>
  <c r="G104" i="2" l="1"/>
  <c r="H104" i="2"/>
  <c r="D106" i="2"/>
  <c r="E105" i="2"/>
  <c r="F105" i="2" s="1"/>
  <c r="B122" i="2"/>
  <c r="C122" i="2"/>
  <c r="A123" i="2"/>
  <c r="I100" i="1"/>
  <c r="K100" i="1" s="1"/>
  <c r="F101" i="1"/>
  <c r="G101" i="1" s="1"/>
  <c r="G105" i="2" l="1"/>
  <c r="H105" i="2"/>
  <c r="B123" i="2"/>
  <c r="C123" i="2"/>
  <c r="A124" i="2"/>
  <c r="D107" i="2"/>
  <c r="E106" i="2"/>
  <c r="F106" i="2" s="1"/>
  <c r="I101" i="1"/>
  <c r="K101" i="1" s="1"/>
  <c r="F102" i="1"/>
  <c r="G102" i="1" s="1"/>
  <c r="G106" i="2" l="1"/>
  <c r="H106" i="2"/>
  <c r="B124" i="2"/>
  <c r="C124" i="2"/>
  <c r="A125" i="2"/>
  <c r="D108" i="2"/>
  <c r="E107" i="2"/>
  <c r="F107" i="2" s="1"/>
  <c r="I102" i="1"/>
  <c r="K102" i="1" s="1"/>
  <c r="F103" i="1"/>
  <c r="G103" i="1" s="1"/>
  <c r="G107" i="2" l="1"/>
  <c r="H107" i="2"/>
  <c r="D109" i="2"/>
  <c r="E108" i="2"/>
  <c r="F108" i="2" s="1"/>
  <c r="B125" i="2"/>
  <c r="C125" i="2"/>
  <c r="A126" i="2"/>
  <c r="I103" i="1"/>
  <c r="K103" i="1" s="1"/>
  <c r="F104" i="1"/>
  <c r="G104" i="1" s="1"/>
  <c r="G108" i="2" l="1"/>
  <c r="H108" i="2"/>
  <c r="D110" i="2"/>
  <c r="E109" i="2"/>
  <c r="F109" i="2" s="1"/>
  <c r="B126" i="2"/>
  <c r="C126" i="2"/>
  <c r="A127" i="2"/>
  <c r="I104" i="1"/>
  <c r="K104" i="1" s="1"/>
  <c r="F105" i="1"/>
  <c r="G105" i="1" s="1"/>
  <c r="G109" i="2" l="1"/>
  <c r="H109" i="2"/>
  <c r="B127" i="2"/>
  <c r="C127" i="2"/>
  <c r="A128" i="2"/>
  <c r="D111" i="2"/>
  <c r="E110" i="2"/>
  <c r="F110" i="2" s="1"/>
  <c r="I105" i="1"/>
  <c r="K105" i="1" s="1"/>
  <c r="F106" i="1"/>
  <c r="G106" i="1" s="1"/>
  <c r="G110" i="2" l="1"/>
  <c r="H110" i="2"/>
  <c r="B128" i="2"/>
  <c r="C128" i="2"/>
  <c r="A129" i="2"/>
  <c r="D112" i="2"/>
  <c r="E111" i="2"/>
  <c r="F111" i="2" s="1"/>
  <c r="I106" i="1"/>
  <c r="K106" i="1" s="1"/>
  <c r="F107" i="1"/>
  <c r="G107" i="1" s="1"/>
  <c r="G111" i="2" l="1"/>
  <c r="H111" i="2"/>
  <c r="B129" i="2"/>
  <c r="C129" i="2"/>
  <c r="A130" i="2"/>
  <c r="D113" i="2"/>
  <c r="E112" i="2"/>
  <c r="F112" i="2" s="1"/>
  <c r="I107" i="1"/>
  <c r="K107" i="1" s="1"/>
  <c r="F108" i="1"/>
  <c r="G108" i="1" s="1"/>
  <c r="G112" i="2" l="1"/>
  <c r="H112" i="2"/>
  <c r="D114" i="2"/>
  <c r="E113" i="2"/>
  <c r="F113" i="2" s="1"/>
  <c r="B130" i="2"/>
  <c r="C130" i="2"/>
  <c r="A131" i="2"/>
  <c r="I108" i="1"/>
  <c r="K108" i="1" s="1"/>
  <c r="F109" i="1"/>
  <c r="G109" i="1" s="1"/>
  <c r="G113" i="2" l="1"/>
  <c r="H113" i="2"/>
  <c r="B131" i="2"/>
  <c r="C131" i="2"/>
  <c r="A132" i="2"/>
  <c r="D115" i="2"/>
  <c r="E114" i="2"/>
  <c r="F114" i="2" s="1"/>
  <c r="I109" i="1"/>
  <c r="K109" i="1" s="1"/>
  <c r="F110" i="1"/>
  <c r="G110" i="1" s="1"/>
  <c r="G114" i="2" l="1"/>
  <c r="H114" i="2"/>
  <c r="B132" i="2"/>
  <c r="C132" i="2"/>
  <c r="A133" i="2"/>
  <c r="D116" i="2"/>
  <c r="E115" i="2"/>
  <c r="F115" i="2" s="1"/>
  <c r="I110" i="1"/>
  <c r="K110" i="1" s="1"/>
  <c r="F111" i="1"/>
  <c r="G111" i="1" s="1"/>
  <c r="G115" i="2" l="1"/>
  <c r="H115" i="2"/>
  <c r="D117" i="2"/>
  <c r="E116" i="2"/>
  <c r="F116" i="2" s="1"/>
  <c r="B133" i="2"/>
  <c r="C133" i="2"/>
  <c r="A134" i="2"/>
  <c r="I111" i="1"/>
  <c r="K111" i="1" s="1"/>
  <c r="F112" i="1"/>
  <c r="G112" i="1" s="1"/>
  <c r="G116" i="2" l="1"/>
  <c r="H116" i="2"/>
  <c r="B134" i="2"/>
  <c r="A135" i="2"/>
  <c r="C134" i="2"/>
  <c r="D118" i="2"/>
  <c r="E117" i="2"/>
  <c r="F117" i="2" s="1"/>
  <c r="I112" i="1"/>
  <c r="K112" i="1" s="1"/>
  <c r="F113" i="1"/>
  <c r="G113" i="1" s="1"/>
  <c r="D119" i="2" l="1"/>
  <c r="E118" i="2"/>
  <c r="F118" i="2" s="1"/>
  <c r="B135" i="2"/>
  <c r="A136" i="2"/>
  <c r="C135" i="2"/>
  <c r="G117" i="2"/>
  <c r="H117" i="2"/>
  <c r="I113" i="1"/>
  <c r="K113" i="1" s="1"/>
  <c r="F114" i="1"/>
  <c r="G114" i="1" s="1"/>
  <c r="G118" i="2" l="1"/>
  <c r="H118" i="2"/>
  <c r="D120" i="2"/>
  <c r="E119" i="2"/>
  <c r="F119" i="2" s="1"/>
  <c r="B136" i="2"/>
  <c r="A137" i="2"/>
  <c r="C136" i="2"/>
  <c r="I114" i="1"/>
  <c r="K114" i="1" s="1"/>
  <c r="F115" i="1"/>
  <c r="G115" i="1" s="1"/>
  <c r="G119" i="2" l="1"/>
  <c r="H119" i="2"/>
  <c r="D121" i="2"/>
  <c r="E120" i="2"/>
  <c r="F120" i="2" s="1"/>
  <c r="B137" i="2"/>
  <c r="A138" i="2"/>
  <c r="C137" i="2"/>
  <c r="I115" i="1"/>
  <c r="K115" i="1" s="1"/>
  <c r="F116" i="1"/>
  <c r="G116" i="1" s="1"/>
  <c r="G120" i="2" l="1"/>
  <c r="H120" i="2"/>
  <c r="D122" i="2"/>
  <c r="E121" i="2"/>
  <c r="F121" i="2" s="1"/>
  <c r="B138" i="2"/>
  <c r="A139" i="2"/>
  <c r="C138" i="2"/>
  <c r="I116" i="1"/>
  <c r="K116" i="1" s="1"/>
  <c r="F117" i="1"/>
  <c r="G117" i="1" s="1"/>
  <c r="G121" i="2" l="1"/>
  <c r="H121" i="2"/>
  <c r="D123" i="2"/>
  <c r="E122" i="2"/>
  <c r="F122" i="2" s="1"/>
  <c r="B139" i="2"/>
  <c r="A140" i="2"/>
  <c r="C139" i="2"/>
  <c r="I117" i="1"/>
  <c r="K117" i="1" s="1"/>
  <c r="F118" i="1"/>
  <c r="G118" i="1" s="1"/>
  <c r="G122" i="2" l="1"/>
  <c r="H122" i="2"/>
  <c r="B140" i="2"/>
  <c r="A141" i="2"/>
  <c r="C140" i="2"/>
  <c r="D124" i="2"/>
  <c r="E123" i="2"/>
  <c r="F123" i="2" s="1"/>
  <c r="I118" i="1"/>
  <c r="K118" i="1" s="1"/>
  <c r="F119" i="1"/>
  <c r="G119" i="1" s="1"/>
  <c r="G123" i="2" l="1"/>
  <c r="H123" i="2"/>
  <c r="D125" i="2"/>
  <c r="E124" i="2"/>
  <c r="F124" i="2" s="1"/>
  <c r="B141" i="2"/>
  <c r="A142" i="2"/>
  <c r="C141" i="2"/>
  <c r="I119" i="1"/>
  <c r="K119" i="1" s="1"/>
  <c r="F120" i="1"/>
  <c r="G120" i="1" s="1"/>
  <c r="G124" i="2" l="1"/>
  <c r="H124" i="2"/>
  <c r="D126" i="2"/>
  <c r="E125" i="2"/>
  <c r="F125" i="2" s="1"/>
  <c r="B142" i="2"/>
  <c r="A143" i="2"/>
  <c r="C142" i="2"/>
  <c r="I120" i="1"/>
  <c r="K120" i="1" s="1"/>
  <c r="F121" i="1"/>
  <c r="G121" i="1" s="1"/>
  <c r="G125" i="2" l="1"/>
  <c r="H125" i="2"/>
  <c r="D127" i="2"/>
  <c r="E126" i="2"/>
  <c r="F126" i="2" s="1"/>
  <c r="B143" i="2"/>
  <c r="A144" i="2"/>
  <c r="C143" i="2"/>
  <c r="I121" i="1"/>
  <c r="K121" i="1" s="1"/>
  <c r="F122" i="1"/>
  <c r="G122" i="1" s="1"/>
  <c r="G126" i="2" l="1"/>
  <c r="H126" i="2"/>
  <c r="D128" i="2"/>
  <c r="E127" i="2"/>
  <c r="F127" i="2" s="1"/>
  <c r="B144" i="2"/>
  <c r="A145" i="2"/>
  <c r="C144" i="2"/>
  <c r="I122" i="1"/>
  <c r="K122" i="1" s="1"/>
  <c r="F123" i="1"/>
  <c r="G123" i="1" s="1"/>
  <c r="G127" i="2" l="1"/>
  <c r="H127" i="2"/>
  <c r="D129" i="2"/>
  <c r="E128" i="2"/>
  <c r="F128" i="2" s="1"/>
  <c r="B145" i="2"/>
  <c r="A146" i="2"/>
  <c r="C145" i="2"/>
  <c r="I123" i="1"/>
  <c r="K123" i="1" s="1"/>
  <c r="F124" i="1"/>
  <c r="G124" i="1" s="1"/>
  <c r="G128" i="2" l="1"/>
  <c r="H128" i="2"/>
  <c r="D130" i="2"/>
  <c r="E129" i="2"/>
  <c r="F129" i="2" s="1"/>
  <c r="B146" i="2"/>
  <c r="A147" i="2"/>
  <c r="C146" i="2"/>
  <c r="I124" i="1"/>
  <c r="K124" i="1" s="1"/>
  <c r="F125" i="1"/>
  <c r="G125" i="1" s="1"/>
  <c r="G129" i="2" l="1"/>
  <c r="H129" i="2"/>
  <c r="D131" i="2"/>
  <c r="E130" i="2"/>
  <c r="F130" i="2" s="1"/>
  <c r="B147" i="2"/>
  <c r="A148" i="2"/>
  <c r="C147" i="2"/>
  <c r="I125" i="1"/>
  <c r="K125" i="1" s="1"/>
  <c r="F126" i="1"/>
  <c r="G126" i="1" s="1"/>
  <c r="G130" i="2" l="1"/>
  <c r="H130" i="2"/>
  <c r="D132" i="2"/>
  <c r="E131" i="2"/>
  <c r="F131" i="2" s="1"/>
  <c r="B148" i="2"/>
  <c r="A149" i="2"/>
  <c r="C148" i="2"/>
  <c r="I126" i="1"/>
  <c r="K126" i="1" s="1"/>
  <c r="F127" i="1"/>
  <c r="G127" i="1" s="1"/>
  <c r="G131" i="2" l="1"/>
  <c r="H131" i="2"/>
  <c r="D133" i="2"/>
  <c r="E132" i="2"/>
  <c r="F132" i="2" s="1"/>
  <c r="B149" i="2"/>
  <c r="A150" i="2"/>
  <c r="C149" i="2"/>
  <c r="I127" i="1"/>
  <c r="K127" i="1" s="1"/>
  <c r="F128" i="1"/>
  <c r="G128" i="1" s="1"/>
  <c r="D134" i="2" l="1"/>
  <c r="E133" i="2"/>
  <c r="F133" i="2" s="1"/>
  <c r="B150" i="2"/>
  <c r="A151" i="2"/>
  <c r="C150" i="2"/>
  <c r="G132" i="2"/>
  <c r="H132" i="2"/>
  <c r="I128" i="1"/>
  <c r="K128" i="1" s="1"/>
  <c r="F129" i="1"/>
  <c r="G129" i="1" s="1"/>
  <c r="G133" i="2" l="1"/>
  <c r="H133" i="2"/>
  <c r="D135" i="2"/>
  <c r="E134" i="2"/>
  <c r="F134" i="2" s="1"/>
  <c r="B151" i="2"/>
  <c r="A152" i="2"/>
  <c r="C151" i="2"/>
  <c r="I129" i="1"/>
  <c r="K129" i="1" s="1"/>
  <c r="F130" i="1"/>
  <c r="G130" i="1" s="1"/>
  <c r="G134" i="2" l="1"/>
  <c r="H134" i="2"/>
  <c r="B152" i="2"/>
  <c r="A153" i="2"/>
  <c r="C152" i="2"/>
  <c r="D136" i="2"/>
  <c r="E135" i="2"/>
  <c r="F135" i="2" s="1"/>
  <c r="I130" i="1"/>
  <c r="K130" i="1" s="1"/>
  <c r="F131" i="1"/>
  <c r="G131" i="1" s="1"/>
  <c r="G135" i="2" l="1"/>
  <c r="H135" i="2"/>
  <c r="D137" i="2"/>
  <c r="E136" i="2"/>
  <c r="F136" i="2" s="1"/>
  <c r="B153" i="2"/>
  <c r="A154" i="2"/>
  <c r="C153" i="2"/>
  <c r="I131" i="1"/>
  <c r="K131" i="1" s="1"/>
  <c r="F132" i="1"/>
  <c r="G132" i="1" l="1"/>
  <c r="F133" i="1"/>
  <c r="G133" i="1" s="1"/>
  <c r="G136" i="2"/>
  <c r="H136" i="2"/>
  <c r="D138" i="2"/>
  <c r="E137" i="2"/>
  <c r="F137" i="2" s="1"/>
  <c r="B154" i="2"/>
  <c r="A155" i="2"/>
  <c r="C154" i="2"/>
  <c r="I132" i="1"/>
  <c r="K132" i="1" s="1"/>
  <c r="G137" i="2" l="1"/>
  <c r="H137" i="2"/>
  <c r="D139" i="2"/>
  <c r="E138" i="2"/>
  <c r="F138" i="2" s="1"/>
  <c r="B155" i="2"/>
  <c r="A156" i="2"/>
  <c r="C155" i="2"/>
  <c r="I133" i="1"/>
  <c r="K133" i="1" s="1"/>
  <c r="F134" i="1"/>
  <c r="G134" i="1" s="1"/>
  <c r="G138" i="2" l="1"/>
  <c r="H138" i="2"/>
  <c r="D140" i="2"/>
  <c r="E139" i="2"/>
  <c r="F139" i="2" s="1"/>
  <c r="B156" i="2"/>
  <c r="A157" i="2"/>
  <c r="C156" i="2"/>
  <c r="I134" i="1"/>
  <c r="K134" i="1" s="1"/>
  <c r="F135" i="1"/>
  <c r="G135" i="1" s="1"/>
  <c r="G139" i="2" l="1"/>
  <c r="H139" i="2"/>
  <c r="D141" i="2"/>
  <c r="E140" i="2"/>
  <c r="F140" i="2" s="1"/>
  <c r="B157" i="2"/>
  <c r="A158" i="2"/>
  <c r="C157" i="2"/>
  <c r="I135" i="1"/>
  <c r="K135" i="1" s="1"/>
  <c r="F136" i="1"/>
  <c r="G136" i="1" s="1"/>
  <c r="G140" i="2" l="1"/>
  <c r="H140" i="2"/>
  <c r="D142" i="2"/>
  <c r="E141" i="2"/>
  <c r="F141" i="2" s="1"/>
  <c r="B158" i="2"/>
  <c r="A159" i="2"/>
  <c r="C158" i="2"/>
  <c r="I136" i="1"/>
  <c r="K136" i="1" s="1"/>
  <c r="F137" i="1"/>
  <c r="G137" i="1" s="1"/>
  <c r="G141" i="2" l="1"/>
  <c r="H141" i="2"/>
  <c r="D143" i="2"/>
  <c r="E142" i="2"/>
  <c r="F142" i="2" s="1"/>
  <c r="B159" i="2"/>
  <c r="A160" i="2"/>
  <c r="C159" i="2"/>
  <c r="I137" i="1"/>
  <c r="K137" i="1" s="1"/>
  <c r="F138" i="1"/>
  <c r="G138" i="1" s="1"/>
  <c r="G142" i="2" l="1"/>
  <c r="H142" i="2"/>
  <c r="D144" i="2"/>
  <c r="E143" i="2"/>
  <c r="F143" i="2" s="1"/>
  <c r="B160" i="2"/>
  <c r="A161" i="2"/>
  <c r="C160" i="2"/>
  <c r="I138" i="1"/>
  <c r="K138" i="1" s="1"/>
  <c r="F139" i="1"/>
  <c r="G139" i="1" s="1"/>
  <c r="G143" i="2" l="1"/>
  <c r="H143" i="2"/>
  <c r="D145" i="2"/>
  <c r="E144" i="2"/>
  <c r="F144" i="2" s="1"/>
  <c r="B161" i="2"/>
  <c r="A162" i="2"/>
  <c r="C161" i="2"/>
  <c r="I139" i="1"/>
  <c r="K139" i="1" s="1"/>
  <c r="F140" i="1"/>
  <c r="G140" i="1" s="1"/>
  <c r="G144" i="2" l="1"/>
  <c r="H144" i="2"/>
  <c r="D146" i="2"/>
  <c r="E145" i="2"/>
  <c r="F145" i="2" s="1"/>
  <c r="B162" i="2"/>
  <c r="A163" i="2"/>
  <c r="C162" i="2"/>
  <c r="I140" i="1"/>
  <c r="K140" i="1" s="1"/>
  <c r="F141" i="1"/>
  <c r="G141" i="1" s="1"/>
  <c r="G145" i="2" l="1"/>
  <c r="H145" i="2"/>
  <c r="D147" i="2"/>
  <c r="E146" i="2"/>
  <c r="F146" i="2" s="1"/>
  <c r="B163" i="2"/>
  <c r="A164" i="2"/>
  <c r="C163" i="2"/>
  <c r="I141" i="1"/>
  <c r="K141" i="1" s="1"/>
  <c r="F142" i="1"/>
  <c r="G142" i="1" s="1"/>
  <c r="G146" i="2" l="1"/>
  <c r="H146" i="2"/>
  <c r="D148" i="2"/>
  <c r="E147" i="2"/>
  <c r="F147" i="2" s="1"/>
  <c r="B164" i="2"/>
  <c r="A165" i="2"/>
  <c r="C164" i="2"/>
  <c r="I142" i="1"/>
  <c r="K142" i="1" s="1"/>
  <c r="F143" i="1"/>
  <c r="G143" i="1" s="1"/>
  <c r="G147" i="2" l="1"/>
  <c r="H147" i="2"/>
  <c r="D149" i="2"/>
  <c r="E148" i="2"/>
  <c r="F148" i="2" s="1"/>
  <c r="B165" i="2"/>
  <c r="A166" i="2"/>
  <c r="C165" i="2"/>
  <c r="I143" i="1"/>
  <c r="K143" i="1" s="1"/>
  <c r="F144" i="1"/>
  <c r="G144" i="1" s="1"/>
  <c r="G148" i="2" l="1"/>
  <c r="H148" i="2"/>
  <c r="B166" i="2"/>
  <c r="A167" i="2"/>
  <c r="C166" i="2"/>
  <c r="D150" i="2"/>
  <c r="E149" i="2"/>
  <c r="F149" i="2" s="1"/>
  <c r="I144" i="1"/>
  <c r="K144" i="1" s="1"/>
  <c r="F145" i="1"/>
  <c r="G145" i="1" s="1"/>
  <c r="G149" i="2" l="1"/>
  <c r="H149" i="2"/>
  <c r="D151" i="2"/>
  <c r="E150" i="2"/>
  <c r="F150" i="2" s="1"/>
  <c r="B167" i="2"/>
  <c r="A168" i="2"/>
  <c r="C167" i="2"/>
  <c r="I145" i="1"/>
  <c r="K145" i="1" s="1"/>
  <c r="F146" i="1"/>
  <c r="G146" i="1" s="1"/>
  <c r="G150" i="2" l="1"/>
  <c r="H150" i="2"/>
  <c r="D152" i="2"/>
  <c r="E151" i="2"/>
  <c r="F151" i="2" s="1"/>
  <c r="B168" i="2"/>
  <c r="A169" i="2"/>
  <c r="C168" i="2"/>
  <c r="I146" i="1"/>
  <c r="K146" i="1" s="1"/>
  <c r="F147" i="1"/>
  <c r="G147" i="1" s="1"/>
  <c r="G151" i="2" l="1"/>
  <c r="H151" i="2"/>
  <c r="D153" i="2"/>
  <c r="E152" i="2"/>
  <c r="F152" i="2" s="1"/>
  <c r="B169" i="2"/>
  <c r="A170" i="2"/>
  <c r="C169" i="2"/>
  <c r="I147" i="1"/>
  <c r="K147" i="1" s="1"/>
  <c r="F148" i="1"/>
  <c r="G148" i="1" s="1"/>
  <c r="G152" i="2" l="1"/>
  <c r="H152" i="2"/>
  <c r="D154" i="2"/>
  <c r="E153" i="2"/>
  <c r="F153" i="2" s="1"/>
  <c r="B170" i="2"/>
  <c r="A171" i="2"/>
  <c r="C170" i="2"/>
  <c r="I148" i="1"/>
  <c r="K148" i="1" s="1"/>
  <c r="F149" i="1"/>
  <c r="G149" i="1" s="1"/>
  <c r="G153" i="2" l="1"/>
  <c r="H153" i="2"/>
  <c r="D155" i="2"/>
  <c r="E154" i="2"/>
  <c r="F154" i="2" s="1"/>
  <c r="B171" i="2"/>
  <c r="A172" i="2"/>
  <c r="C171" i="2"/>
  <c r="I149" i="1"/>
  <c r="K149" i="1" s="1"/>
  <c r="F150" i="1"/>
  <c r="G150" i="1" s="1"/>
  <c r="G154" i="2" l="1"/>
  <c r="H154" i="2"/>
  <c r="D156" i="2"/>
  <c r="E155" i="2"/>
  <c r="F155" i="2" s="1"/>
  <c r="B172" i="2"/>
  <c r="A173" i="2"/>
  <c r="C172" i="2"/>
  <c r="I150" i="1"/>
  <c r="K150" i="1" s="1"/>
  <c r="F151" i="1"/>
  <c r="G151" i="1" s="1"/>
  <c r="G155" i="2" l="1"/>
  <c r="H155" i="2"/>
  <c r="B173" i="2"/>
  <c r="A174" i="2"/>
  <c r="C173" i="2"/>
  <c r="D157" i="2"/>
  <c r="E156" i="2"/>
  <c r="F156" i="2" s="1"/>
  <c r="I151" i="1"/>
  <c r="K151" i="1" s="1"/>
  <c r="F152" i="1"/>
  <c r="G152" i="1" s="1"/>
  <c r="G156" i="2" l="1"/>
  <c r="H156" i="2"/>
  <c r="D158" i="2"/>
  <c r="E157" i="2"/>
  <c r="F157" i="2" s="1"/>
  <c r="B174" i="2"/>
  <c r="A175" i="2"/>
  <c r="C174" i="2"/>
  <c r="I152" i="1"/>
  <c r="K152" i="1" s="1"/>
  <c r="F153" i="1"/>
  <c r="G153" i="1" s="1"/>
  <c r="G157" i="2" l="1"/>
  <c r="H157" i="2"/>
  <c r="D159" i="2"/>
  <c r="E158" i="2"/>
  <c r="F158" i="2" s="1"/>
  <c r="B175" i="2"/>
  <c r="A176" i="2"/>
  <c r="C175" i="2"/>
  <c r="I153" i="1"/>
  <c r="K153" i="1" s="1"/>
  <c r="F154" i="1"/>
  <c r="G154" i="1" s="1"/>
  <c r="G158" i="2" l="1"/>
  <c r="H158" i="2"/>
  <c r="D160" i="2"/>
  <c r="E159" i="2"/>
  <c r="F159" i="2" s="1"/>
  <c r="B176" i="2"/>
  <c r="A177" i="2"/>
  <c r="C176" i="2"/>
  <c r="I154" i="1"/>
  <c r="K154" i="1" s="1"/>
  <c r="F155" i="1"/>
  <c r="G155" i="1" s="1"/>
  <c r="G159" i="2" l="1"/>
  <c r="H159" i="2"/>
  <c r="D161" i="2"/>
  <c r="E160" i="2"/>
  <c r="F160" i="2" s="1"/>
  <c r="C177" i="2"/>
  <c r="B177" i="2"/>
  <c r="A178" i="2"/>
  <c r="I155" i="1"/>
  <c r="K155" i="1" s="1"/>
  <c r="F156" i="1"/>
  <c r="G156" i="1" s="1"/>
  <c r="G160" i="2" l="1"/>
  <c r="H160" i="2"/>
  <c r="C178" i="2"/>
  <c r="B178" i="2"/>
  <c r="A179" i="2"/>
  <c r="D162" i="2"/>
  <c r="E161" i="2"/>
  <c r="F161" i="2" s="1"/>
  <c r="I156" i="1"/>
  <c r="K156" i="1" s="1"/>
  <c r="F157" i="1"/>
  <c r="G157" i="1" s="1"/>
  <c r="G161" i="2" l="1"/>
  <c r="H161" i="2"/>
  <c r="D163" i="2"/>
  <c r="E162" i="2"/>
  <c r="F162" i="2" s="1"/>
  <c r="C179" i="2"/>
  <c r="B179" i="2"/>
  <c r="A180" i="2"/>
  <c r="I157" i="1"/>
  <c r="K157" i="1" s="1"/>
  <c r="F158" i="1"/>
  <c r="G158" i="1" s="1"/>
  <c r="G162" i="2" l="1"/>
  <c r="H162" i="2"/>
  <c r="D164" i="2"/>
  <c r="E163" i="2"/>
  <c r="F163" i="2" s="1"/>
  <c r="C180" i="2"/>
  <c r="B180" i="2"/>
  <c r="A181" i="2"/>
  <c r="I158" i="1"/>
  <c r="K158" i="1" s="1"/>
  <c r="F159" i="1"/>
  <c r="G159" i="1" s="1"/>
  <c r="G163" i="2" l="1"/>
  <c r="H163" i="2"/>
  <c r="C181" i="2"/>
  <c r="B181" i="2"/>
  <c r="A182" i="2"/>
  <c r="D165" i="2"/>
  <c r="E164" i="2"/>
  <c r="F164" i="2" s="1"/>
  <c r="I159" i="1"/>
  <c r="K159" i="1" s="1"/>
  <c r="F160" i="1"/>
  <c r="G160" i="1" s="1"/>
  <c r="G164" i="2" l="1"/>
  <c r="H164" i="2"/>
  <c r="C182" i="2"/>
  <c r="B182" i="2"/>
  <c r="A183" i="2"/>
  <c r="D166" i="2"/>
  <c r="E165" i="2"/>
  <c r="F165" i="2" s="1"/>
  <c r="I160" i="1"/>
  <c r="K160" i="1" s="1"/>
  <c r="F161" i="1"/>
  <c r="G161" i="1" s="1"/>
  <c r="G165" i="2" l="1"/>
  <c r="H165" i="2"/>
  <c r="D167" i="2"/>
  <c r="E166" i="2"/>
  <c r="F166" i="2" s="1"/>
  <c r="C183" i="2"/>
  <c r="B183" i="2"/>
  <c r="A184" i="2"/>
  <c r="I161" i="1"/>
  <c r="K161" i="1" s="1"/>
  <c r="F162" i="1"/>
  <c r="G162" i="1" s="1"/>
  <c r="G166" i="2" l="1"/>
  <c r="H166" i="2"/>
  <c r="C184" i="2"/>
  <c r="B184" i="2"/>
  <c r="A185" i="2"/>
  <c r="D168" i="2"/>
  <c r="E167" i="2"/>
  <c r="F167" i="2" s="1"/>
  <c r="I162" i="1"/>
  <c r="K162" i="1" s="1"/>
  <c r="F163" i="1"/>
  <c r="G163" i="1" s="1"/>
  <c r="G167" i="2" l="1"/>
  <c r="H167" i="2"/>
  <c r="D169" i="2"/>
  <c r="E168" i="2"/>
  <c r="F168" i="2" s="1"/>
  <c r="C185" i="2"/>
  <c r="B185" i="2"/>
  <c r="A186" i="2"/>
  <c r="I163" i="1"/>
  <c r="K163" i="1" s="1"/>
  <c r="F164" i="1"/>
  <c r="G164" i="1" s="1"/>
  <c r="G168" i="2" l="1"/>
  <c r="H168" i="2"/>
  <c r="C186" i="2"/>
  <c r="B186" i="2"/>
  <c r="A187" i="2"/>
  <c r="D170" i="2"/>
  <c r="E169" i="2"/>
  <c r="F169" i="2" s="1"/>
  <c r="I164" i="1"/>
  <c r="K164" i="1" s="1"/>
  <c r="F165" i="1"/>
  <c r="G165" i="1" s="1"/>
  <c r="G169" i="2" l="1"/>
  <c r="H169" i="2"/>
  <c r="D171" i="2"/>
  <c r="E170" i="2"/>
  <c r="F170" i="2" s="1"/>
  <c r="C187" i="2"/>
  <c r="B187" i="2"/>
  <c r="A188" i="2"/>
  <c r="I165" i="1"/>
  <c r="K165" i="1" s="1"/>
  <c r="F166" i="1"/>
  <c r="G166" i="1" s="1"/>
  <c r="G170" i="2" l="1"/>
  <c r="H170" i="2"/>
  <c r="C188" i="2"/>
  <c r="B188" i="2"/>
  <c r="A189" i="2"/>
  <c r="D172" i="2"/>
  <c r="E171" i="2"/>
  <c r="F171" i="2" s="1"/>
  <c r="I166" i="1"/>
  <c r="K166" i="1" s="1"/>
  <c r="F167" i="1"/>
  <c r="G167" i="1" s="1"/>
  <c r="G171" i="2" l="1"/>
  <c r="H171" i="2"/>
  <c r="D173" i="2"/>
  <c r="E172" i="2"/>
  <c r="F172" i="2" s="1"/>
  <c r="C189" i="2"/>
  <c r="B189" i="2"/>
  <c r="A190" i="2"/>
  <c r="I167" i="1"/>
  <c r="K167" i="1" s="1"/>
  <c r="F168" i="1"/>
  <c r="G168" i="1" s="1"/>
  <c r="G172" i="2" l="1"/>
  <c r="H172" i="2"/>
  <c r="D174" i="2"/>
  <c r="E173" i="2"/>
  <c r="F173" i="2" s="1"/>
  <c r="C190" i="2"/>
  <c r="B190" i="2"/>
  <c r="A191" i="2"/>
  <c r="I168" i="1"/>
  <c r="K168" i="1" s="1"/>
  <c r="F169" i="1"/>
  <c r="G169" i="1" s="1"/>
  <c r="G173" i="2" l="1"/>
  <c r="H173" i="2"/>
  <c r="D175" i="2"/>
  <c r="E174" i="2"/>
  <c r="F174" i="2" s="1"/>
  <c r="C191" i="2"/>
  <c r="B191" i="2"/>
  <c r="A192" i="2"/>
  <c r="I169" i="1"/>
  <c r="K169" i="1" s="1"/>
  <c r="F170" i="1"/>
  <c r="G170" i="1" s="1"/>
  <c r="G174" i="2" l="1"/>
  <c r="H174" i="2"/>
  <c r="D176" i="2"/>
  <c r="E175" i="2"/>
  <c r="F175" i="2" s="1"/>
  <c r="C192" i="2"/>
  <c r="B192" i="2"/>
  <c r="A193" i="2"/>
  <c r="I170" i="1"/>
  <c r="K170" i="1" s="1"/>
  <c r="F171" i="1"/>
  <c r="G171" i="1" s="1"/>
  <c r="G175" i="2" l="1"/>
  <c r="H175" i="2"/>
  <c r="D177" i="2"/>
  <c r="E176" i="2"/>
  <c r="F176" i="2" s="1"/>
  <c r="C193" i="2"/>
  <c r="B193" i="2"/>
  <c r="A194" i="2"/>
  <c r="I171" i="1"/>
  <c r="K171" i="1" s="1"/>
  <c r="F172" i="1"/>
  <c r="G172" i="1" s="1"/>
  <c r="G176" i="2" l="1"/>
  <c r="H176" i="2"/>
  <c r="D178" i="2"/>
  <c r="E177" i="2"/>
  <c r="F177" i="2" s="1"/>
  <c r="C194" i="2"/>
  <c r="B194" i="2"/>
  <c r="A195" i="2"/>
  <c r="I172" i="1"/>
  <c r="K172" i="1" s="1"/>
  <c r="F173" i="1"/>
  <c r="G173" i="1" s="1"/>
  <c r="G177" i="2" l="1"/>
  <c r="H177" i="2"/>
  <c r="C195" i="2"/>
  <c r="B195" i="2"/>
  <c r="A196" i="2"/>
  <c r="D179" i="2"/>
  <c r="E178" i="2"/>
  <c r="F178" i="2" s="1"/>
  <c r="I173" i="1"/>
  <c r="K173" i="1" s="1"/>
  <c r="F174" i="1"/>
  <c r="G174" i="1" s="1"/>
  <c r="G178" i="2" l="1"/>
  <c r="H178" i="2"/>
  <c r="D180" i="2"/>
  <c r="E179" i="2"/>
  <c r="F179" i="2" s="1"/>
  <c r="C196" i="2"/>
  <c r="B196" i="2"/>
  <c r="A197" i="2"/>
  <c r="I174" i="1"/>
  <c r="K174" i="1" s="1"/>
  <c r="F175" i="1"/>
  <c r="G175" i="1" s="1"/>
  <c r="G179" i="2" l="1"/>
  <c r="H179" i="2"/>
  <c r="C197" i="2"/>
  <c r="B197" i="2"/>
  <c r="A198" i="2"/>
  <c r="D181" i="2"/>
  <c r="E180" i="2"/>
  <c r="F180" i="2" s="1"/>
  <c r="I175" i="1"/>
  <c r="K175" i="1" s="1"/>
  <c r="F176" i="1"/>
  <c r="G176" i="1" s="1"/>
  <c r="G180" i="2" l="1"/>
  <c r="H180" i="2"/>
  <c r="C198" i="2"/>
  <c r="B198" i="2"/>
  <c r="A199" i="2"/>
  <c r="D182" i="2"/>
  <c r="E181" i="2"/>
  <c r="F181" i="2" s="1"/>
  <c r="I176" i="1"/>
  <c r="K176" i="1" s="1"/>
  <c r="F177" i="1"/>
  <c r="G177" i="1" s="1"/>
  <c r="G181" i="2" l="1"/>
  <c r="H181" i="2"/>
  <c r="D183" i="2"/>
  <c r="E182" i="2"/>
  <c r="F182" i="2" s="1"/>
  <c r="C199" i="2"/>
  <c r="B199" i="2"/>
  <c r="A200" i="2"/>
  <c r="I177" i="1"/>
  <c r="K177" i="1" s="1"/>
  <c r="F178" i="1"/>
  <c r="G178" i="1" s="1"/>
  <c r="G182" i="2" l="1"/>
  <c r="H182" i="2"/>
  <c r="C200" i="2"/>
  <c r="B200" i="2"/>
  <c r="A201" i="2"/>
  <c r="D184" i="2"/>
  <c r="E183" i="2"/>
  <c r="F183" i="2" s="1"/>
  <c r="I178" i="1"/>
  <c r="K178" i="1" s="1"/>
  <c r="F179" i="1"/>
  <c r="G179" i="1" s="1"/>
  <c r="G183" i="2" l="1"/>
  <c r="H183" i="2"/>
  <c r="C201" i="2"/>
  <c r="B201" i="2"/>
  <c r="A202" i="2"/>
  <c r="D185" i="2"/>
  <c r="E184" i="2"/>
  <c r="F184" i="2" s="1"/>
  <c r="I179" i="1"/>
  <c r="K179" i="1" s="1"/>
  <c r="F180" i="1"/>
  <c r="G180" i="1" s="1"/>
  <c r="G184" i="2" l="1"/>
  <c r="H184" i="2"/>
  <c r="D186" i="2"/>
  <c r="E185" i="2"/>
  <c r="F185" i="2" s="1"/>
  <c r="C202" i="2"/>
  <c r="A203" i="2"/>
  <c r="B202" i="2"/>
  <c r="I180" i="1"/>
  <c r="K180" i="1" s="1"/>
  <c r="F181" i="1"/>
  <c r="G181" i="1" s="1"/>
  <c r="G185" i="2" l="1"/>
  <c r="H185" i="2"/>
  <c r="D187" i="2"/>
  <c r="E186" i="2"/>
  <c r="F186" i="2" s="1"/>
  <c r="C203" i="2"/>
  <c r="B203" i="2"/>
  <c r="A204" i="2"/>
  <c r="I181" i="1"/>
  <c r="K181" i="1" s="1"/>
  <c r="F182" i="1"/>
  <c r="G182" i="1" s="1"/>
  <c r="G186" i="2" l="1"/>
  <c r="H186" i="2"/>
  <c r="C204" i="2"/>
  <c r="A205" i="2"/>
  <c r="B204" i="2"/>
  <c r="D188" i="2"/>
  <c r="E187" i="2"/>
  <c r="F187" i="2" s="1"/>
  <c r="I182" i="1"/>
  <c r="K182" i="1" s="1"/>
  <c r="F183" i="1"/>
  <c r="G183" i="1" s="1"/>
  <c r="G187" i="2" l="1"/>
  <c r="H187" i="2"/>
  <c r="D189" i="2"/>
  <c r="E188" i="2"/>
  <c r="F188" i="2" s="1"/>
  <c r="C205" i="2"/>
  <c r="A206" i="2"/>
  <c r="B205" i="2"/>
  <c r="I183" i="1"/>
  <c r="K183" i="1" s="1"/>
  <c r="F184" i="1"/>
  <c r="G184" i="1" s="1"/>
  <c r="G188" i="2" l="1"/>
  <c r="H188" i="2"/>
  <c r="D190" i="2"/>
  <c r="E189" i="2"/>
  <c r="F189" i="2" s="1"/>
  <c r="C206" i="2"/>
  <c r="A207" i="2"/>
  <c r="B206" i="2"/>
  <c r="I184" i="1"/>
  <c r="K184" i="1" s="1"/>
  <c r="F185" i="1"/>
  <c r="G185" i="1" s="1"/>
  <c r="G189" i="2" l="1"/>
  <c r="H189" i="2"/>
  <c r="D191" i="2"/>
  <c r="E190" i="2"/>
  <c r="F190" i="2" s="1"/>
  <c r="C207" i="2"/>
  <c r="A208" i="2"/>
  <c r="B207" i="2"/>
  <c r="I185" i="1"/>
  <c r="K185" i="1" s="1"/>
  <c r="F186" i="1"/>
  <c r="G186" i="1" s="1"/>
  <c r="G190" i="2" l="1"/>
  <c r="H190" i="2"/>
  <c r="D192" i="2"/>
  <c r="E191" i="2"/>
  <c r="F191" i="2" s="1"/>
  <c r="C208" i="2"/>
  <c r="A209" i="2"/>
  <c r="B208" i="2"/>
  <c r="I186" i="1"/>
  <c r="K186" i="1" s="1"/>
  <c r="F187" i="1"/>
  <c r="G187" i="1" s="1"/>
  <c r="G191" i="2" l="1"/>
  <c r="H191" i="2"/>
  <c r="D193" i="2"/>
  <c r="E192" i="2"/>
  <c r="F192" i="2" s="1"/>
  <c r="C209" i="2"/>
  <c r="A210" i="2"/>
  <c r="B209" i="2"/>
  <c r="I187" i="1"/>
  <c r="K187" i="1" s="1"/>
  <c r="F188" i="1"/>
  <c r="G188" i="1" s="1"/>
  <c r="G192" i="2" l="1"/>
  <c r="H192" i="2"/>
  <c r="D194" i="2"/>
  <c r="E193" i="2"/>
  <c r="F193" i="2" s="1"/>
  <c r="C210" i="2"/>
  <c r="A211" i="2"/>
  <c r="B210" i="2"/>
  <c r="I188" i="1"/>
  <c r="K188" i="1" s="1"/>
  <c r="F189" i="1"/>
  <c r="G189" i="1" s="1"/>
  <c r="G193" i="2" l="1"/>
  <c r="H193" i="2"/>
  <c r="D195" i="2"/>
  <c r="E194" i="2"/>
  <c r="F194" i="2" s="1"/>
  <c r="C211" i="2"/>
  <c r="A212" i="2"/>
  <c r="B211" i="2"/>
  <c r="I189" i="1"/>
  <c r="K189" i="1" s="1"/>
  <c r="F190" i="1"/>
  <c r="G190" i="1" s="1"/>
  <c r="G194" i="2" l="1"/>
  <c r="H194" i="2"/>
  <c r="D196" i="2"/>
  <c r="E195" i="2"/>
  <c r="F195" i="2" s="1"/>
  <c r="C212" i="2"/>
  <c r="A213" i="2"/>
  <c r="B212" i="2"/>
  <c r="I190" i="1"/>
  <c r="K190" i="1" s="1"/>
  <c r="F191" i="1"/>
  <c r="G191" i="1" s="1"/>
  <c r="G195" i="2" l="1"/>
  <c r="H195" i="2"/>
  <c r="C213" i="2"/>
  <c r="A214" i="2"/>
  <c r="B213" i="2"/>
  <c r="D197" i="2"/>
  <c r="E196" i="2"/>
  <c r="F196" i="2" s="1"/>
  <c r="I191" i="1"/>
  <c r="K191" i="1" s="1"/>
  <c r="F192" i="1"/>
  <c r="G192" i="1" s="1"/>
  <c r="G196" i="2" l="1"/>
  <c r="H196" i="2"/>
  <c r="C214" i="2"/>
  <c r="A215" i="2"/>
  <c r="B214" i="2"/>
  <c r="D198" i="2"/>
  <c r="E197" i="2"/>
  <c r="F197" i="2" s="1"/>
  <c r="I192" i="1"/>
  <c r="K192" i="1" s="1"/>
  <c r="F193" i="1"/>
  <c r="G193" i="1" s="1"/>
  <c r="G197" i="2" l="1"/>
  <c r="H197" i="2"/>
  <c r="D199" i="2"/>
  <c r="E198" i="2"/>
  <c r="F198" i="2" s="1"/>
  <c r="C215" i="2"/>
  <c r="A216" i="2"/>
  <c r="B215" i="2"/>
  <c r="I193" i="1"/>
  <c r="K193" i="1" s="1"/>
  <c r="F194" i="1"/>
  <c r="G194" i="1" s="1"/>
  <c r="G198" i="2" l="1"/>
  <c r="H198" i="2"/>
  <c r="C216" i="2"/>
  <c r="A217" i="2"/>
  <c r="B216" i="2"/>
  <c r="D200" i="2"/>
  <c r="E199" i="2"/>
  <c r="F199" i="2" s="1"/>
  <c r="I194" i="1"/>
  <c r="K194" i="1" s="1"/>
  <c r="F195" i="1"/>
  <c r="G195" i="1" s="1"/>
  <c r="G199" i="2" l="1"/>
  <c r="H199" i="2"/>
  <c r="D201" i="2"/>
  <c r="E200" i="2"/>
  <c r="F200" i="2" s="1"/>
  <c r="C217" i="2"/>
  <c r="A218" i="2"/>
  <c r="B217" i="2"/>
  <c r="I195" i="1"/>
  <c r="K195" i="1" s="1"/>
  <c r="F196" i="1"/>
  <c r="G196" i="1" s="1"/>
  <c r="G200" i="2" l="1"/>
  <c r="H200" i="2"/>
  <c r="D202" i="2"/>
  <c r="E201" i="2"/>
  <c r="F201" i="2" s="1"/>
  <c r="C218" i="2"/>
  <c r="A219" i="2"/>
  <c r="B218" i="2"/>
  <c r="I196" i="1"/>
  <c r="K196" i="1" s="1"/>
  <c r="F197" i="1"/>
  <c r="G197" i="1" s="1"/>
  <c r="G201" i="2" l="1"/>
  <c r="H201" i="2"/>
  <c r="C219" i="2"/>
  <c r="A220" i="2"/>
  <c r="B219" i="2"/>
  <c r="D203" i="2"/>
  <c r="E202" i="2"/>
  <c r="F202" i="2" s="1"/>
  <c r="I197" i="1"/>
  <c r="K197" i="1" s="1"/>
  <c r="F198" i="1"/>
  <c r="G198" i="1" s="1"/>
  <c r="G202" i="2" l="1"/>
  <c r="H202" i="2"/>
  <c r="D204" i="2"/>
  <c r="E203" i="2"/>
  <c r="F203" i="2" s="1"/>
  <c r="C220" i="2"/>
  <c r="A221" i="2"/>
  <c r="B220" i="2"/>
  <c r="I198" i="1"/>
  <c r="K198" i="1" s="1"/>
  <c r="F199" i="1"/>
  <c r="G199" i="1" s="1"/>
  <c r="D205" i="2" l="1"/>
  <c r="E204" i="2"/>
  <c r="F204" i="2" s="1"/>
  <c r="G203" i="2"/>
  <c r="H203" i="2"/>
  <c r="C221" i="2"/>
  <c r="A222" i="2"/>
  <c r="B221" i="2"/>
  <c r="I199" i="1"/>
  <c r="K199" i="1" s="1"/>
  <c r="F200" i="1"/>
  <c r="G200" i="1" s="1"/>
  <c r="G204" i="2" l="1"/>
  <c r="H204" i="2"/>
  <c r="C222" i="2"/>
  <c r="A223" i="2"/>
  <c r="B222" i="2"/>
  <c r="D206" i="2"/>
  <c r="E205" i="2"/>
  <c r="F205" i="2" s="1"/>
  <c r="I200" i="1"/>
  <c r="K200" i="1" s="1"/>
  <c r="F201" i="1"/>
  <c r="G201" i="1" s="1"/>
  <c r="H205" i="2" l="1"/>
  <c r="G205" i="2"/>
  <c r="D207" i="2"/>
  <c r="E206" i="2"/>
  <c r="F206" i="2" s="1"/>
  <c r="C223" i="2"/>
  <c r="A224" i="2"/>
  <c r="B223" i="2"/>
  <c r="I201" i="1"/>
  <c r="K201" i="1" s="1"/>
  <c r="F202" i="1"/>
  <c r="G202" i="1" s="1"/>
  <c r="H206" i="2" l="1"/>
  <c r="G206" i="2"/>
  <c r="C224" i="2"/>
  <c r="A225" i="2"/>
  <c r="B224" i="2"/>
  <c r="D208" i="2"/>
  <c r="E207" i="2"/>
  <c r="F207" i="2" s="1"/>
  <c r="I202" i="1"/>
  <c r="K202" i="1" s="1"/>
  <c r="F203" i="1"/>
  <c r="G203" i="1" s="1"/>
  <c r="H207" i="2" l="1"/>
  <c r="G207" i="2"/>
  <c r="D209" i="2"/>
  <c r="E208" i="2"/>
  <c r="F208" i="2" s="1"/>
  <c r="C225" i="2"/>
  <c r="A226" i="2"/>
  <c r="B225" i="2"/>
  <c r="I203" i="1"/>
  <c r="K203" i="1" s="1"/>
  <c r="F204" i="1"/>
  <c r="G204" i="1" s="1"/>
  <c r="H208" i="2" l="1"/>
  <c r="G208" i="2"/>
  <c r="C226" i="2"/>
  <c r="A227" i="2"/>
  <c r="B226" i="2"/>
  <c r="D210" i="2"/>
  <c r="E209" i="2"/>
  <c r="F209" i="2" s="1"/>
  <c r="I204" i="1"/>
  <c r="K204" i="1" s="1"/>
  <c r="F205" i="1"/>
  <c r="G205" i="1" s="1"/>
  <c r="D211" i="2" l="1"/>
  <c r="E210" i="2"/>
  <c r="F210" i="2" s="1"/>
  <c r="H209" i="2"/>
  <c r="G209" i="2"/>
  <c r="C227" i="2"/>
  <c r="A228" i="2"/>
  <c r="B227" i="2"/>
  <c r="I205" i="1"/>
  <c r="K205" i="1" s="1"/>
  <c r="F206" i="1"/>
  <c r="G206" i="1" s="1"/>
  <c r="H210" i="2" l="1"/>
  <c r="G210" i="2"/>
  <c r="C228" i="2"/>
  <c r="A229" i="2"/>
  <c r="B228" i="2"/>
  <c r="D212" i="2"/>
  <c r="E211" i="2"/>
  <c r="F211" i="2" s="1"/>
  <c r="I206" i="1"/>
  <c r="K206" i="1" s="1"/>
  <c r="F207" i="1"/>
  <c r="G207" i="1" s="1"/>
  <c r="H211" i="2" l="1"/>
  <c r="G211" i="2"/>
  <c r="D213" i="2"/>
  <c r="E212" i="2"/>
  <c r="F212" i="2" s="1"/>
  <c r="C229" i="2"/>
  <c r="A230" i="2"/>
  <c r="B229" i="2"/>
  <c r="I207" i="1"/>
  <c r="K207" i="1" s="1"/>
  <c r="F208" i="1"/>
  <c r="G208" i="1" s="1"/>
  <c r="D214" i="2" l="1"/>
  <c r="E213" i="2"/>
  <c r="F213" i="2" s="1"/>
  <c r="H212" i="2"/>
  <c r="G212" i="2"/>
  <c r="A231" i="2"/>
  <c r="C230" i="2"/>
  <c r="B230" i="2"/>
  <c r="I208" i="1"/>
  <c r="K208" i="1" s="1"/>
  <c r="F209" i="1"/>
  <c r="G209" i="1" s="1"/>
  <c r="I209" i="1" l="1"/>
  <c r="K209" i="1" s="1"/>
  <c r="F210" i="1"/>
  <c r="G210" i="1" s="1"/>
  <c r="H213" i="2"/>
  <c r="G213" i="2"/>
  <c r="C231" i="2"/>
  <c r="B231" i="2"/>
  <c r="A232" i="2"/>
  <c r="D215" i="2"/>
  <c r="E214" i="2"/>
  <c r="F214" i="2" s="1"/>
  <c r="I210" i="1" l="1"/>
  <c r="K210" i="1" s="1"/>
  <c r="F211" i="1"/>
  <c r="G211" i="1" s="1"/>
  <c r="H214" i="2"/>
  <c r="G214" i="2"/>
  <c r="D216" i="2"/>
  <c r="E215" i="2"/>
  <c r="F215" i="2" s="1"/>
  <c r="C232" i="2"/>
  <c r="B232" i="2"/>
  <c r="A233" i="2"/>
  <c r="I211" i="1" l="1"/>
  <c r="K211" i="1" s="1"/>
  <c r="F212" i="1"/>
  <c r="G212" i="1" s="1"/>
  <c r="H215" i="2"/>
  <c r="G215" i="2"/>
  <c r="C233" i="2"/>
  <c r="B233" i="2"/>
  <c r="A234" i="2"/>
  <c r="D217" i="2"/>
  <c r="E216" i="2"/>
  <c r="F216" i="2" s="1"/>
  <c r="I212" i="1" l="1"/>
  <c r="K212" i="1" s="1"/>
  <c r="F213" i="1"/>
  <c r="G213" i="1" s="1"/>
  <c r="H216" i="2"/>
  <c r="G216" i="2"/>
  <c r="D218" i="2"/>
  <c r="E217" i="2"/>
  <c r="F217" i="2" s="1"/>
  <c r="C234" i="2"/>
  <c r="B234" i="2"/>
  <c r="A235" i="2"/>
  <c r="I213" i="1" l="1"/>
  <c r="K213" i="1" s="1"/>
  <c r="F214" i="1"/>
  <c r="G214" i="1" s="1"/>
  <c r="H217" i="2"/>
  <c r="G217" i="2"/>
  <c r="C235" i="2"/>
  <c r="B235" i="2"/>
  <c r="A236" i="2"/>
  <c r="D219" i="2"/>
  <c r="E218" i="2"/>
  <c r="F218" i="2" s="1"/>
  <c r="I214" i="1" l="1"/>
  <c r="K214" i="1" s="1"/>
  <c r="F215" i="1"/>
  <c r="G215" i="1" s="1"/>
  <c r="H218" i="2"/>
  <c r="G218" i="2"/>
  <c r="D220" i="2"/>
  <c r="E219" i="2"/>
  <c r="F219" i="2" s="1"/>
  <c r="C236" i="2"/>
  <c r="B236" i="2"/>
  <c r="A237" i="2"/>
  <c r="I215" i="1" l="1"/>
  <c r="K215" i="1" s="1"/>
  <c r="F216" i="1"/>
  <c r="G216" i="1" s="1"/>
  <c r="H219" i="2"/>
  <c r="G219" i="2"/>
  <c r="C237" i="2"/>
  <c r="B237" i="2"/>
  <c r="A238" i="2"/>
  <c r="D221" i="2"/>
  <c r="E220" i="2"/>
  <c r="F220" i="2" s="1"/>
  <c r="I216" i="1" l="1"/>
  <c r="K216" i="1" s="1"/>
  <c r="F217" i="1"/>
  <c r="G217" i="1" s="1"/>
  <c r="H220" i="2"/>
  <c r="G220" i="2"/>
  <c r="D222" i="2"/>
  <c r="E221" i="2"/>
  <c r="F221" i="2" s="1"/>
  <c r="C238" i="2"/>
  <c r="B238" i="2"/>
  <c r="A239" i="2"/>
  <c r="I217" i="1" l="1"/>
  <c r="K217" i="1" s="1"/>
  <c r="F218" i="1"/>
  <c r="G218" i="1" s="1"/>
  <c r="C239" i="2"/>
  <c r="B239" i="2"/>
  <c r="A240" i="2"/>
  <c r="D223" i="2"/>
  <c r="E222" i="2"/>
  <c r="F222" i="2" s="1"/>
  <c r="H221" i="2"/>
  <c r="G221" i="2"/>
  <c r="I218" i="1" l="1"/>
  <c r="K218" i="1" s="1"/>
  <c r="F219" i="1"/>
  <c r="G219" i="1" s="1"/>
  <c r="H222" i="2"/>
  <c r="G222" i="2"/>
  <c r="C240" i="2"/>
  <c r="B240" i="2"/>
  <c r="A241" i="2"/>
  <c r="D224" i="2"/>
  <c r="E223" i="2"/>
  <c r="F223" i="2" s="1"/>
  <c r="I219" i="1" l="1"/>
  <c r="K219" i="1" s="1"/>
  <c r="F220" i="1"/>
  <c r="G220" i="1" s="1"/>
  <c r="H223" i="2"/>
  <c r="G223" i="2"/>
  <c r="D225" i="2"/>
  <c r="E224" i="2"/>
  <c r="F224" i="2" s="1"/>
  <c r="C241" i="2"/>
  <c r="B241" i="2"/>
  <c r="A242" i="2"/>
  <c r="I220" i="1" l="1"/>
  <c r="K220" i="1" s="1"/>
  <c r="F221" i="1"/>
  <c r="G221" i="1" s="1"/>
  <c r="C242" i="2"/>
  <c r="B242" i="2"/>
  <c r="A243" i="2"/>
  <c r="D226" i="2"/>
  <c r="E225" i="2"/>
  <c r="F225" i="2" s="1"/>
  <c r="H224" i="2"/>
  <c r="G224" i="2"/>
  <c r="I221" i="1" l="1"/>
  <c r="K221" i="1" s="1"/>
  <c r="F222" i="1"/>
  <c r="G222" i="1" s="1"/>
  <c r="H225" i="2"/>
  <c r="G225" i="2"/>
  <c r="C243" i="2"/>
  <c r="B243" i="2"/>
  <c r="A244" i="2"/>
  <c r="D227" i="2"/>
  <c r="E226" i="2"/>
  <c r="F226" i="2" s="1"/>
  <c r="I222" i="1" l="1"/>
  <c r="K222" i="1" s="1"/>
  <c r="F223" i="1"/>
  <c r="G223" i="1" s="1"/>
  <c r="H226" i="2"/>
  <c r="G226" i="2"/>
  <c r="D228" i="2"/>
  <c r="E227" i="2"/>
  <c r="F227" i="2" s="1"/>
  <c r="C244" i="2"/>
  <c r="B244" i="2"/>
  <c r="A245" i="2"/>
  <c r="I223" i="1" l="1"/>
  <c r="K223" i="1" s="1"/>
  <c r="F224" i="1"/>
  <c r="G224" i="1" s="1"/>
  <c r="H227" i="2"/>
  <c r="G227" i="2"/>
  <c r="C245" i="2"/>
  <c r="B245" i="2"/>
  <c r="A246" i="2"/>
  <c r="D229" i="2"/>
  <c r="E228" i="2"/>
  <c r="F228" i="2" s="1"/>
  <c r="I224" i="1" l="1"/>
  <c r="K224" i="1" s="1"/>
  <c r="F225" i="1"/>
  <c r="G225" i="1" s="1"/>
  <c r="D230" i="2"/>
  <c r="E229" i="2"/>
  <c r="F229" i="2" s="1"/>
  <c r="H228" i="2"/>
  <c r="G228" i="2"/>
  <c r="C246" i="2"/>
  <c r="B246" i="2"/>
  <c r="A247" i="2"/>
  <c r="I225" i="1" l="1"/>
  <c r="K225" i="1" s="1"/>
  <c r="F226" i="1"/>
  <c r="G226" i="1" s="1"/>
  <c r="H229" i="2"/>
  <c r="G229" i="2"/>
  <c r="C247" i="2"/>
  <c r="B247" i="2"/>
  <c r="A248" i="2"/>
  <c r="D231" i="2"/>
  <c r="E230" i="2"/>
  <c r="F230" i="2" s="1"/>
  <c r="I226" i="1" l="1"/>
  <c r="K226" i="1" s="1"/>
  <c r="F227" i="1"/>
  <c r="G227" i="1" s="1"/>
  <c r="H230" i="2"/>
  <c r="G230" i="2"/>
  <c r="D232" i="2"/>
  <c r="E231" i="2"/>
  <c r="F231" i="2" s="1"/>
  <c r="C248" i="2"/>
  <c r="B248" i="2"/>
  <c r="A249" i="2"/>
  <c r="I227" i="1" l="1"/>
  <c r="K227" i="1" s="1"/>
  <c r="F228" i="1"/>
  <c r="G228" i="1" s="1"/>
  <c r="H231" i="2"/>
  <c r="G231" i="2"/>
  <c r="D233" i="2"/>
  <c r="E232" i="2"/>
  <c r="F232" i="2" s="1"/>
  <c r="C249" i="2"/>
  <c r="B249" i="2"/>
  <c r="A250" i="2"/>
  <c r="I228" i="1" l="1"/>
  <c r="K228" i="1" s="1"/>
  <c r="F229" i="1"/>
  <c r="G229" i="1" s="1"/>
  <c r="H232" i="2"/>
  <c r="G232" i="2"/>
  <c r="C250" i="2"/>
  <c r="B250" i="2"/>
  <c r="A251" i="2"/>
  <c r="D234" i="2"/>
  <c r="E233" i="2"/>
  <c r="F233" i="2" s="1"/>
  <c r="I229" i="1" l="1"/>
  <c r="K229" i="1" s="1"/>
  <c r="F230" i="1"/>
  <c r="G230" i="1" s="1"/>
  <c r="H233" i="2"/>
  <c r="G233" i="2"/>
  <c r="D235" i="2"/>
  <c r="E234" i="2"/>
  <c r="F234" i="2" s="1"/>
  <c r="C251" i="2"/>
  <c r="B251" i="2"/>
  <c r="A252" i="2"/>
  <c r="I230" i="1" l="1"/>
  <c r="K230" i="1" s="1"/>
  <c r="F231" i="1"/>
  <c r="G231" i="1" s="1"/>
  <c r="H234" i="2"/>
  <c r="G234" i="2"/>
  <c r="D236" i="2"/>
  <c r="E235" i="2"/>
  <c r="F235" i="2" s="1"/>
  <c r="C252" i="2"/>
  <c r="B252" i="2"/>
  <c r="A253" i="2"/>
  <c r="I231" i="1" l="1"/>
  <c r="K231" i="1" s="1"/>
  <c r="F232" i="1"/>
  <c r="G232" i="1" s="1"/>
  <c r="C253" i="2"/>
  <c r="B253" i="2"/>
  <c r="A254" i="2"/>
  <c r="D237" i="2"/>
  <c r="E236" i="2"/>
  <c r="F236" i="2" s="1"/>
  <c r="H235" i="2"/>
  <c r="G235" i="2"/>
  <c r="I232" i="1" l="1"/>
  <c r="K232" i="1" s="1"/>
  <c r="F233" i="1"/>
  <c r="G233" i="1" s="1"/>
  <c r="H236" i="2"/>
  <c r="G236" i="2"/>
  <c r="C254" i="2"/>
  <c r="B254" i="2"/>
  <c r="A255" i="2"/>
  <c r="D238" i="2"/>
  <c r="E237" i="2"/>
  <c r="F237" i="2" s="1"/>
  <c r="I233" i="1" l="1"/>
  <c r="K233" i="1" s="1"/>
  <c r="F234" i="1"/>
  <c r="G234" i="1" s="1"/>
  <c r="H237" i="2"/>
  <c r="G237" i="2"/>
  <c r="D239" i="2"/>
  <c r="E238" i="2"/>
  <c r="F238" i="2" s="1"/>
  <c r="C255" i="2"/>
  <c r="A256" i="2"/>
  <c r="B255" i="2"/>
  <c r="I234" i="1" l="1"/>
  <c r="K234" i="1" s="1"/>
  <c r="F235" i="1"/>
  <c r="G235" i="1" s="1"/>
  <c r="C256" i="2"/>
  <c r="A257" i="2"/>
  <c r="B256" i="2"/>
  <c r="D240" i="2"/>
  <c r="E239" i="2"/>
  <c r="F239" i="2" s="1"/>
  <c r="H238" i="2"/>
  <c r="G238" i="2"/>
  <c r="I235" i="1" l="1"/>
  <c r="K235" i="1" s="1"/>
  <c r="F236" i="1"/>
  <c r="G236" i="1" s="1"/>
  <c r="H239" i="2"/>
  <c r="G239" i="2"/>
  <c r="D241" i="2"/>
  <c r="E240" i="2"/>
  <c r="F240" i="2" s="1"/>
  <c r="C257" i="2"/>
  <c r="A258" i="2"/>
  <c r="B257" i="2"/>
  <c r="I236" i="1" l="1"/>
  <c r="K236" i="1" s="1"/>
  <c r="F237" i="1"/>
  <c r="G237" i="1" s="1"/>
  <c r="H240" i="2"/>
  <c r="G240" i="2"/>
  <c r="C258" i="2"/>
  <c r="A259" i="2"/>
  <c r="B258" i="2"/>
  <c r="D242" i="2"/>
  <c r="E241" i="2"/>
  <c r="F241" i="2" s="1"/>
  <c r="I237" i="1" l="1"/>
  <c r="K237" i="1" s="1"/>
  <c r="F238" i="1"/>
  <c r="G238" i="1" s="1"/>
  <c r="D243" i="2"/>
  <c r="E242" i="2"/>
  <c r="F242" i="2" s="1"/>
  <c r="H241" i="2"/>
  <c r="G241" i="2"/>
  <c r="C259" i="2"/>
  <c r="A260" i="2"/>
  <c r="B259" i="2"/>
  <c r="I238" i="1" l="1"/>
  <c r="K238" i="1" s="1"/>
  <c r="F239" i="1"/>
  <c r="G239" i="1" s="1"/>
  <c r="H242" i="2"/>
  <c r="G242" i="2"/>
  <c r="C260" i="2"/>
  <c r="A261" i="2"/>
  <c r="B260" i="2"/>
  <c r="D244" i="2"/>
  <c r="E243" i="2"/>
  <c r="F243" i="2" s="1"/>
  <c r="I239" i="1" l="1"/>
  <c r="K239" i="1" s="1"/>
  <c r="F240" i="1"/>
  <c r="G240" i="1" s="1"/>
  <c r="H243" i="2"/>
  <c r="G243" i="2"/>
  <c r="D245" i="2"/>
  <c r="E244" i="2"/>
  <c r="F244" i="2" s="1"/>
  <c r="C261" i="2"/>
  <c r="A262" i="2"/>
  <c r="B261" i="2"/>
  <c r="I240" i="1" l="1"/>
  <c r="K240" i="1" s="1"/>
  <c r="F241" i="1"/>
  <c r="G241" i="1" s="1"/>
  <c r="H244" i="2"/>
  <c r="G244" i="2"/>
  <c r="C262" i="2"/>
  <c r="A263" i="2"/>
  <c r="B262" i="2"/>
  <c r="D246" i="2"/>
  <c r="E245" i="2"/>
  <c r="F245" i="2" s="1"/>
  <c r="I241" i="1" l="1"/>
  <c r="K241" i="1" s="1"/>
  <c r="F242" i="1"/>
  <c r="G242" i="1" s="1"/>
  <c r="D247" i="2"/>
  <c r="E246" i="2"/>
  <c r="F246" i="2" s="1"/>
  <c r="H245" i="2"/>
  <c r="G245" i="2"/>
  <c r="C263" i="2"/>
  <c r="A264" i="2"/>
  <c r="B263" i="2"/>
  <c r="I242" i="1" l="1"/>
  <c r="K242" i="1" s="1"/>
  <c r="F243" i="1"/>
  <c r="G243" i="1" s="1"/>
  <c r="H246" i="2"/>
  <c r="G246" i="2"/>
  <c r="C264" i="2"/>
  <c r="A265" i="2"/>
  <c r="B264" i="2"/>
  <c r="D248" i="2"/>
  <c r="E247" i="2"/>
  <c r="F247" i="2" s="1"/>
  <c r="I243" i="1" l="1"/>
  <c r="K243" i="1" s="1"/>
  <c r="F244" i="1"/>
  <c r="G244" i="1" s="1"/>
  <c r="H247" i="2"/>
  <c r="G247" i="2"/>
  <c r="D249" i="2"/>
  <c r="E248" i="2"/>
  <c r="F248" i="2" s="1"/>
  <c r="C265" i="2"/>
  <c r="A266" i="2"/>
  <c r="B265" i="2"/>
  <c r="I244" i="1" l="1"/>
  <c r="K244" i="1" s="1"/>
  <c r="F245" i="1"/>
  <c r="G245" i="1" s="1"/>
  <c r="C266" i="2"/>
  <c r="A267" i="2"/>
  <c r="B266" i="2"/>
  <c r="D250" i="2"/>
  <c r="E249" i="2"/>
  <c r="F249" i="2" s="1"/>
  <c r="H248" i="2"/>
  <c r="G248" i="2"/>
  <c r="I245" i="1" l="1"/>
  <c r="K245" i="1" s="1"/>
  <c r="F246" i="1"/>
  <c r="G246" i="1" s="1"/>
  <c r="H249" i="2"/>
  <c r="G249" i="2"/>
  <c r="C267" i="2"/>
  <c r="A268" i="2"/>
  <c r="B267" i="2"/>
  <c r="D251" i="2"/>
  <c r="E250" i="2"/>
  <c r="F250" i="2" s="1"/>
  <c r="I246" i="1" l="1"/>
  <c r="K246" i="1" s="1"/>
  <c r="F247" i="1"/>
  <c r="G247" i="1" s="1"/>
  <c r="H250" i="2"/>
  <c r="G250" i="2"/>
  <c r="D252" i="2"/>
  <c r="E251" i="2"/>
  <c r="F251" i="2" s="1"/>
  <c r="C268" i="2"/>
  <c r="A269" i="2"/>
  <c r="B268" i="2"/>
  <c r="I247" i="1" l="1"/>
  <c r="K247" i="1" s="1"/>
  <c r="F248" i="1"/>
  <c r="G248" i="1" s="1"/>
  <c r="H251" i="2"/>
  <c r="G251" i="2"/>
  <c r="C269" i="2"/>
  <c r="A270" i="2"/>
  <c r="B269" i="2"/>
  <c r="D253" i="2"/>
  <c r="E252" i="2"/>
  <c r="F252" i="2" s="1"/>
  <c r="I248" i="1" l="1"/>
  <c r="K248" i="1" s="1"/>
  <c r="F249" i="1"/>
  <c r="G249" i="1" s="1"/>
  <c r="H252" i="2"/>
  <c r="G252" i="2"/>
  <c r="D254" i="2"/>
  <c r="E253" i="2"/>
  <c r="F253" i="2" s="1"/>
  <c r="C270" i="2"/>
  <c r="A271" i="2"/>
  <c r="B270" i="2"/>
  <c r="I249" i="1" l="1"/>
  <c r="K249" i="1" s="1"/>
  <c r="F250" i="1"/>
  <c r="G250" i="1" s="1"/>
  <c r="C271" i="2"/>
  <c r="A272" i="2"/>
  <c r="B271" i="2"/>
  <c r="D255" i="2"/>
  <c r="E254" i="2"/>
  <c r="F254" i="2" s="1"/>
  <c r="H253" i="2"/>
  <c r="G253" i="2"/>
  <c r="I250" i="1" l="1"/>
  <c r="K250" i="1" s="1"/>
  <c r="F251" i="1"/>
  <c r="G251" i="1" s="1"/>
  <c r="H254" i="2"/>
  <c r="G254" i="2"/>
  <c r="C272" i="2"/>
  <c r="B272" i="2"/>
  <c r="D256" i="2"/>
  <c r="E255" i="2"/>
  <c r="F255" i="2" s="1"/>
  <c r="I251" i="1" l="1"/>
  <c r="K251" i="1" s="1"/>
  <c r="F252" i="1"/>
  <c r="G252" i="1" s="1"/>
  <c r="H255" i="2"/>
  <c r="G255" i="2"/>
  <c r="D257" i="2"/>
  <c r="E256" i="2"/>
  <c r="F256" i="2" s="1"/>
  <c r="I252" i="1" l="1"/>
  <c r="K252" i="1" s="1"/>
  <c r="F253" i="1"/>
  <c r="G253" i="1" s="1"/>
  <c r="H256" i="2"/>
  <c r="G256" i="2"/>
  <c r="D258" i="2"/>
  <c r="E257" i="2"/>
  <c r="F257" i="2" s="1"/>
  <c r="I253" i="1" l="1"/>
  <c r="K253" i="1" s="1"/>
  <c r="F254" i="1"/>
  <c r="G254" i="1" s="1"/>
  <c r="H257" i="2"/>
  <c r="G257" i="2"/>
  <c r="D259" i="2"/>
  <c r="E258" i="2"/>
  <c r="F258" i="2" s="1"/>
  <c r="I254" i="1" l="1"/>
  <c r="K254" i="1" s="1"/>
  <c r="F255" i="1"/>
  <c r="G255" i="1" s="1"/>
  <c r="H258" i="2"/>
  <c r="G258" i="2"/>
  <c r="D260" i="2"/>
  <c r="E259" i="2"/>
  <c r="F259" i="2" s="1"/>
  <c r="I255" i="1" l="1"/>
  <c r="K255" i="1" s="1"/>
  <c r="F256" i="1"/>
  <c r="G256" i="1" s="1"/>
  <c r="H259" i="2"/>
  <c r="G259" i="2"/>
  <c r="D261" i="2"/>
  <c r="E260" i="2"/>
  <c r="F260" i="2" s="1"/>
  <c r="I256" i="1" l="1"/>
  <c r="K256" i="1" s="1"/>
  <c r="F257" i="1"/>
  <c r="G257" i="1" s="1"/>
  <c r="H260" i="2"/>
  <c r="G260" i="2"/>
  <c r="D262" i="2"/>
  <c r="E261" i="2"/>
  <c r="F261" i="2" s="1"/>
  <c r="I257" i="1" l="1"/>
  <c r="K257" i="1" s="1"/>
  <c r="F258" i="1"/>
  <c r="G258" i="1" s="1"/>
  <c r="D263" i="2"/>
  <c r="E262" i="2"/>
  <c r="F262" i="2" s="1"/>
  <c r="H261" i="2"/>
  <c r="G261" i="2"/>
  <c r="I258" i="1" l="1"/>
  <c r="K258" i="1" s="1"/>
  <c r="F259" i="1"/>
  <c r="G259" i="1" s="1"/>
  <c r="H262" i="2"/>
  <c r="G262" i="2"/>
  <c r="D264" i="2"/>
  <c r="E263" i="2"/>
  <c r="F263" i="2" s="1"/>
  <c r="I259" i="1" l="1"/>
  <c r="K259" i="1" s="1"/>
  <c r="F260" i="1"/>
  <c r="G260" i="1" s="1"/>
  <c r="D265" i="2"/>
  <c r="E264" i="2"/>
  <c r="F264" i="2" s="1"/>
  <c r="H263" i="2"/>
  <c r="G263" i="2"/>
  <c r="I260" i="1" l="1"/>
  <c r="K260" i="1" s="1"/>
  <c r="F261" i="1"/>
  <c r="G261" i="1" s="1"/>
  <c r="H264" i="2"/>
  <c r="G264" i="2"/>
  <c r="D266" i="2"/>
  <c r="E265" i="2"/>
  <c r="F265" i="2" s="1"/>
  <c r="I261" i="1" l="1"/>
  <c r="K261" i="1" s="1"/>
  <c r="F262" i="1"/>
  <c r="G262" i="1" s="1"/>
  <c r="D267" i="2"/>
  <c r="E266" i="2"/>
  <c r="F266" i="2" s="1"/>
  <c r="H265" i="2"/>
  <c r="G265" i="2"/>
  <c r="I262" i="1" l="1"/>
  <c r="K262" i="1" s="1"/>
  <c r="F263" i="1"/>
  <c r="G263" i="1" s="1"/>
  <c r="H266" i="2"/>
  <c r="G266" i="2"/>
  <c r="D268" i="2"/>
  <c r="E267" i="2"/>
  <c r="F267" i="2" s="1"/>
  <c r="I263" i="1" l="1"/>
  <c r="K263" i="1" s="1"/>
  <c r="F264" i="1"/>
  <c r="G264" i="1" s="1"/>
  <c r="D269" i="2"/>
  <c r="E268" i="2"/>
  <c r="F268" i="2" s="1"/>
  <c r="H267" i="2"/>
  <c r="G267" i="2"/>
  <c r="I264" i="1" l="1"/>
  <c r="K264" i="1" s="1"/>
  <c r="F265" i="1"/>
  <c r="G265" i="1" s="1"/>
  <c r="H268" i="2"/>
  <c r="G268" i="2"/>
  <c r="D270" i="2"/>
  <c r="E269" i="2"/>
  <c r="F269" i="2" s="1"/>
  <c r="I265" i="1" l="1"/>
  <c r="K265" i="1" s="1"/>
  <c r="F266" i="1"/>
  <c r="G266" i="1" s="1"/>
  <c r="H269" i="2"/>
  <c r="G269" i="2"/>
  <c r="D271" i="2"/>
  <c r="E270" i="2"/>
  <c r="F270" i="2" s="1"/>
  <c r="I266" i="1" l="1"/>
  <c r="K266" i="1" s="1"/>
  <c r="F267" i="1"/>
  <c r="G267" i="1" s="1"/>
  <c r="H270" i="2"/>
  <c r="G270" i="2"/>
  <c r="D272" i="2"/>
  <c r="E271" i="2"/>
  <c r="F271" i="2" s="1"/>
  <c r="I267" i="1" l="1"/>
  <c r="K267" i="1" s="1"/>
  <c r="F268" i="1"/>
  <c r="G268" i="1" s="1"/>
  <c r="H271" i="2"/>
  <c r="G271" i="2"/>
  <c r="E272" i="2"/>
  <c r="F272" i="2" s="1"/>
  <c r="I268" i="1" l="1"/>
  <c r="K268" i="1" s="1"/>
  <c r="F269" i="1"/>
  <c r="I269" i="1" s="1"/>
  <c r="K269" i="1" s="1"/>
  <c r="H272" i="2"/>
  <c r="G272" i="2"/>
  <c r="G269" i="1" l="1"/>
</calcChain>
</file>

<file path=xl/sharedStrings.xml><?xml version="1.0" encoding="utf-8"?>
<sst xmlns="http://schemas.openxmlformats.org/spreadsheetml/2006/main" count="113" uniqueCount="91">
  <si>
    <t>Trapezoidal Profile Calculator (discrete time form)</t>
  </si>
  <si>
    <t>Input Parameters</t>
  </si>
  <si>
    <t>Loop time (delta T)</t>
  </si>
  <si>
    <t>ms</t>
  </si>
  <si>
    <t xml:space="preserve">** make all distance, velocity, and acceleration units consistent.  </t>
  </si>
  <si>
    <t>D_target</t>
  </si>
  <si>
    <t xml:space="preserve">ft ** </t>
  </si>
  <si>
    <t>Target distance</t>
  </si>
  <si>
    <t>V_Max</t>
  </si>
  <si>
    <t>ft/sec  **</t>
  </si>
  <si>
    <t>Maximum velocity target</t>
  </si>
  <si>
    <t>Acceleration</t>
  </si>
  <si>
    <t>ft/sec^2</t>
  </si>
  <si>
    <t>Maximum acceleration target</t>
  </si>
  <si>
    <t>Calculated Parameters</t>
  </si>
  <si>
    <t>Loop time in seconds</t>
  </si>
  <si>
    <t>sec</t>
  </si>
  <si>
    <t>t_accel</t>
  </si>
  <si>
    <t>Acceleration time = V_Max / Acceleration</t>
  </si>
  <si>
    <t>t_cruise_endpoint</t>
  </si>
  <si>
    <t>t_total</t>
  </si>
  <si>
    <t>Feedforward velocity and acceleration gains</t>
  </si>
  <si>
    <t>Velocity gain</t>
  </si>
  <si>
    <t>Acceleration gain</t>
  </si>
  <si>
    <t>Iteration</t>
  </si>
  <si>
    <t>Loop time (ms)</t>
  </si>
  <si>
    <t>Profile state</t>
  </si>
  <si>
    <t>Loop time (s)</t>
  </si>
  <si>
    <t>acceleration</t>
  </si>
  <si>
    <t>V discrete</t>
  </si>
  <si>
    <t>D discrete</t>
  </si>
  <si>
    <t>FF - Velocity</t>
  </si>
  <si>
    <t>FF - Accel</t>
  </si>
  <si>
    <t>Motor Command</t>
  </si>
  <si>
    <t>Filter Motion Profile Method</t>
  </si>
  <si>
    <t>Vcruise = Desired Max Speed, ft/sec (can be any units you desire, just be consistent)</t>
  </si>
  <si>
    <t>Vcruise</t>
  </si>
  <si>
    <t>ft/sec</t>
  </si>
  <si>
    <t>Dist = Desired travel distance, ft (can be any units)</t>
  </si>
  <si>
    <t>Dist</t>
  </si>
  <si>
    <t>ft</t>
  </si>
  <si>
    <t>T1 = Time, in ms for the first filter</t>
  </si>
  <si>
    <t>T1</t>
  </si>
  <si>
    <t>T2 = Time, in ms for the second filter  (typically 50% of T1)</t>
  </si>
  <si>
    <t>T2</t>
  </si>
  <si>
    <t>itp = iteration time (loop time)</t>
  </si>
  <si>
    <t>itp</t>
  </si>
  <si>
    <t>T4 = Time, in ms, to get to destination if always at Vprog. T4 = Dist / Vprog</t>
  </si>
  <si>
    <t>T4</t>
  </si>
  <si>
    <t>FL1 = Filter 1's length, unitless. Must be an integer. FL1=RoundUp(T1/itp)</t>
  </si>
  <si>
    <t>FL1</t>
  </si>
  <si>
    <t>FL2 = Filter 1's length, unitless. Must be an integer. FL2=RoundUp(T2/itp)</t>
  </si>
  <si>
    <t>FL2</t>
  </si>
  <si>
    <t>N = Total number of inputs to the filter, Integer. N = RoundUp (T4/itp)</t>
  </si>
  <si>
    <t>N</t>
  </si>
  <si>
    <t>Total time to end point = (N + FL1 + FL2)*itp</t>
  </si>
  <si>
    <t>Total time to Max Speed = (FL1 + FL2)*itp</t>
  </si>
  <si>
    <t>Theoretical time to end point = N*itp. This now corresponds to the time when decel starts.</t>
  </si>
  <si>
    <t>Output</t>
  </si>
  <si>
    <t>Step</t>
  </si>
  <si>
    <t>Time</t>
  </si>
  <si>
    <t>Input</t>
  </si>
  <si>
    <t>Filter 1 sum</t>
  </si>
  <si>
    <t>Filter 2 Sum</t>
  </si>
  <si>
    <t>Vel</t>
  </si>
  <si>
    <t>Pos</t>
  </si>
  <si>
    <t>Acc</t>
  </si>
  <si>
    <t>Boxcar Filter</t>
  </si>
  <si>
    <t>Example -- 20 value moving average</t>
  </si>
  <si>
    <t>Initialize Array</t>
  </si>
  <si>
    <t>NOTES:</t>
  </si>
  <si>
    <t>Boxcar filter can be used as a simple averaging filter for a noisy signal.</t>
  </si>
  <si>
    <t>This example shows how to use a filter to go from zero to 1 (0 to 100%).</t>
  </si>
  <si>
    <t>Process:</t>
  </si>
  <si>
    <t>Choose your profile loop frequency.  (Example: 10ms per loop = 100Hz)</t>
  </si>
  <si>
    <t>Choose your acceleration time in milliseconds.  (Example: 200ms)</t>
  </si>
  <si>
    <t>Calculate number of loops needed for acceleration.  (200ms / 10ms per loop = 20 loops)</t>
  </si>
  <si>
    <t>Initialize a one dimension array with all zeroes.   Size of array = number of samples to average.  (20 loops from the above example)</t>
  </si>
  <si>
    <t>Each cycle, move the array one place to the right, and input 1 in the first array position.</t>
  </si>
  <si>
    <t xml:space="preserve">The average of the array is the filter output. </t>
  </si>
  <si>
    <t>At the end of the cruise velocity phase, start inputing zeros in the first array position until the output is zero.</t>
  </si>
  <si>
    <t>Loop time</t>
  </si>
  <si>
    <t>Example -- Filter 1: 20 value moving average</t>
  </si>
  <si>
    <t>Filter 2: 10 value moving average</t>
  </si>
  <si>
    <t>Same process as a trapezoid filter, except….</t>
  </si>
  <si>
    <t>Average the output from the first filter with a second averaging boxcar filter</t>
  </si>
  <si>
    <t>Typically, the second filter would be 1/2 the first filter example.</t>
  </si>
  <si>
    <t>Output 1</t>
  </si>
  <si>
    <t>Output 2</t>
  </si>
  <si>
    <r>
      <t>Discrete time form D</t>
    </r>
    <r>
      <rPr>
        <b/>
        <vertAlign val="subscript"/>
        <sz val="12"/>
        <color theme="1"/>
        <rFont val="Calibri"/>
        <family val="2"/>
        <scheme val="minor"/>
      </rPr>
      <t>t1</t>
    </r>
    <r>
      <rPr>
        <b/>
        <sz val="12"/>
        <color theme="1"/>
        <rFont val="Calibri"/>
        <family val="2"/>
        <scheme val="minor"/>
      </rPr>
      <t xml:space="preserve"> = D</t>
    </r>
    <r>
      <rPr>
        <b/>
        <vertAlign val="subscript"/>
        <sz val="12"/>
        <color theme="1"/>
        <rFont val="Calibri"/>
        <family val="2"/>
        <scheme val="minor"/>
      </rPr>
      <t>t0</t>
    </r>
    <r>
      <rPr>
        <b/>
        <sz val="12"/>
        <color theme="1"/>
        <rFont val="Calibri"/>
        <family val="2"/>
        <scheme val="minor"/>
      </rPr>
      <t xml:space="preserve"> + deltaT*(V</t>
    </r>
    <r>
      <rPr>
        <b/>
        <vertAlign val="subscript"/>
        <sz val="12"/>
        <color theme="1"/>
        <rFont val="Calibri"/>
        <family val="2"/>
        <scheme val="minor"/>
      </rPr>
      <t>t1</t>
    </r>
    <r>
      <rPr>
        <b/>
        <sz val="12"/>
        <color theme="1"/>
        <rFont val="Calibri"/>
        <family val="2"/>
        <scheme val="minor"/>
      </rPr>
      <t>+V</t>
    </r>
    <r>
      <rPr>
        <b/>
        <vertAlign val="subscript"/>
        <sz val="12"/>
        <color theme="1"/>
        <rFont val="Calibri"/>
        <family val="2"/>
        <scheme val="minor"/>
      </rPr>
      <t>t0</t>
    </r>
    <r>
      <rPr>
        <b/>
        <sz val="12"/>
        <color theme="1"/>
        <rFont val="Calibri"/>
        <family val="2"/>
        <scheme val="minor"/>
      </rPr>
      <t>)/2       V</t>
    </r>
    <r>
      <rPr>
        <b/>
        <vertAlign val="subscript"/>
        <sz val="12"/>
        <color theme="1"/>
        <rFont val="Calibri"/>
        <family val="2"/>
        <scheme val="minor"/>
      </rPr>
      <t>t1</t>
    </r>
    <r>
      <rPr>
        <b/>
        <sz val="12"/>
        <color theme="1"/>
        <rFont val="Calibri"/>
        <family val="2"/>
        <scheme val="minor"/>
      </rPr>
      <t xml:space="preserve"> = V</t>
    </r>
    <r>
      <rPr>
        <b/>
        <vertAlign val="subscript"/>
        <sz val="12"/>
        <color theme="1"/>
        <rFont val="Calibri"/>
        <family val="2"/>
        <scheme val="minor"/>
      </rPr>
      <t>t0</t>
    </r>
    <r>
      <rPr>
        <b/>
        <sz val="12"/>
        <color theme="1"/>
        <rFont val="Calibri"/>
        <family val="2"/>
        <scheme val="minor"/>
      </rPr>
      <t xml:space="preserve"> + A*deltaT </t>
    </r>
  </si>
  <si>
    <t>This profile generator can create trapezoidal or s-curve profiles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</si>
</sst>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D8D8D8"/>
        <bgColor rgb="FFD6E3BC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7" fillId="0" borderId="0" xfId="0" applyFont="1"/>
    <xf numFmtId="0" fontId="2" fillId="0" borderId="0" xfId="0" applyFont="1"/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0" fontId="8" fillId="0" borderId="1" xfId="0" applyFont="1" applyBorder="1" applyAlignment="1">
      <alignment vertical="center" wrapText="1"/>
    </xf>
    <xf numFmtId="0" fontId="9" fillId="0" borderId="0" xfId="0" applyFont="1"/>
    <xf numFmtId="0" fontId="9" fillId="3" borderId="0" xfId="0" applyFont="1" applyFill="1"/>
    <xf numFmtId="43" fontId="9" fillId="0" borderId="0" xfId="1" applyFont="1"/>
    <xf numFmtId="43" fontId="9" fillId="0" borderId="0" xfId="1" applyFont="1" applyBorder="1"/>
    <xf numFmtId="0" fontId="0" fillId="0" borderId="0" xfId="0" applyBorder="1"/>
    <xf numFmtId="0" fontId="9" fillId="0" borderId="0" xfId="0" applyFont="1" applyBorder="1"/>
    <xf numFmtId="0" fontId="10" fillId="0" borderId="0" xfId="0" applyFont="1" applyBorder="1"/>
    <xf numFmtId="43" fontId="10" fillId="4" borderId="0" xfId="1" applyFont="1" applyFill="1" applyBorder="1"/>
    <xf numFmtId="0" fontId="0" fillId="0" borderId="0" xfId="0" applyBorder="1" applyAlignment="1">
      <alignment wrapText="1"/>
    </xf>
    <xf numFmtId="0" fontId="10" fillId="0" borderId="0" xfId="0" applyFont="1" applyBorder="1" applyAlignment="1">
      <alignment horizontal="center"/>
    </xf>
    <xf numFmtId="43" fontId="10" fillId="0" borderId="0" xfId="1" applyFont="1" applyBorder="1"/>
    <xf numFmtId="0" fontId="0" fillId="2" borderId="0" xfId="0" applyFill="1"/>
    <xf numFmtId="0" fontId="0" fillId="5" borderId="0" xfId="0" applyFill="1"/>
    <xf numFmtId="43" fontId="0" fillId="0" borderId="0" xfId="1" applyFont="1" applyFill="1"/>
    <xf numFmtId="164" fontId="0" fillId="0" borderId="0" xfId="1" applyNumberFormat="1" applyFont="1"/>
    <xf numFmtId="43" fontId="0" fillId="0" borderId="0" xfId="1" applyNumberFormat="1" applyFont="1"/>
    <xf numFmtId="164" fontId="1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 Profile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'Trapezoidal Polynomial'!$E$18</c:f>
              <c:strCache>
                <c:ptCount val="1"/>
                <c:pt idx="0">
                  <c:v>acceleration</c:v>
                </c:pt>
              </c:strCache>
            </c:strRef>
          </c:tx>
          <c:marker>
            <c:symbol val="none"/>
          </c:marker>
          <c:xVal>
            <c:numRef>
              <c:f>'Trapezoidal Polynomial'!$D$19:$D$269</c:f>
              <c:numCache>
                <c:formatCode>_(* #,##0.00_);_(* \(#,##0.00\);_(* "-"??_);_(@_)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'Trapezoidal Polynomial'!$E$19:$E$269</c:f>
              <c:numCache>
                <c:formatCode>_(* #,##0.000_);_(* \(#,##0.000\);_(* "-"??_);_(@_)</c:formatCode>
                <c:ptCount val="25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'Trapezoidal Polynomial'!$F$18</c:f>
              <c:strCache>
                <c:ptCount val="1"/>
                <c:pt idx="0">
                  <c:v>V discrete</c:v>
                </c:pt>
              </c:strCache>
            </c:strRef>
          </c:tx>
          <c:marker>
            <c:symbol val="none"/>
          </c:marker>
          <c:xVal>
            <c:numRef>
              <c:f>'Trapezoidal Polynomial'!$D$19:$D$269</c:f>
              <c:numCache>
                <c:formatCode>_(* #,##0.00_);_(* \(#,##0.00\);_(* "-"??_);_(@_)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'Trapezoidal Polynomial'!$F$19:$F$269</c:f>
              <c:numCache>
                <c:formatCode>_(* #,##0.000_);_(* \(#,##0.000\);_(* "-"??_);_(@_)</c:formatCode>
                <c:ptCount val="2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5.0000000000000018</c:v>
                </c:pt>
                <c:pt idx="27">
                  <c:v>5.0000000000000018</c:v>
                </c:pt>
                <c:pt idx="28">
                  <c:v>5.0000000000000018</c:v>
                </c:pt>
                <c:pt idx="29">
                  <c:v>5.0000000000000018</c:v>
                </c:pt>
                <c:pt idx="30">
                  <c:v>5.0000000000000018</c:v>
                </c:pt>
                <c:pt idx="31">
                  <c:v>5.0000000000000018</c:v>
                </c:pt>
                <c:pt idx="32">
                  <c:v>5.0000000000000018</c:v>
                </c:pt>
                <c:pt idx="33">
                  <c:v>5.0000000000000018</c:v>
                </c:pt>
                <c:pt idx="34">
                  <c:v>5.0000000000000018</c:v>
                </c:pt>
                <c:pt idx="35">
                  <c:v>5.0000000000000018</c:v>
                </c:pt>
                <c:pt idx="36">
                  <c:v>5.0000000000000018</c:v>
                </c:pt>
                <c:pt idx="37">
                  <c:v>5.0000000000000018</c:v>
                </c:pt>
                <c:pt idx="38">
                  <c:v>5.0000000000000018</c:v>
                </c:pt>
                <c:pt idx="39">
                  <c:v>5.0000000000000018</c:v>
                </c:pt>
                <c:pt idx="40">
                  <c:v>5.0000000000000018</c:v>
                </c:pt>
                <c:pt idx="41">
                  <c:v>5.0000000000000018</c:v>
                </c:pt>
                <c:pt idx="42">
                  <c:v>5.0000000000000018</c:v>
                </c:pt>
                <c:pt idx="43">
                  <c:v>5.0000000000000018</c:v>
                </c:pt>
                <c:pt idx="44">
                  <c:v>5.0000000000000018</c:v>
                </c:pt>
                <c:pt idx="45">
                  <c:v>5.0000000000000018</c:v>
                </c:pt>
                <c:pt idx="46">
                  <c:v>5.0000000000000018</c:v>
                </c:pt>
                <c:pt idx="47">
                  <c:v>5.0000000000000018</c:v>
                </c:pt>
                <c:pt idx="48">
                  <c:v>5.0000000000000018</c:v>
                </c:pt>
                <c:pt idx="49">
                  <c:v>5.0000000000000018</c:v>
                </c:pt>
                <c:pt idx="50">
                  <c:v>5.0000000000000018</c:v>
                </c:pt>
                <c:pt idx="51">
                  <c:v>5.0000000000000018</c:v>
                </c:pt>
                <c:pt idx="52">
                  <c:v>5.0000000000000018</c:v>
                </c:pt>
                <c:pt idx="53">
                  <c:v>5.0000000000000018</c:v>
                </c:pt>
                <c:pt idx="54">
                  <c:v>5.0000000000000018</c:v>
                </c:pt>
                <c:pt idx="55">
                  <c:v>5.0000000000000018</c:v>
                </c:pt>
                <c:pt idx="56">
                  <c:v>5.0000000000000018</c:v>
                </c:pt>
                <c:pt idx="57">
                  <c:v>5.0000000000000018</c:v>
                </c:pt>
                <c:pt idx="58">
                  <c:v>5.0000000000000018</c:v>
                </c:pt>
                <c:pt idx="59">
                  <c:v>5.0000000000000018</c:v>
                </c:pt>
                <c:pt idx="60">
                  <c:v>5.0000000000000018</c:v>
                </c:pt>
                <c:pt idx="61">
                  <c:v>5.0000000000000018</c:v>
                </c:pt>
                <c:pt idx="62">
                  <c:v>5.0000000000000018</c:v>
                </c:pt>
                <c:pt idx="63">
                  <c:v>5.0000000000000018</c:v>
                </c:pt>
                <c:pt idx="64">
                  <c:v>5.0000000000000018</c:v>
                </c:pt>
                <c:pt idx="65">
                  <c:v>5.0000000000000018</c:v>
                </c:pt>
                <c:pt idx="66">
                  <c:v>5.0000000000000018</c:v>
                </c:pt>
                <c:pt idx="67">
                  <c:v>5.0000000000000018</c:v>
                </c:pt>
                <c:pt idx="68">
                  <c:v>5.0000000000000018</c:v>
                </c:pt>
                <c:pt idx="69">
                  <c:v>5.0000000000000018</c:v>
                </c:pt>
                <c:pt idx="70">
                  <c:v>5.0000000000000018</c:v>
                </c:pt>
                <c:pt idx="71">
                  <c:v>5.0000000000000018</c:v>
                </c:pt>
                <c:pt idx="72">
                  <c:v>5.0000000000000018</c:v>
                </c:pt>
                <c:pt idx="73">
                  <c:v>5.0000000000000018</c:v>
                </c:pt>
                <c:pt idx="74">
                  <c:v>5.0000000000000018</c:v>
                </c:pt>
                <c:pt idx="75">
                  <c:v>5.0000000000000018</c:v>
                </c:pt>
                <c:pt idx="76">
                  <c:v>5.0000000000000018</c:v>
                </c:pt>
                <c:pt idx="77">
                  <c:v>5.0000000000000018</c:v>
                </c:pt>
                <c:pt idx="78">
                  <c:v>5.0000000000000018</c:v>
                </c:pt>
                <c:pt idx="79">
                  <c:v>5.0000000000000018</c:v>
                </c:pt>
                <c:pt idx="80">
                  <c:v>5.0000000000000018</c:v>
                </c:pt>
                <c:pt idx="81">
                  <c:v>5.0000000000000018</c:v>
                </c:pt>
                <c:pt idx="82">
                  <c:v>5.0000000000000018</c:v>
                </c:pt>
                <c:pt idx="83">
                  <c:v>5.0000000000000018</c:v>
                </c:pt>
                <c:pt idx="84">
                  <c:v>5.0000000000000018</c:v>
                </c:pt>
                <c:pt idx="85">
                  <c:v>5.0000000000000018</c:v>
                </c:pt>
                <c:pt idx="86">
                  <c:v>5.0000000000000018</c:v>
                </c:pt>
                <c:pt idx="87">
                  <c:v>5.0000000000000018</c:v>
                </c:pt>
                <c:pt idx="88">
                  <c:v>5.0000000000000018</c:v>
                </c:pt>
                <c:pt idx="89">
                  <c:v>5.0000000000000018</c:v>
                </c:pt>
                <c:pt idx="90">
                  <c:v>5.0000000000000018</c:v>
                </c:pt>
                <c:pt idx="91">
                  <c:v>5.0000000000000018</c:v>
                </c:pt>
                <c:pt idx="92">
                  <c:v>5.0000000000000018</c:v>
                </c:pt>
                <c:pt idx="93">
                  <c:v>5.0000000000000018</c:v>
                </c:pt>
                <c:pt idx="94">
                  <c:v>5.0000000000000018</c:v>
                </c:pt>
                <c:pt idx="95">
                  <c:v>5.0000000000000018</c:v>
                </c:pt>
                <c:pt idx="96">
                  <c:v>5.0000000000000018</c:v>
                </c:pt>
                <c:pt idx="97">
                  <c:v>5.0000000000000018</c:v>
                </c:pt>
                <c:pt idx="98">
                  <c:v>5.0000000000000018</c:v>
                </c:pt>
                <c:pt idx="99">
                  <c:v>5.0000000000000018</c:v>
                </c:pt>
                <c:pt idx="100">
                  <c:v>5.0000000000000018</c:v>
                </c:pt>
                <c:pt idx="101">
                  <c:v>5.0000000000000018</c:v>
                </c:pt>
                <c:pt idx="102">
                  <c:v>5.0000000000000018</c:v>
                </c:pt>
                <c:pt idx="103">
                  <c:v>5.0000000000000018</c:v>
                </c:pt>
                <c:pt idx="104">
                  <c:v>5.0000000000000018</c:v>
                </c:pt>
                <c:pt idx="105">
                  <c:v>5.0000000000000018</c:v>
                </c:pt>
                <c:pt idx="106">
                  <c:v>5.0000000000000018</c:v>
                </c:pt>
                <c:pt idx="107">
                  <c:v>5.0000000000000018</c:v>
                </c:pt>
                <c:pt idx="108">
                  <c:v>5.0000000000000018</c:v>
                </c:pt>
                <c:pt idx="109">
                  <c:v>5.0000000000000018</c:v>
                </c:pt>
                <c:pt idx="110">
                  <c:v>5.0000000000000018</c:v>
                </c:pt>
                <c:pt idx="111">
                  <c:v>5.0000000000000018</c:v>
                </c:pt>
                <c:pt idx="112">
                  <c:v>5.0000000000000018</c:v>
                </c:pt>
                <c:pt idx="113">
                  <c:v>5.0000000000000018</c:v>
                </c:pt>
                <c:pt idx="114">
                  <c:v>5.0000000000000018</c:v>
                </c:pt>
                <c:pt idx="115">
                  <c:v>5.0000000000000018</c:v>
                </c:pt>
                <c:pt idx="116">
                  <c:v>5.0000000000000018</c:v>
                </c:pt>
                <c:pt idx="117">
                  <c:v>5.0000000000000018</c:v>
                </c:pt>
                <c:pt idx="118">
                  <c:v>5.0000000000000018</c:v>
                </c:pt>
                <c:pt idx="119">
                  <c:v>5.0000000000000018</c:v>
                </c:pt>
                <c:pt idx="120">
                  <c:v>5.0000000000000018</c:v>
                </c:pt>
                <c:pt idx="121">
                  <c:v>5.0000000000000018</c:v>
                </c:pt>
                <c:pt idx="122">
                  <c:v>5.0000000000000018</c:v>
                </c:pt>
                <c:pt idx="123">
                  <c:v>5.0000000000000018</c:v>
                </c:pt>
                <c:pt idx="124">
                  <c:v>5.0000000000000018</c:v>
                </c:pt>
                <c:pt idx="125">
                  <c:v>5.0000000000000018</c:v>
                </c:pt>
                <c:pt idx="126">
                  <c:v>5.0000000000000018</c:v>
                </c:pt>
                <c:pt idx="127">
                  <c:v>5.0000000000000018</c:v>
                </c:pt>
                <c:pt idx="128">
                  <c:v>5.0000000000000018</c:v>
                </c:pt>
                <c:pt idx="129">
                  <c:v>5.0000000000000018</c:v>
                </c:pt>
                <c:pt idx="130">
                  <c:v>5.0000000000000018</c:v>
                </c:pt>
                <c:pt idx="131">
                  <c:v>5.0000000000000018</c:v>
                </c:pt>
                <c:pt idx="132">
                  <c:v>5.0000000000000018</c:v>
                </c:pt>
                <c:pt idx="133">
                  <c:v>5.0000000000000018</c:v>
                </c:pt>
                <c:pt idx="134">
                  <c:v>5.0000000000000018</c:v>
                </c:pt>
                <c:pt idx="135">
                  <c:v>5.0000000000000018</c:v>
                </c:pt>
                <c:pt idx="136">
                  <c:v>5.0000000000000018</c:v>
                </c:pt>
                <c:pt idx="137">
                  <c:v>5.0000000000000018</c:v>
                </c:pt>
                <c:pt idx="138">
                  <c:v>5.0000000000000018</c:v>
                </c:pt>
                <c:pt idx="139">
                  <c:v>5.0000000000000018</c:v>
                </c:pt>
                <c:pt idx="140">
                  <c:v>5.0000000000000018</c:v>
                </c:pt>
                <c:pt idx="141">
                  <c:v>4.8000000000000016</c:v>
                </c:pt>
                <c:pt idx="142">
                  <c:v>4.6000000000000014</c:v>
                </c:pt>
                <c:pt idx="143">
                  <c:v>4.4000000000000012</c:v>
                </c:pt>
                <c:pt idx="144">
                  <c:v>4.2000000000000011</c:v>
                </c:pt>
                <c:pt idx="145">
                  <c:v>4.0000000000000009</c:v>
                </c:pt>
                <c:pt idx="146">
                  <c:v>3.8000000000000007</c:v>
                </c:pt>
                <c:pt idx="147">
                  <c:v>3.6000000000000005</c:v>
                </c:pt>
                <c:pt idx="148">
                  <c:v>3.4000000000000004</c:v>
                </c:pt>
                <c:pt idx="149">
                  <c:v>3.2</c:v>
                </c:pt>
                <c:pt idx="150">
                  <c:v>3</c:v>
                </c:pt>
                <c:pt idx="151">
                  <c:v>2.8</c:v>
                </c:pt>
                <c:pt idx="152">
                  <c:v>2.5999999999999996</c:v>
                </c:pt>
                <c:pt idx="153">
                  <c:v>2.3999999999999995</c:v>
                </c:pt>
                <c:pt idx="154">
                  <c:v>2.1999999999999993</c:v>
                </c:pt>
                <c:pt idx="155">
                  <c:v>1.9999999999999993</c:v>
                </c:pt>
                <c:pt idx="156">
                  <c:v>1.7999999999999994</c:v>
                </c:pt>
                <c:pt idx="157">
                  <c:v>1.5999999999999994</c:v>
                </c:pt>
                <c:pt idx="158">
                  <c:v>1.3999999999999995</c:v>
                </c:pt>
                <c:pt idx="159">
                  <c:v>1.1999999999999995</c:v>
                </c:pt>
                <c:pt idx="160">
                  <c:v>0.99999999999999956</c:v>
                </c:pt>
                <c:pt idx="161">
                  <c:v>0.7999999999999996</c:v>
                </c:pt>
                <c:pt idx="162">
                  <c:v>0.59999999999999964</c:v>
                </c:pt>
                <c:pt idx="163">
                  <c:v>0.39999999999999963</c:v>
                </c:pt>
                <c:pt idx="164">
                  <c:v>0.19999999999999962</c:v>
                </c:pt>
                <c:pt idx="165">
                  <c:v>-3.8857805861880479E-16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'Trapezoidal Polynomial'!$G$18</c:f>
              <c:strCache>
                <c:ptCount val="1"/>
                <c:pt idx="0">
                  <c:v>D discrete</c:v>
                </c:pt>
              </c:strCache>
            </c:strRef>
          </c:tx>
          <c:marker>
            <c:symbol val="none"/>
          </c:marker>
          <c:xVal>
            <c:numRef>
              <c:f>'Trapezoidal Polynomial'!$D$19:$D$269</c:f>
              <c:numCache>
                <c:formatCode>_(* #,##0.00_);_(* \(#,##0.00\);_(* "-"??_);_(@_)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'Trapezoidal Polynomial'!$G$19:$G$269</c:f>
              <c:numCache>
                <c:formatCode>_(* #,##0.000_);_(* \(#,##0.000\);_(* "-"??_);_(@_)</c:formatCode>
                <c:ptCount val="251"/>
                <c:pt idx="0">
                  <c:v>0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9.0000000000000011E-3</c:v>
                </c:pt>
                <c:pt idx="4">
                  <c:v>1.6E-2</c:v>
                </c:pt>
                <c:pt idx="5">
                  <c:v>2.5000000000000001E-2</c:v>
                </c:pt>
                <c:pt idx="6">
                  <c:v>3.6000000000000004E-2</c:v>
                </c:pt>
                <c:pt idx="7">
                  <c:v>4.9000000000000002E-2</c:v>
                </c:pt>
                <c:pt idx="8">
                  <c:v>6.4000000000000001E-2</c:v>
                </c:pt>
                <c:pt idx="9">
                  <c:v>8.1000000000000003E-2</c:v>
                </c:pt>
                <c:pt idx="10">
                  <c:v>0.1</c:v>
                </c:pt>
                <c:pt idx="11">
                  <c:v>0.121</c:v>
                </c:pt>
                <c:pt idx="12">
                  <c:v>0.14399999999999999</c:v>
                </c:pt>
                <c:pt idx="13">
                  <c:v>0.16899999999999998</c:v>
                </c:pt>
                <c:pt idx="14">
                  <c:v>0.19599999999999998</c:v>
                </c:pt>
                <c:pt idx="15">
                  <c:v>0.22499999999999998</c:v>
                </c:pt>
                <c:pt idx="16">
                  <c:v>0.25600000000000001</c:v>
                </c:pt>
                <c:pt idx="17">
                  <c:v>0.28900000000000003</c:v>
                </c:pt>
                <c:pt idx="18">
                  <c:v>0.32400000000000007</c:v>
                </c:pt>
                <c:pt idx="19">
                  <c:v>0.3610000000000001</c:v>
                </c:pt>
                <c:pt idx="20">
                  <c:v>0.40000000000000013</c:v>
                </c:pt>
                <c:pt idx="21">
                  <c:v>0.44100000000000017</c:v>
                </c:pt>
                <c:pt idx="22">
                  <c:v>0.48400000000000021</c:v>
                </c:pt>
                <c:pt idx="23">
                  <c:v>0.52900000000000025</c:v>
                </c:pt>
                <c:pt idx="24">
                  <c:v>0.57600000000000029</c:v>
                </c:pt>
                <c:pt idx="25">
                  <c:v>0.62500000000000033</c:v>
                </c:pt>
                <c:pt idx="26">
                  <c:v>0.67500000000000038</c:v>
                </c:pt>
                <c:pt idx="27">
                  <c:v>0.72500000000000042</c:v>
                </c:pt>
                <c:pt idx="28">
                  <c:v>0.77500000000000047</c:v>
                </c:pt>
                <c:pt idx="29">
                  <c:v>0.82500000000000051</c:v>
                </c:pt>
                <c:pt idx="30">
                  <c:v>0.87500000000000056</c:v>
                </c:pt>
                <c:pt idx="31">
                  <c:v>0.9250000000000006</c:v>
                </c:pt>
                <c:pt idx="32">
                  <c:v>0.97500000000000064</c:v>
                </c:pt>
                <c:pt idx="33">
                  <c:v>1.0250000000000006</c:v>
                </c:pt>
                <c:pt idx="34">
                  <c:v>1.0750000000000006</c:v>
                </c:pt>
                <c:pt idx="35">
                  <c:v>1.1250000000000007</c:v>
                </c:pt>
                <c:pt idx="36">
                  <c:v>1.1750000000000007</c:v>
                </c:pt>
                <c:pt idx="37">
                  <c:v>1.2250000000000008</c:v>
                </c:pt>
                <c:pt idx="38">
                  <c:v>1.2750000000000008</c:v>
                </c:pt>
                <c:pt idx="39">
                  <c:v>1.3250000000000008</c:v>
                </c:pt>
                <c:pt idx="40">
                  <c:v>1.3750000000000009</c:v>
                </c:pt>
                <c:pt idx="41">
                  <c:v>1.4250000000000009</c:v>
                </c:pt>
                <c:pt idx="42">
                  <c:v>1.475000000000001</c:v>
                </c:pt>
                <c:pt idx="43">
                  <c:v>1.525000000000001</c:v>
                </c:pt>
                <c:pt idx="44">
                  <c:v>1.5750000000000011</c:v>
                </c:pt>
                <c:pt idx="45">
                  <c:v>1.6250000000000011</c:v>
                </c:pt>
                <c:pt idx="46">
                  <c:v>1.6750000000000012</c:v>
                </c:pt>
                <c:pt idx="47">
                  <c:v>1.7250000000000012</c:v>
                </c:pt>
                <c:pt idx="48">
                  <c:v>1.7750000000000012</c:v>
                </c:pt>
                <c:pt idx="49">
                  <c:v>1.8250000000000013</c:v>
                </c:pt>
                <c:pt idx="50">
                  <c:v>1.8750000000000013</c:v>
                </c:pt>
                <c:pt idx="51">
                  <c:v>1.9250000000000014</c:v>
                </c:pt>
                <c:pt idx="52">
                  <c:v>1.9750000000000014</c:v>
                </c:pt>
                <c:pt idx="53">
                  <c:v>2.0250000000000012</c:v>
                </c:pt>
                <c:pt idx="54">
                  <c:v>2.0750000000000011</c:v>
                </c:pt>
                <c:pt idx="55">
                  <c:v>2.1250000000000009</c:v>
                </c:pt>
                <c:pt idx="56">
                  <c:v>2.1750000000000007</c:v>
                </c:pt>
                <c:pt idx="57">
                  <c:v>2.2250000000000005</c:v>
                </c:pt>
                <c:pt idx="58">
                  <c:v>2.2750000000000004</c:v>
                </c:pt>
                <c:pt idx="59">
                  <c:v>2.3250000000000002</c:v>
                </c:pt>
                <c:pt idx="60">
                  <c:v>2.375</c:v>
                </c:pt>
                <c:pt idx="61">
                  <c:v>2.4249999999999998</c:v>
                </c:pt>
                <c:pt idx="62">
                  <c:v>2.4749999999999996</c:v>
                </c:pt>
                <c:pt idx="63">
                  <c:v>2.5249999999999995</c:v>
                </c:pt>
                <c:pt idx="64">
                  <c:v>2.5749999999999993</c:v>
                </c:pt>
                <c:pt idx="65">
                  <c:v>2.6249999999999991</c:v>
                </c:pt>
                <c:pt idx="66">
                  <c:v>2.6749999999999989</c:v>
                </c:pt>
                <c:pt idx="67">
                  <c:v>2.7249999999999988</c:v>
                </c:pt>
                <c:pt idx="68">
                  <c:v>2.7749999999999986</c:v>
                </c:pt>
                <c:pt idx="69">
                  <c:v>2.8249999999999984</c:v>
                </c:pt>
                <c:pt idx="70">
                  <c:v>2.8749999999999982</c:v>
                </c:pt>
                <c:pt idx="71">
                  <c:v>2.924999999999998</c:v>
                </c:pt>
                <c:pt idx="72">
                  <c:v>2.9749999999999979</c:v>
                </c:pt>
                <c:pt idx="73">
                  <c:v>3.0249999999999977</c:v>
                </c:pt>
                <c:pt idx="74">
                  <c:v>3.0749999999999975</c:v>
                </c:pt>
                <c:pt idx="75">
                  <c:v>3.1249999999999973</c:v>
                </c:pt>
                <c:pt idx="76">
                  <c:v>3.1749999999999972</c:v>
                </c:pt>
                <c:pt idx="77">
                  <c:v>3.224999999999997</c:v>
                </c:pt>
                <c:pt idx="78">
                  <c:v>3.2749999999999968</c:v>
                </c:pt>
                <c:pt idx="79">
                  <c:v>3.3249999999999966</c:v>
                </c:pt>
                <c:pt idx="80">
                  <c:v>3.3749999999999964</c:v>
                </c:pt>
                <c:pt idx="81">
                  <c:v>3.4249999999999963</c:v>
                </c:pt>
                <c:pt idx="82">
                  <c:v>3.4749999999999961</c:v>
                </c:pt>
                <c:pt idx="83">
                  <c:v>3.5249999999999959</c:v>
                </c:pt>
                <c:pt idx="84">
                  <c:v>3.5749999999999957</c:v>
                </c:pt>
                <c:pt idx="85">
                  <c:v>3.6249999999999956</c:v>
                </c:pt>
                <c:pt idx="86">
                  <c:v>3.6749999999999954</c:v>
                </c:pt>
                <c:pt idx="87">
                  <c:v>3.7249999999999952</c:v>
                </c:pt>
                <c:pt idx="88">
                  <c:v>3.774999999999995</c:v>
                </c:pt>
                <c:pt idx="89">
                  <c:v>3.8249999999999948</c:v>
                </c:pt>
                <c:pt idx="90">
                  <c:v>3.8749999999999947</c:v>
                </c:pt>
                <c:pt idx="91">
                  <c:v>3.9249999999999945</c:v>
                </c:pt>
                <c:pt idx="92">
                  <c:v>3.9749999999999943</c:v>
                </c:pt>
                <c:pt idx="93">
                  <c:v>4.0249999999999941</c:v>
                </c:pt>
                <c:pt idx="94">
                  <c:v>4.074999999999994</c:v>
                </c:pt>
                <c:pt idx="95">
                  <c:v>4.1249999999999938</c:v>
                </c:pt>
                <c:pt idx="96">
                  <c:v>4.1749999999999936</c:v>
                </c:pt>
                <c:pt idx="97">
                  <c:v>4.2249999999999934</c:v>
                </c:pt>
                <c:pt idx="98">
                  <c:v>4.2749999999999932</c:v>
                </c:pt>
                <c:pt idx="99">
                  <c:v>4.3249999999999931</c:v>
                </c:pt>
                <c:pt idx="100">
                  <c:v>4.3749999999999929</c:v>
                </c:pt>
                <c:pt idx="101">
                  <c:v>4.4249999999999927</c:v>
                </c:pt>
                <c:pt idx="102">
                  <c:v>4.4749999999999925</c:v>
                </c:pt>
                <c:pt idx="103">
                  <c:v>4.5249999999999924</c:v>
                </c:pt>
                <c:pt idx="104">
                  <c:v>4.5749999999999922</c:v>
                </c:pt>
                <c:pt idx="105">
                  <c:v>4.624999999999992</c:v>
                </c:pt>
                <c:pt idx="106">
                  <c:v>4.6749999999999918</c:v>
                </c:pt>
                <c:pt idx="107">
                  <c:v>4.7249999999999917</c:v>
                </c:pt>
                <c:pt idx="108">
                  <c:v>4.7749999999999915</c:v>
                </c:pt>
                <c:pt idx="109">
                  <c:v>4.8249999999999913</c:v>
                </c:pt>
                <c:pt idx="110">
                  <c:v>4.8749999999999911</c:v>
                </c:pt>
                <c:pt idx="111">
                  <c:v>4.9249999999999909</c:v>
                </c:pt>
                <c:pt idx="112">
                  <c:v>4.9749999999999908</c:v>
                </c:pt>
                <c:pt idx="113">
                  <c:v>5.0249999999999906</c:v>
                </c:pt>
                <c:pt idx="114">
                  <c:v>5.0749999999999904</c:v>
                </c:pt>
                <c:pt idx="115">
                  <c:v>5.1249999999999902</c:v>
                </c:pt>
                <c:pt idx="116">
                  <c:v>5.1749999999999901</c:v>
                </c:pt>
                <c:pt idx="117">
                  <c:v>5.2249999999999899</c:v>
                </c:pt>
                <c:pt idx="118">
                  <c:v>5.2749999999999897</c:v>
                </c:pt>
                <c:pt idx="119">
                  <c:v>5.3249999999999895</c:v>
                </c:pt>
                <c:pt idx="120">
                  <c:v>5.3749999999999893</c:v>
                </c:pt>
                <c:pt idx="121">
                  <c:v>5.4249999999999892</c:v>
                </c:pt>
                <c:pt idx="122">
                  <c:v>5.474999999999989</c:v>
                </c:pt>
                <c:pt idx="123">
                  <c:v>5.5249999999999888</c:v>
                </c:pt>
                <c:pt idx="124">
                  <c:v>5.5749999999999886</c:v>
                </c:pt>
                <c:pt idx="125">
                  <c:v>5.6249999999999885</c:v>
                </c:pt>
                <c:pt idx="126">
                  <c:v>5.6749999999999883</c:v>
                </c:pt>
                <c:pt idx="127">
                  <c:v>5.7249999999999881</c:v>
                </c:pt>
                <c:pt idx="128">
                  <c:v>5.7749999999999879</c:v>
                </c:pt>
                <c:pt idx="129">
                  <c:v>5.8249999999999877</c:v>
                </c:pt>
                <c:pt idx="130">
                  <c:v>5.8749999999999876</c:v>
                </c:pt>
                <c:pt idx="131">
                  <c:v>5.9249999999999874</c:v>
                </c:pt>
                <c:pt idx="132">
                  <c:v>5.9749999999999872</c:v>
                </c:pt>
                <c:pt idx="133">
                  <c:v>6.024999999999987</c:v>
                </c:pt>
                <c:pt idx="134">
                  <c:v>6.0749999999999869</c:v>
                </c:pt>
                <c:pt idx="135">
                  <c:v>6.1249999999999867</c:v>
                </c:pt>
                <c:pt idx="136">
                  <c:v>6.1749999999999865</c:v>
                </c:pt>
                <c:pt idx="137">
                  <c:v>6.2249999999999863</c:v>
                </c:pt>
                <c:pt idx="138">
                  <c:v>6.2749999999999861</c:v>
                </c:pt>
                <c:pt idx="139">
                  <c:v>6.324999999999986</c:v>
                </c:pt>
                <c:pt idx="140">
                  <c:v>6.3749999999999858</c:v>
                </c:pt>
                <c:pt idx="141">
                  <c:v>6.4239999999999862</c:v>
                </c:pt>
                <c:pt idx="142">
                  <c:v>6.4709999999999859</c:v>
                </c:pt>
                <c:pt idx="143">
                  <c:v>6.5159999999999858</c:v>
                </c:pt>
                <c:pt idx="144">
                  <c:v>6.558999999999986</c:v>
                </c:pt>
                <c:pt idx="145">
                  <c:v>6.5999999999999863</c:v>
                </c:pt>
                <c:pt idx="146">
                  <c:v>6.638999999999986</c:v>
                </c:pt>
                <c:pt idx="147">
                  <c:v>6.6759999999999859</c:v>
                </c:pt>
                <c:pt idx="148">
                  <c:v>6.7109999999999861</c:v>
                </c:pt>
                <c:pt idx="149">
                  <c:v>6.7439999999999864</c:v>
                </c:pt>
                <c:pt idx="150">
                  <c:v>6.7749999999999861</c:v>
                </c:pt>
                <c:pt idx="151">
                  <c:v>6.8039999999999861</c:v>
                </c:pt>
                <c:pt idx="152">
                  <c:v>6.8309999999999862</c:v>
                </c:pt>
                <c:pt idx="153">
                  <c:v>6.8559999999999865</c:v>
                </c:pt>
                <c:pt idx="154">
                  <c:v>6.8789999999999862</c:v>
                </c:pt>
                <c:pt idx="155">
                  <c:v>6.8999999999999861</c:v>
                </c:pt>
                <c:pt idx="156">
                  <c:v>6.9189999999999863</c:v>
                </c:pt>
                <c:pt idx="157">
                  <c:v>6.9359999999999866</c:v>
                </c:pt>
                <c:pt idx="158">
                  <c:v>6.9509999999999863</c:v>
                </c:pt>
                <c:pt idx="159">
                  <c:v>6.9639999999999862</c:v>
                </c:pt>
                <c:pt idx="160">
                  <c:v>6.9749999999999863</c:v>
                </c:pt>
                <c:pt idx="161">
                  <c:v>6.9839999999999867</c:v>
                </c:pt>
                <c:pt idx="162">
                  <c:v>6.9909999999999863</c:v>
                </c:pt>
                <c:pt idx="163">
                  <c:v>6.9959999999999862</c:v>
                </c:pt>
                <c:pt idx="164">
                  <c:v>6.9989999999999863</c:v>
                </c:pt>
                <c:pt idx="165">
                  <c:v>6.9999999999999867</c:v>
                </c:pt>
                <c:pt idx="166">
                  <c:v>6.9999999999999867</c:v>
                </c:pt>
                <c:pt idx="167">
                  <c:v>6.9999999999999867</c:v>
                </c:pt>
                <c:pt idx="168">
                  <c:v>6.9999999999999867</c:v>
                </c:pt>
                <c:pt idx="169">
                  <c:v>6.9999999999999867</c:v>
                </c:pt>
                <c:pt idx="170">
                  <c:v>6.9999999999999867</c:v>
                </c:pt>
                <c:pt idx="171">
                  <c:v>6.9999999999999867</c:v>
                </c:pt>
                <c:pt idx="172">
                  <c:v>6.9999999999999867</c:v>
                </c:pt>
                <c:pt idx="173">
                  <c:v>6.9999999999999867</c:v>
                </c:pt>
                <c:pt idx="174">
                  <c:v>6.9999999999999867</c:v>
                </c:pt>
                <c:pt idx="175">
                  <c:v>6.9999999999999867</c:v>
                </c:pt>
                <c:pt idx="176">
                  <c:v>6.9999999999999867</c:v>
                </c:pt>
                <c:pt idx="177">
                  <c:v>6.9999999999999867</c:v>
                </c:pt>
                <c:pt idx="178">
                  <c:v>6.9999999999999867</c:v>
                </c:pt>
                <c:pt idx="179">
                  <c:v>6.9999999999999867</c:v>
                </c:pt>
                <c:pt idx="180">
                  <c:v>6.9999999999999867</c:v>
                </c:pt>
                <c:pt idx="181">
                  <c:v>6.9999999999999867</c:v>
                </c:pt>
                <c:pt idx="182">
                  <c:v>6.9999999999999867</c:v>
                </c:pt>
                <c:pt idx="183">
                  <c:v>6.9999999999999867</c:v>
                </c:pt>
                <c:pt idx="184">
                  <c:v>6.9999999999999867</c:v>
                </c:pt>
                <c:pt idx="185">
                  <c:v>6.9999999999999867</c:v>
                </c:pt>
                <c:pt idx="186">
                  <c:v>6.9999999999999867</c:v>
                </c:pt>
                <c:pt idx="187">
                  <c:v>6.9999999999999867</c:v>
                </c:pt>
                <c:pt idx="188">
                  <c:v>6.9999999999999867</c:v>
                </c:pt>
                <c:pt idx="189">
                  <c:v>6.9999999999999867</c:v>
                </c:pt>
                <c:pt idx="190">
                  <c:v>6.9999999999999867</c:v>
                </c:pt>
                <c:pt idx="191">
                  <c:v>6.9999999999999867</c:v>
                </c:pt>
                <c:pt idx="192">
                  <c:v>6.9999999999999867</c:v>
                </c:pt>
                <c:pt idx="193">
                  <c:v>6.9999999999999867</c:v>
                </c:pt>
                <c:pt idx="194">
                  <c:v>6.9999999999999867</c:v>
                </c:pt>
                <c:pt idx="195">
                  <c:v>6.9999999999999867</c:v>
                </c:pt>
                <c:pt idx="196">
                  <c:v>6.9999999999999867</c:v>
                </c:pt>
                <c:pt idx="197">
                  <c:v>6.9999999999999867</c:v>
                </c:pt>
                <c:pt idx="198">
                  <c:v>6.9999999999999867</c:v>
                </c:pt>
                <c:pt idx="199">
                  <c:v>6.9999999999999867</c:v>
                </c:pt>
                <c:pt idx="200">
                  <c:v>6.9999999999999867</c:v>
                </c:pt>
                <c:pt idx="201">
                  <c:v>6.9999999999999867</c:v>
                </c:pt>
                <c:pt idx="202">
                  <c:v>6.9999999999999867</c:v>
                </c:pt>
                <c:pt idx="203">
                  <c:v>6.9999999999999867</c:v>
                </c:pt>
                <c:pt idx="204">
                  <c:v>6.9999999999999867</c:v>
                </c:pt>
                <c:pt idx="205">
                  <c:v>6.9999999999999867</c:v>
                </c:pt>
                <c:pt idx="206">
                  <c:v>6.9999999999999867</c:v>
                </c:pt>
                <c:pt idx="207">
                  <c:v>6.9999999999999867</c:v>
                </c:pt>
                <c:pt idx="208">
                  <c:v>6.9999999999999867</c:v>
                </c:pt>
                <c:pt idx="209">
                  <c:v>6.9999999999999867</c:v>
                </c:pt>
                <c:pt idx="210">
                  <c:v>6.9999999999999867</c:v>
                </c:pt>
                <c:pt idx="211">
                  <c:v>6.9999999999999867</c:v>
                </c:pt>
                <c:pt idx="212">
                  <c:v>6.9999999999999867</c:v>
                </c:pt>
                <c:pt idx="213">
                  <c:v>6.9999999999999867</c:v>
                </c:pt>
                <c:pt idx="214">
                  <c:v>6.9999999999999867</c:v>
                </c:pt>
                <c:pt idx="215">
                  <c:v>6.9999999999999867</c:v>
                </c:pt>
                <c:pt idx="216">
                  <c:v>6.9999999999999867</c:v>
                </c:pt>
                <c:pt idx="217">
                  <c:v>6.9999999999999867</c:v>
                </c:pt>
                <c:pt idx="218">
                  <c:v>6.9999999999999867</c:v>
                </c:pt>
                <c:pt idx="219">
                  <c:v>6.9999999999999867</c:v>
                </c:pt>
                <c:pt idx="220">
                  <c:v>6.9999999999999867</c:v>
                </c:pt>
                <c:pt idx="221">
                  <c:v>6.9999999999999867</c:v>
                </c:pt>
                <c:pt idx="222">
                  <c:v>6.9999999999999867</c:v>
                </c:pt>
                <c:pt idx="223">
                  <c:v>6.9999999999999867</c:v>
                </c:pt>
                <c:pt idx="224">
                  <c:v>6.9999999999999867</c:v>
                </c:pt>
                <c:pt idx="225">
                  <c:v>6.9999999999999867</c:v>
                </c:pt>
                <c:pt idx="226">
                  <c:v>6.9999999999999867</c:v>
                </c:pt>
                <c:pt idx="227">
                  <c:v>6.9999999999999867</c:v>
                </c:pt>
                <c:pt idx="228">
                  <c:v>6.9999999999999867</c:v>
                </c:pt>
                <c:pt idx="229">
                  <c:v>6.9999999999999867</c:v>
                </c:pt>
                <c:pt idx="230">
                  <c:v>6.9999999999999867</c:v>
                </c:pt>
                <c:pt idx="231">
                  <c:v>6.9999999999999867</c:v>
                </c:pt>
                <c:pt idx="232">
                  <c:v>6.9999999999999867</c:v>
                </c:pt>
                <c:pt idx="233">
                  <c:v>6.9999999999999867</c:v>
                </c:pt>
                <c:pt idx="234">
                  <c:v>6.9999999999999867</c:v>
                </c:pt>
                <c:pt idx="235">
                  <c:v>6.9999999999999867</c:v>
                </c:pt>
                <c:pt idx="236">
                  <c:v>6.9999999999999867</c:v>
                </c:pt>
                <c:pt idx="237">
                  <c:v>6.9999999999999867</c:v>
                </c:pt>
                <c:pt idx="238">
                  <c:v>6.9999999999999867</c:v>
                </c:pt>
                <c:pt idx="239">
                  <c:v>6.9999999999999867</c:v>
                </c:pt>
                <c:pt idx="240">
                  <c:v>6.9999999999999867</c:v>
                </c:pt>
                <c:pt idx="241">
                  <c:v>6.9999999999999867</c:v>
                </c:pt>
                <c:pt idx="242">
                  <c:v>6.9999999999999867</c:v>
                </c:pt>
                <c:pt idx="243">
                  <c:v>6.9999999999999867</c:v>
                </c:pt>
                <c:pt idx="244">
                  <c:v>6.9999999999999867</c:v>
                </c:pt>
                <c:pt idx="245">
                  <c:v>6.9999999999999867</c:v>
                </c:pt>
                <c:pt idx="246">
                  <c:v>6.9999999999999867</c:v>
                </c:pt>
                <c:pt idx="247">
                  <c:v>6.9999999999999867</c:v>
                </c:pt>
                <c:pt idx="248">
                  <c:v>6.9999999999999867</c:v>
                </c:pt>
                <c:pt idx="249">
                  <c:v>6.9999999999999867</c:v>
                </c:pt>
                <c:pt idx="250">
                  <c:v>6.9999999999999867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4176"/>
        <c:axId val="112432640"/>
      </c:scatterChart>
      <c:valAx>
        <c:axId val="1124341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432640"/>
        <c:crosses val="autoZero"/>
        <c:crossBetween val="midCat"/>
      </c:valAx>
      <c:valAx>
        <c:axId val="1124326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ft,</a:t>
                </a:r>
                <a:r>
                  <a:rPr lang="en-US" baseline="0"/>
                  <a:t> ft/s, ft/s^2</a:t>
                </a:r>
                <a:endParaRPr lang="en-US"/>
              </a:p>
            </c:rich>
          </c:tx>
          <c:layout/>
          <c:overlay val="0"/>
        </c:title>
        <c:numFmt formatCode="_(* #,##0.000_);_(* \(#,##0.000\);_(* &quot;-&quot;??_);_(@_)" sourceLinked="1"/>
        <c:majorTickMark val="out"/>
        <c:minorTickMark val="none"/>
        <c:tickLblPos val="nextTo"/>
        <c:crossAx val="1124341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forward output</a:t>
            </a:r>
            <a:r>
              <a:rPr lang="en-US" baseline="0"/>
              <a:t> to motor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'Trapezoidal Polynomial'!$I$18</c:f>
              <c:strCache>
                <c:ptCount val="1"/>
                <c:pt idx="0">
                  <c:v>FF - Velocity</c:v>
                </c:pt>
              </c:strCache>
            </c:strRef>
          </c:tx>
          <c:marker>
            <c:symbol val="none"/>
          </c:marker>
          <c:xVal>
            <c:numRef>
              <c:f>'Trapezoidal Polynomial'!$H$19:$H$269</c:f>
              <c:numCache>
                <c:formatCode>_(* #,##0.00_);_(* \(#,##0.00\);_(* "-"??_);_(@_)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'Trapezoidal Polynomial'!$I$19:$I$269</c:f>
              <c:numCache>
                <c:formatCode>_(* #,##0.00_);_(* \(#,##0.00\);_(* "-"??_);_(@_)</c:formatCode>
                <c:ptCount val="251"/>
                <c:pt idx="0">
                  <c:v>0</c:v>
                </c:pt>
                <c:pt idx="1">
                  <c:v>2.4E-2</c:v>
                </c:pt>
                <c:pt idx="2">
                  <c:v>4.8000000000000001E-2</c:v>
                </c:pt>
                <c:pt idx="3">
                  <c:v>7.2000000000000008E-2</c:v>
                </c:pt>
                <c:pt idx="4">
                  <c:v>9.6000000000000002E-2</c:v>
                </c:pt>
                <c:pt idx="5">
                  <c:v>0.12</c:v>
                </c:pt>
                <c:pt idx="6">
                  <c:v>0.14399999999999999</c:v>
                </c:pt>
                <c:pt idx="7">
                  <c:v>0.16799999999999998</c:v>
                </c:pt>
                <c:pt idx="8">
                  <c:v>0.19199999999999998</c:v>
                </c:pt>
                <c:pt idx="9">
                  <c:v>0.21599999999999997</c:v>
                </c:pt>
                <c:pt idx="10">
                  <c:v>0.23999999999999996</c:v>
                </c:pt>
                <c:pt idx="11">
                  <c:v>0.26399999999999996</c:v>
                </c:pt>
                <c:pt idx="12">
                  <c:v>0.28799999999999998</c:v>
                </c:pt>
                <c:pt idx="13">
                  <c:v>0.312</c:v>
                </c:pt>
                <c:pt idx="14">
                  <c:v>0.33600000000000002</c:v>
                </c:pt>
                <c:pt idx="15">
                  <c:v>0.36000000000000004</c:v>
                </c:pt>
                <c:pt idx="16">
                  <c:v>0.38400000000000006</c:v>
                </c:pt>
                <c:pt idx="17">
                  <c:v>0.40800000000000008</c:v>
                </c:pt>
                <c:pt idx="18">
                  <c:v>0.43200000000000011</c:v>
                </c:pt>
                <c:pt idx="19">
                  <c:v>0.45600000000000013</c:v>
                </c:pt>
                <c:pt idx="20">
                  <c:v>0.48000000000000009</c:v>
                </c:pt>
                <c:pt idx="21">
                  <c:v>0.50400000000000011</c:v>
                </c:pt>
                <c:pt idx="22">
                  <c:v>0.52800000000000014</c:v>
                </c:pt>
                <c:pt idx="23">
                  <c:v>0.55200000000000016</c:v>
                </c:pt>
                <c:pt idx="24">
                  <c:v>0.57600000000000018</c:v>
                </c:pt>
                <c:pt idx="25">
                  <c:v>0.6000000000000002</c:v>
                </c:pt>
                <c:pt idx="26">
                  <c:v>0.6000000000000002</c:v>
                </c:pt>
                <c:pt idx="27">
                  <c:v>0.6000000000000002</c:v>
                </c:pt>
                <c:pt idx="28">
                  <c:v>0.6000000000000002</c:v>
                </c:pt>
                <c:pt idx="29">
                  <c:v>0.6000000000000002</c:v>
                </c:pt>
                <c:pt idx="30">
                  <c:v>0.6000000000000002</c:v>
                </c:pt>
                <c:pt idx="31">
                  <c:v>0.6000000000000002</c:v>
                </c:pt>
                <c:pt idx="32">
                  <c:v>0.6000000000000002</c:v>
                </c:pt>
                <c:pt idx="33">
                  <c:v>0.6000000000000002</c:v>
                </c:pt>
                <c:pt idx="34">
                  <c:v>0.6000000000000002</c:v>
                </c:pt>
                <c:pt idx="35">
                  <c:v>0.6000000000000002</c:v>
                </c:pt>
                <c:pt idx="36">
                  <c:v>0.6000000000000002</c:v>
                </c:pt>
                <c:pt idx="37">
                  <c:v>0.6000000000000002</c:v>
                </c:pt>
                <c:pt idx="38">
                  <c:v>0.6000000000000002</c:v>
                </c:pt>
                <c:pt idx="39">
                  <c:v>0.6000000000000002</c:v>
                </c:pt>
                <c:pt idx="40">
                  <c:v>0.6000000000000002</c:v>
                </c:pt>
                <c:pt idx="41">
                  <c:v>0.6000000000000002</c:v>
                </c:pt>
                <c:pt idx="42">
                  <c:v>0.6000000000000002</c:v>
                </c:pt>
                <c:pt idx="43">
                  <c:v>0.6000000000000002</c:v>
                </c:pt>
                <c:pt idx="44">
                  <c:v>0.6000000000000002</c:v>
                </c:pt>
                <c:pt idx="45">
                  <c:v>0.6000000000000002</c:v>
                </c:pt>
                <c:pt idx="46">
                  <c:v>0.6000000000000002</c:v>
                </c:pt>
                <c:pt idx="47">
                  <c:v>0.6000000000000002</c:v>
                </c:pt>
                <c:pt idx="48">
                  <c:v>0.6000000000000002</c:v>
                </c:pt>
                <c:pt idx="49">
                  <c:v>0.6000000000000002</c:v>
                </c:pt>
                <c:pt idx="50">
                  <c:v>0.6000000000000002</c:v>
                </c:pt>
                <c:pt idx="51">
                  <c:v>0.6000000000000002</c:v>
                </c:pt>
                <c:pt idx="52">
                  <c:v>0.6000000000000002</c:v>
                </c:pt>
                <c:pt idx="53">
                  <c:v>0.6000000000000002</c:v>
                </c:pt>
                <c:pt idx="54">
                  <c:v>0.6000000000000002</c:v>
                </c:pt>
                <c:pt idx="55">
                  <c:v>0.6000000000000002</c:v>
                </c:pt>
                <c:pt idx="56">
                  <c:v>0.6000000000000002</c:v>
                </c:pt>
                <c:pt idx="57">
                  <c:v>0.6000000000000002</c:v>
                </c:pt>
                <c:pt idx="58">
                  <c:v>0.6000000000000002</c:v>
                </c:pt>
                <c:pt idx="59">
                  <c:v>0.6000000000000002</c:v>
                </c:pt>
                <c:pt idx="60">
                  <c:v>0.6000000000000002</c:v>
                </c:pt>
                <c:pt idx="61">
                  <c:v>0.6000000000000002</c:v>
                </c:pt>
                <c:pt idx="62">
                  <c:v>0.6000000000000002</c:v>
                </c:pt>
                <c:pt idx="63">
                  <c:v>0.6000000000000002</c:v>
                </c:pt>
                <c:pt idx="64">
                  <c:v>0.6000000000000002</c:v>
                </c:pt>
                <c:pt idx="65">
                  <c:v>0.6000000000000002</c:v>
                </c:pt>
                <c:pt idx="66">
                  <c:v>0.6000000000000002</c:v>
                </c:pt>
                <c:pt idx="67">
                  <c:v>0.6000000000000002</c:v>
                </c:pt>
                <c:pt idx="68">
                  <c:v>0.6000000000000002</c:v>
                </c:pt>
                <c:pt idx="69">
                  <c:v>0.6000000000000002</c:v>
                </c:pt>
                <c:pt idx="70">
                  <c:v>0.6000000000000002</c:v>
                </c:pt>
                <c:pt idx="71">
                  <c:v>0.6000000000000002</c:v>
                </c:pt>
                <c:pt idx="72">
                  <c:v>0.6000000000000002</c:v>
                </c:pt>
                <c:pt idx="73">
                  <c:v>0.6000000000000002</c:v>
                </c:pt>
                <c:pt idx="74">
                  <c:v>0.6000000000000002</c:v>
                </c:pt>
                <c:pt idx="75">
                  <c:v>0.6000000000000002</c:v>
                </c:pt>
                <c:pt idx="76">
                  <c:v>0.6000000000000002</c:v>
                </c:pt>
                <c:pt idx="77">
                  <c:v>0.6000000000000002</c:v>
                </c:pt>
                <c:pt idx="78">
                  <c:v>0.6000000000000002</c:v>
                </c:pt>
                <c:pt idx="79">
                  <c:v>0.6000000000000002</c:v>
                </c:pt>
                <c:pt idx="80">
                  <c:v>0.6000000000000002</c:v>
                </c:pt>
                <c:pt idx="81">
                  <c:v>0.6000000000000002</c:v>
                </c:pt>
                <c:pt idx="82">
                  <c:v>0.6000000000000002</c:v>
                </c:pt>
                <c:pt idx="83">
                  <c:v>0.6000000000000002</c:v>
                </c:pt>
                <c:pt idx="84">
                  <c:v>0.6000000000000002</c:v>
                </c:pt>
                <c:pt idx="85">
                  <c:v>0.6000000000000002</c:v>
                </c:pt>
                <c:pt idx="86">
                  <c:v>0.6000000000000002</c:v>
                </c:pt>
                <c:pt idx="87">
                  <c:v>0.6000000000000002</c:v>
                </c:pt>
                <c:pt idx="88">
                  <c:v>0.6000000000000002</c:v>
                </c:pt>
                <c:pt idx="89">
                  <c:v>0.6000000000000002</c:v>
                </c:pt>
                <c:pt idx="90">
                  <c:v>0.6000000000000002</c:v>
                </c:pt>
                <c:pt idx="91">
                  <c:v>0.6000000000000002</c:v>
                </c:pt>
                <c:pt idx="92">
                  <c:v>0.6000000000000002</c:v>
                </c:pt>
                <c:pt idx="93">
                  <c:v>0.6000000000000002</c:v>
                </c:pt>
                <c:pt idx="94">
                  <c:v>0.6000000000000002</c:v>
                </c:pt>
                <c:pt idx="95">
                  <c:v>0.6000000000000002</c:v>
                </c:pt>
                <c:pt idx="96">
                  <c:v>0.6000000000000002</c:v>
                </c:pt>
                <c:pt idx="97">
                  <c:v>0.6000000000000002</c:v>
                </c:pt>
                <c:pt idx="98">
                  <c:v>0.6000000000000002</c:v>
                </c:pt>
                <c:pt idx="99">
                  <c:v>0.6000000000000002</c:v>
                </c:pt>
                <c:pt idx="100">
                  <c:v>0.6000000000000002</c:v>
                </c:pt>
                <c:pt idx="101">
                  <c:v>0.6000000000000002</c:v>
                </c:pt>
                <c:pt idx="102">
                  <c:v>0.6000000000000002</c:v>
                </c:pt>
                <c:pt idx="103">
                  <c:v>0.6000000000000002</c:v>
                </c:pt>
                <c:pt idx="104">
                  <c:v>0.6000000000000002</c:v>
                </c:pt>
                <c:pt idx="105">
                  <c:v>0.6000000000000002</c:v>
                </c:pt>
                <c:pt idx="106">
                  <c:v>0.6000000000000002</c:v>
                </c:pt>
                <c:pt idx="107">
                  <c:v>0.6000000000000002</c:v>
                </c:pt>
                <c:pt idx="108">
                  <c:v>0.6000000000000002</c:v>
                </c:pt>
                <c:pt idx="109">
                  <c:v>0.6000000000000002</c:v>
                </c:pt>
                <c:pt idx="110">
                  <c:v>0.6000000000000002</c:v>
                </c:pt>
                <c:pt idx="111">
                  <c:v>0.6000000000000002</c:v>
                </c:pt>
                <c:pt idx="112">
                  <c:v>0.6000000000000002</c:v>
                </c:pt>
                <c:pt idx="113">
                  <c:v>0.6000000000000002</c:v>
                </c:pt>
                <c:pt idx="114">
                  <c:v>0.6000000000000002</c:v>
                </c:pt>
                <c:pt idx="115">
                  <c:v>0.6000000000000002</c:v>
                </c:pt>
                <c:pt idx="116">
                  <c:v>0.6000000000000002</c:v>
                </c:pt>
                <c:pt idx="117">
                  <c:v>0.6000000000000002</c:v>
                </c:pt>
                <c:pt idx="118">
                  <c:v>0.6000000000000002</c:v>
                </c:pt>
                <c:pt idx="119">
                  <c:v>0.6000000000000002</c:v>
                </c:pt>
                <c:pt idx="120">
                  <c:v>0.6000000000000002</c:v>
                </c:pt>
                <c:pt idx="121">
                  <c:v>0.6000000000000002</c:v>
                </c:pt>
                <c:pt idx="122">
                  <c:v>0.6000000000000002</c:v>
                </c:pt>
                <c:pt idx="123">
                  <c:v>0.6000000000000002</c:v>
                </c:pt>
                <c:pt idx="124">
                  <c:v>0.6000000000000002</c:v>
                </c:pt>
                <c:pt idx="125">
                  <c:v>0.6000000000000002</c:v>
                </c:pt>
                <c:pt idx="126">
                  <c:v>0.6000000000000002</c:v>
                </c:pt>
                <c:pt idx="127">
                  <c:v>0.6000000000000002</c:v>
                </c:pt>
                <c:pt idx="128">
                  <c:v>0.6000000000000002</c:v>
                </c:pt>
                <c:pt idx="129">
                  <c:v>0.6000000000000002</c:v>
                </c:pt>
                <c:pt idx="130">
                  <c:v>0.6000000000000002</c:v>
                </c:pt>
                <c:pt idx="131">
                  <c:v>0.6000000000000002</c:v>
                </c:pt>
                <c:pt idx="132">
                  <c:v>0.6000000000000002</c:v>
                </c:pt>
                <c:pt idx="133">
                  <c:v>0.6000000000000002</c:v>
                </c:pt>
                <c:pt idx="134">
                  <c:v>0.6000000000000002</c:v>
                </c:pt>
                <c:pt idx="135">
                  <c:v>0.6000000000000002</c:v>
                </c:pt>
                <c:pt idx="136">
                  <c:v>0.6000000000000002</c:v>
                </c:pt>
                <c:pt idx="137">
                  <c:v>0.6000000000000002</c:v>
                </c:pt>
                <c:pt idx="138">
                  <c:v>0.6000000000000002</c:v>
                </c:pt>
                <c:pt idx="139">
                  <c:v>0.6000000000000002</c:v>
                </c:pt>
                <c:pt idx="140">
                  <c:v>0.6000000000000002</c:v>
                </c:pt>
                <c:pt idx="141">
                  <c:v>0.57600000000000018</c:v>
                </c:pt>
                <c:pt idx="142">
                  <c:v>0.55200000000000016</c:v>
                </c:pt>
                <c:pt idx="143">
                  <c:v>0.52800000000000014</c:v>
                </c:pt>
                <c:pt idx="144">
                  <c:v>0.50400000000000011</c:v>
                </c:pt>
                <c:pt idx="145">
                  <c:v>0.48000000000000009</c:v>
                </c:pt>
                <c:pt idx="146">
                  <c:v>0.45600000000000007</c:v>
                </c:pt>
                <c:pt idx="147">
                  <c:v>0.43200000000000005</c:v>
                </c:pt>
                <c:pt idx="148">
                  <c:v>0.40800000000000003</c:v>
                </c:pt>
                <c:pt idx="149">
                  <c:v>0.38400000000000001</c:v>
                </c:pt>
                <c:pt idx="150">
                  <c:v>0.36</c:v>
                </c:pt>
                <c:pt idx="151">
                  <c:v>0.33599999999999997</c:v>
                </c:pt>
                <c:pt idx="152">
                  <c:v>0.31199999999999994</c:v>
                </c:pt>
                <c:pt idx="153">
                  <c:v>0.28799999999999992</c:v>
                </c:pt>
                <c:pt idx="154">
                  <c:v>0.2639999999999999</c:v>
                </c:pt>
                <c:pt idx="155">
                  <c:v>0.23999999999999991</c:v>
                </c:pt>
                <c:pt idx="156">
                  <c:v>0.21599999999999991</c:v>
                </c:pt>
                <c:pt idx="157">
                  <c:v>0.19199999999999992</c:v>
                </c:pt>
                <c:pt idx="158">
                  <c:v>0.16799999999999993</c:v>
                </c:pt>
                <c:pt idx="159">
                  <c:v>0.14399999999999993</c:v>
                </c:pt>
                <c:pt idx="160">
                  <c:v>0.11999999999999994</c:v>
                </c:pt>
                <c:pt idx="161">
                  <c:v>9.5999999999999946E-2</c:v>
                </c:pt>
                <c:pt idx="162">
                  <c:v>7.1999999999999953E-2</c:v>
                </c:pt>
                <c:pt idx="163">
                  <c:v>4.7999999999999952E-2</c:v>
                </c:pt>
                <c:pt idx="164">
                  <c:v>2.3999999999999955E-2</c:v>
                </c:pt>
                <c:pt idx="165">
                  <c:v>-4.6629367034256573E-17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'Trapezoidal Polynomial'!$J$18</c:f>
              <c:strCache>
                <c:ptCount val="1"/>
                <c:pt idx="0">
                  <c:v>FF - Accel</c:v>
                </c:pt>
              </c:strCache>
            </c:strRef>
          </c:tx>
          <c:marker>
            <c:symbol val="none"/>
          </c:marker>
          <c:xVal>
            <c:numRef>
              <c:f>'Trapezoidal Polynomial'!$H$19:$H$269</c:f>
              <c:numCache>
                <c:formatCode>_(* #,##0.00_);_(* \(#,##0.00\);_(* "-"??_);_(@_)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'Trapezoidal Polynomial'!$J$19:$J$269</c:f>
              <c:numCache>
                <c:formatCode>_(* #,##0.00_);_(* \(#,##0.00\);_(* "-"??_);_(@_)</c:formatCode>
                <c:ptCount val="25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-0.3</c:v>
                </c:pt>
                <c:pt idx="142">
                  <c:v>-0.3</c:v>
                </c:pt>
                <c:pt idx="143">
                  <c:v>-0.3</c:v>
                </c:pt>
                <c:pt idx="144">
                  <c:v>-0.3</c:v>
                </c:pt>
                <c:pt idx="145">
                  <c:v>-0.3</c:v>
                </c:pt>
                <c:pt idx="146">
                  <c:v>-0.3</c:v>
                </c:pt>
                <c:pt idx="147">
                  <c:v>-0.3</c:v>
                </c:pt>
                <c:pt idx="148">
                  <c:v>-0.3</c:v>
                </c:pt>
                <c:pt idx="149">
                  <c:v>-0.3</c:v>
                </c:pt>
                <c:pt idx="150">
                  <c:v>-0.3</c:v>
                </c:pt>
                <c:pt idx="151">
                  <c:v>-0.3</c:v>
                </c:pt>
                <c:pt idx="152">
                  <c:v>-0.3</c:v>
                </c:pt>
                <c:pt idx="153">
                  <c:v>-0.3</c:v>
                </c:pt>
                <c:pt idx="154">
                  <c:v>-0.3</c:v>
                </c:pt>
                <c:pt idx="155">
                  <c:v>-0.3</c:v>
                </c:pt>
                <c:pt idx="156">
                  <c:v>-0.3</c:v>
                </c:pt>
                <c:pt idx="157">
                  <c:v>-0.3</c:v>
                </c:pt>
                <c:pt idx="158">
                  <c:v>-0.3</c:v>
                </c:pt>
                <c:pt idx="159">
                  <c:v>-0.3</c:v>
                </c:pt>
                <c:pt idx="160">
                  <c:v>-0.3</c:v>
                </c:pt>
                <c:pt idx="161">
                  <c:v>-0.3</c:v>
                </c:pt>
                <c:pt idx="162">
                  <c:v>-0.3</c:v>
                </c:pt>
                <c:pt idx="163">
                  <c:v>-0.3</c:v>
                </c:pt>
                <c:pt idx="164">
                  <c:v>-0.3</c:v>
                </c:pt>
                <c:pt idx="165">
                  <c:v>-0.3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'Trapezoidal Polynomial'!$K$18</c:f>
              <c:strCache>
                <c:ptCount val="1"/>
                <c:pt idx="0">
                  <c:v>Motor Command</c:v>
                </c:pt>
              </c:strCache>
            </c:strRef>
          </c:tx>
          <c:marker>
            <c:symbol val="none"/>
          </c:marker>
          <c:xVal>
            <c:numRef>
              <c:f>'Trapezoidal Polynomial'!$H$19:$H$269</c:f>
              <c:numCache>
                <c:formatCode>_(* #,##0.00_);_(* \(#,##0.00\);_(* "-"??_);_(@_)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'Trapezoidal Polynomial'!$K$19:$K$269</c:f>
              <c:numCache>
                <c:formatCode>_(* #,##0.00_);_(* \(#,##0.00\);_(* "-"??_);_(@_)</c:formatCode>
                <c:ptCount val="251"/>
                <c:pt idx="0">
                  <c:v>0.3</c:v>
                </c:pt>
                <c:pt idx="1">
                  <c:v>0.32400000000000001</c:v>
                </c:pt>
                <c:pt idx="2">
                  <c:v>0.34799999999999998</c:v>
                </c:pt>
                <c:pt idx="3">
                  <c:v>0.372</c:v>
                </c:pt>
                <c:pt idx="4">
                  <c:v>0.39600000000000002</c:v>
                </c:pt>
                <c:pt idx="5">
                  <c:v>0.42</c:v>
                </c:pt>
                <c:pt idx="6">
                  <c:v>0.44399999999999995</c:v>
                </c:pt>
                <c:pt idx="7">
                  <c:v>0.46799999999999997</c:v>
                </c:pt>
                <c:pt idx="8">
                  <c:v>0.49199999999999999</c:v>
                </c:pt>
                <c:pt idx="9">
                  <c:v>0.51600000000000001</c:v>
                </c:pt>
                <c:pt idx="10">
                  <c:v>0.53999999999999992</c:v>
                </c:pt>
                <c:pt idx="11">
                  <c:v>0.56399999999999995</c:v>
                </c:pt>
                <c:pt idx="12">
                  <c:v>0.58799999999999997</c:v>
                </c:pt>
                <c:pt idx="13">
                  <c:v>0.61199999999999999</c:v>
                </c:pt>
                <c:pt idx="14">
                  <c:v>0.63600000000000001</c:v>
                </c:pt>
                <c:pt idx="15">
                  <c:v>0.66</c:v>
                </c:pt>
                <c:pt idx="16">
                  <c:v>0.68400000000000005</c:v>
                </c:pt>
                <c:pt idx="17">
                  <c:v>0.70800000000000007</c:v>
                </c:pt>
                <c:pt idx="18">
                  <c:v>0.7320000000000001</c:v>
                </c:pt>
                <c:pt idx="19">
                  <c:v>0.75600000000000012</c:v>
                </c:pt>
                <c:pt idx="20">
                  <c:v>0.78</c:v>
                </c:pt>
                <c:pt idx="21">
                  <c:v>0.80400000000000005</c:v>
                </c:pt>
                <c:pt idx="22">
                  <c:v>0.82800000000000007</c:v>
                </c:pt>
                <c:pt idx="23">
                  <c:v>0.85200000000000009</c:v>
                </c:pt>
                <c:pt idx="24">
                  <c:v>0.87600000000000011</c:v>
                </c:pt>
                <c:pt idx="25">
                  <c:v>0.90000000000000013</c:v>
                </c:pt>
                <c:pt idx="26">
                  <c:v>0.6000000000000002</c:v>
                </c:pt>
                <c:pt idx="27">
                  <c:v>0.6000000000000002</c:v>
                </c:pt>
                <c:pt idx="28">
                  <c:v>0.6000000000000002</c:v>
                </c:pt>
                <c:pt idx="29">
                  <c:v>0.6000000000000002</c:v>
                </c:pt>
                <c:pt idx="30">
                  <c:v>0.6000000000000002</c:v>
                </c:pt>
                <c:pt idx="31">
                  <c:v>0.6000000000000002</c:v>
                </c:pt>
                <c:pt idx="32">
                  <c:v>0.6000000000000002</c:v>
                </c:pt>
                <c:pt idx="33">
                  <c:v>0.6000000000000002</c:v>
                </c:pt>
                <c:pt idx="34">
                  <c:v>0.6000000000000002</c:v>
                </c:pt>
                <c:pt idx="35">
                  <c:v>0.6000000000000002</c:v>
                </c:pt>
                <c:pt idx="36">
                  <c:v>0.6000000000000002</c:v>
                </c:pt>
                <c:pt idx="37">
                  <c:v>0.6000000000000002</c:v>
                </c:pt>
                <c:pt idx="38">
                  <c:v>0.6000000000000002</c:v>
                </c:pt>
                <c:pt idx="39">
                  <c:v>0.6000000000000002</c:v>
                </c:pt>
                <c:pt idx="40">
                  <c:v>0.6000000000000002</c:v>
                </c:pt>
                <c:pt idx="41">
                  <c:v>0.6000000000000002</c:v>
                </c:pt>
                <c:pt idx="42">
                  <c:v>0.6000000000000002</c:v>
                </c:pt>
                <c:pt idx="43">
                  <c:v>0.6000000000000002</c:v>
                </c:pt>
                <c:pt idx="44">
                  <c:v>0.6000000000000002</c:v>
                </c:pt>
                <c:pt idx="45">
                  <c:v>0.6000000000000002</c:v>
                </c:pt>
                <c:pt idx="46">
                  <c:v>0.6000000000000002</c:v>
                </c:pt>
                <c:pt idx="47">
                  <c:v>0.6000000000000002</c:v>
                </c:pt>
                <c:pt idx="48">
                  <c:v>0.6000000000000002</c:v>
                </c:pt>
                <c:pt idx="49">
                  <c:v>0.6000000000000002</c:v>
                </c:pt>
                <c:pt idx="50">
                  <c:v>0.6000000000000002</c:v>
                </c:pt>
                <c:pt idx="51">
                  <c:v>0.6000000000000002</c:v>
                </c:pt>
                <c:pt idx="52">
                  <c:v>0.6000000000000002</c:v>
                </c:pt>
                <c:pt idx="53">
                  <c:v>0.6000000000000002</c:v>
                </c:pt>
                <c:pt idx="54">
                  <c:v>0.6000000000000002</c:v>
                </c:pt>
                <c:pt idx="55">
                  <c:v>0.6000000000000002</c:v>
                </c:pt>
                <c:pt idx="56">
                  <c:v>0.6000000000000002</c:v>
                </c:pt>
                <c:pt idx="57">
                  <c:v>0.6000000000000002</c:v>
                </c:pt>
                <c:pt idx="58">
                  <c:v>0.6000000000000002</c:v>
                </c:pt>
                <c:pt idx="59">
                  <c:v>0.6000000000000002</c:v>
                </c:pt>
                <c:pt idx="60">
                  <c:v>0.6000000000000002</c:v>
                </c:pt>
                <c:pt idx="61">
                  <c:v>0.6000000000000002</c:v>
                </c:pt>
                <c:pt idx="62">
                  <c:v>0.6000000000000002</c:v>
                </c:pt>
                <c:pt idx="63">
                  <c:v>0.6000000000000002</c:v>
                </c:pt>
                <c:pt idx="64">
                  <c:v>0.6000000000000002</c:v>
                </c:pt>
                <c:pt idx="65">
                  <c:v>0.6000000000000002</c:v>
                </c:pt>
                <c:pt idx="66">
                  <c:v>0.6000000000000002</c:v>
                </c:pt>
                <c:pt idx="67">
                  <c:v>0.6000000000000002</c:v>
                </c:pt>
                <c:pt idx="68">
                  <c:v>0.6000000000000002</c:v>
                </c:pt>
                <c:pt idx="69">
                  <c:v>0.6000000000000002</c:v>
                </c:pt>
                <c:pt idx="70">
                  <c:v>0.6000000000000002</c:v>
                </c:pt>
                <c:pt idx="71">
                  <c:v>0.6000000000000002</c:v>
                </c:pt>
                <c:pt idx="72">
                  <c:v>0.6000000000000002</c:v>
                </c:pt>
                <c:pt idx="73">
                  <c:v>0.6000000000000002</c:v>
                </c:pt>
                <c:pt idx="74">
                  <c:v>0.6000000000000002</c:v>
                </c:pt>
                <c:pt idx="75">
                  <c:v>0.6000000000000002</c:v>
                </c:pt>
                <c:pt idx="76">
                  <c:v>0.6000000000000002</c:v>
                </c:pt>
                <c:pt idx="77">
                  <c:v>0.6000000000000002</c:v>
                </c:pt>
                <c:pt idx="78">
                  <c:v>0.6000000000000002</c:v>
                </c:pt>
                <c:pt idx="79">
                  <c:v>0.6000000000000002</c:v>
                </c:pt>
                <c:pt idx="80">
                  <c:v>0.6000000000000002</c:v>
                </c:pt>
                <c:pt idx="81">
                  <c:v>0.6000000000000002</c:v>
                </c:pt>
                <c:pt idx="82">
                  <c:v>0.6000000000000002</c:v>
                </c:pt>
                <c:pt idx="83">
                  <c:v>0.6000000000000002</c:v>
                </c:pt>
                <c:pt idx="84">
                  <c:v>0.6000000000000002</c:v>
                </c:pt>
                <c:pt idx="85">
                  <c:v>0.6000000000000002</c:v>
                </c:pt>
                <c:pt idx="86">
                  <c:v>0.6000000000000002</c:v>
                </c:pt>
                <c:pt idx="87">
                  <c:v>0.6000000000000002</c:v>
                </c:pt>
                <c:pt idx="88">
                  <c:v>0.6000000000000002</c:v>
                </c:pt>
                <c:pt idx="89">
                  <c:v>0.6000000000000002</c:v>
                </c:pt>
                <c:pt idx="90">
                  <c:v>0.6000000000000002</c:v>
                </c:pt>
                <c:pt idx="91">
                  <c:v>0.6000000000000002</c:v>
                </c:pt>
                <c:pt idx="92">
                  <c:v>0.6000000000000002</c:v>
                </c:pt>
                <c:pt idx="93">
                  <c:v>0.6000000000000002</c:v>
                </c:pt>
                <c:pt idx="94">
                  <c:v>0.6000000000000002</c:v>
                </c:pt>
                <c:pt idx="95">
                  <c:v>0.6000000000000002</c:v>
                </c:pt>
                <c:pt idx="96">
                  <c:v>0.6000000000000002</c:v>
                </c:pt>
                <c:pt idx="97">
                  <c:v>0.6000000000000002</c:v>
                </c:pt>
                <c:pt idx="98">
                  <c:v>0.6000000000000002</c:v>
                </c:pt>
                <c:pt idx="99">
                  <c:v>0.6000000000000002</c:v>
                </c:pt>
                <c:pt idx="100">
                  <c:v>0.6000000000000002</c:v>
                </c:pt>
                <c:pt idx="101">
                  <c:v>0.6000000000000002</c:v>
                </c:pt>
                <c:pt idx="102">
                  <c:v>0.6000000000000002</c:v>
                </c:pt>
                <c:pt idx="103">
                  <c:v>0.6000000000000002</c:v>
                </c:pt>
                <c:pt idx="104">
                  <c:v>0.6000000000000002</c:v>
                </c:pt>
                <c:pt idx="105">
                  <c:v>0.6000000000000002</c:v>
                </c:pt>
                <c:pt idx="106">
                  <c:v>0.6000000000000002</c:v>
                </c:pt>
                <c:pt idx="107">
                  <c:v>0.6000000000000002</c:v>
                </c:pt>
                <c:pt idx="108">
                  <c:v>0.6000000000000002</c:v>
                </c:pt>
                <c:pt idx="109">
                  <c:v>0.6000000000000002</c:v>
                </c:pt>
                <c:pt idx="110">
                  <c:v>0.6000000000000002</c:v>
                </c:pt>
                <c:pt idx="111">
                  <c:v>0.6000000000000002</c:v>
                </c:pt>
                <c:pt idx="112">
                  <c:v>0.6000000000000002</c:v>
                </c:pt>
                <c:pt idx="113">
                  <c:v>0.6000000000000002</c:v>
                </c:pt>
                <c:pt idx="114">
                  <c:v>0.6000000000000002</c:v>
                </c:pt>
                <c:pt idx="115">
                  <c:v>0.6000000000000002</c:v>
                </c:pt>
                <c:pt idx="116">
                  <c:v>0.6000000000000002</c:v>
                </c:pt>
                <c:pt idx="117">
                  <c:v>0.6000000000000002</c:v>
                </c:pt>
                <c:pt idx="118">
                  <c:v>0.6000000000000002</c:v>
                </c:pt>
                <c:pt idx="119">
                  <c:v>0.6000000000000002</c:v>
                </c:pt>
                <c:pt idx="120">
                  <c:v>0.6000000000000002</c:v>
                </c:pt>
                <c:pt idx="121">
                  <c:v>0.6000000000000002</c:v>
                </c:pt>
                <c:pt idx="122">
                  <c:v>0.6000000000000002</c:v>
                </c:pt>
                <c:pt idx="123">
                  <c:v>0.6000000000000002</c:v>
                </c:pt>
                <c:pt idx="124">
                  <c:v>0.6000000000000002</c:v>
                </c:pt>
                <c:pt idx="125">
                  <c:v>0.6000000000000002</c:v>
                </c:pt>
                <c:pt idx="126">
                  <c:v>0.6000000000000002</c:v>
                </c:pt>
                <c:pt idx="127">
                  <c:v>0.6000000000000002</c:v>
                </c:pt>
                <c:pt idx="128">
                  <c:v>0.6000000000000002</c:v>
                </c:pt>
                <c:pt idx="129">
                  <c:v>0.6000000000000002</c:v>
                </c:pt>
                <c:pt idx="130">
                  <c:v>0.6000000000000002</c:v>
                </c:pt>
                <c:pt idx="131">
                  <c:v>0.6000000000000002</c:v>
                </c:pt>
                <c:pt idx="132">
                  <c:v>0.6000000000000002</c:v>
                </c:pt>
                <c:pt idx="133">
                  <c:v>0.6000000000000002</c:v>
                </c:pt>
                <c:pt idx="134">
                  <c:v>0.6000000000000002</c:v>
                </c:pt>
                <c:pt idx="135">
                  <c:v>0.6000000000000002</c:v>
                </c:pt>
                <c:pt idx="136">
                  <c:v>0.6000000000000002</c:v>
                </c:pt>
                <c:pt idx="137">
                  <c:v>0.6000000000000002</c:v>
                </c:pt>
                <c:pt idx="138">
                  <c:v>0.6000000000000002</c:v>
                </c:pt>
                <c:pt idx="139">
                  <c:v>0.6000000000000002</c:v>
                </c:pt>
                <c:pt idx="140">
                  <c:v>0.6000000000000002</c:v>
                </c:pt>
                <c:pt idx="141">
                  <c:v>0.27600000000000019</c:v>
                </c:pt>
                <c:pt idx="142">
                  <c:v>0.25200000000000017</c:v>
                </c:pt>
                <c:pt idx="143">
                  <c:v>0.22800000000000015</c:v>
                </c:pt>
                <c:pt idx="144">
                  <c:v>0.20400000000000013</c:v>
                </c:pt>
                <c:pt idx="145">
                  <c:v>0.1800000000000001</c:v>
                </c:pt>
                <c:pt idx="146">
                  <c:v>0.15600000000000008</c:v>
                </c:pt>
                <c:pt idx="147">
                  <c:v>0.13200000000000006</c:v>
                </c:pt>
                <c:pt idx="148">
                  <c:v>0.10800000000000004</c:v>
                </c:pt>
                <c:pt idx="149">
                  <c:v>8.4000000000000019E-2</c:v>
                </c:pt>
                <c:pt idx="150">
                  <c:v>0.06</c:v>
                </c:pt>
                <c:pt idx="151">
                  <c:v>3.5999999999999976E-2</c:v>
                </c:pt>
                <c:pt idx="152">
                  <c:v>1.1999999999999955E-2</c:v>
                </c:pt>
                <c:pt idx="153">
                  <c:v>-1.2000000000000066E-2</c:v>
                </c:pt>
                <c:pt idx="154">
                  <c:v>-3.6000000000000087E-2</c:v>
                </c:pt>
                <c:pt idx="155">
                  <c:v>-6.0000000000000081E-2</c:v>
                </c:pt>
                <c:pt idx="156">
                  <c:v>-8.4000000000000075E-2</c:v>
                </c:pt>
                <c:pt idx="157">
                  <c:v>-0.10800000000000007</c:v>
                </c:pt>
                <c:pt idx="158">
                  <c:v>-0.13200000000000006</c:v>
                </c:pt>
                <c:pt idx="159">
                  <c:v>-0.15600000000000006</c:v>
                </c:pt>
                <c:pt idx="160">
                  <c:v>-0.18000000000000005</c:v>
                </c:pt>
                <c:pt idx="161">
                  <c:v>-0.20400000000000004</c:v>
                </c:pt>
                <c:pt idx="162">
                  <c:v>-0.22800000000000004</c:v>
                </c:pt>
                <c:pt idx="163">
                  <c:v>-0.25200000000000006</c:v>
                </c:pt>
                <c:pt idx="164">
                  <c:v>-0.27600000000000002</c:v>
                </c:pt>
                <c:pt idx="165">
                  <c:v>-0.30000000000000004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67200"/>
        <c:axId val="132844928"/>
      </c:scatterChart>
      <c:valAx>
        <c:axId val="1328672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seconds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2844928"/>
        <c:crosses val="autoZero"/>
        <c:crossBetween val="midCat"/>
      </c:valAx>
      <c:valAx>
        <c:axId val="1328449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Output</a:t>
                </a:r>
                <a:r>
                  <a:rPr lang="en-US" baseline="0"/>
                  <a:t> to motor</a:t>
                </a:r>
                <a:endParaRPr lang="en-US"/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28672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'Filter Profile Calculator'!$F$21</c:f>
              <c:strCache>
                <c:ptCount val="1"/>
                <c:pt idx="0">
                  <c:v>Vel</c:v>
                </c:pt>
              </c:strCache>
            </c:strRef>
          </c:tx>
          <c:marker>
            <c:symbol val="none"/>
          </c:marker>
          <c:xVal>
            <c:numRef>
              <c:f>'Filter Profile Calculator'!$B$22:$B$222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'Filter Profile Calculator'!$F$22:$F$222</c:f>
              <c:numCache>
                <c:formatCode>_(* #,##0.00_);_(* \(#,##0.00\);_(* "-"??_);_(@_)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1.1999999999999997</c:v>
                </c:pt>
                <c:pt idx="13">
                  <c:v>1.2999999999999998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1.8000000000000003</c:v>
                </c:pt>
                <c:pt idx="19">
                  <c:v>1.9000000000000004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2.5000000000000004</c:v>
                </c:pt>
                <c:pt idx="26">
                  <c:v>2.6000000000000005</c:v>
                </c:pt>
                <c:pt idx="27">
                  <c:v>2.7000000000000006</c:v>
                </c:pt>
                <c:pt idx="28">
                  <c:v>2.8000000000000007</c:v>
                </c:pt>
                <c:pt idx="29">
                  <c:v>2.9000000000000008</c:v>
                </c:pt>
                <c:pt idx="30">
                  <c:v>3.0000000000000009</c:v>
                </c:pt>
                <c:pt idx="31">
                  <c:v>3.100000000000001</c:v>
                </c:pt>
                <c:pt idx="32">
                  <c:v>3.2000000000000011</c:v>
                </c:pt>
                <c:pt idx="33">
                  <c:v>3.3000000000000012</c:v>
                </c:pt>
                <c:pt idx="34">
                  <c:v>3.4000000000000012</c:v>
                </c:pt>
                <c:pt idx="35">
                  <c:v>3.5000000000000013</c:v>
                </c:pt>
                <c:pt idx="36">
                  <c:v>3.6000000000000014</c:v>
                </c:pt>
                <c:pt idx="37">
                  <c:v>3.7000000000000015</c:v>
                </c:pt>
                <c:pt idx="38">
                  <c:v>3.8000000000000016</c:v>
                </c:pt>
                <c:pt idx="39">
                  <c:v>3.9000000000000017</c:v>
                </c:pt>
                <c:pt idx="40">
                  <c:v>4.0000000000000018</c:v>
                </c:pt>
                <c:pt idx="41">
                  <c:v>4.1000000000000023</c:v>
                </c:pt>
                <c:pt idx="42">
                  <c:v>4.200000000000002</c:v>
                </c:pt>
                <c:pt idx="43">
                  <c:v>4.3000000000000025</c:v>
                </c:pt>
                <c:pt idx="44">
                  <c:v>4.4000000000000021</c:v>
                </c:pt>
                <c:pt idx="45">
                  <c:v>4.5000000000000027</c:v>
                </c:pt>
                <c:pt idx="46">
                  <c:v>4.6000000000000023</c:v>
                </c:pt>
                <c:pt idx="47">
                  <c:v>4.7000000000000028</c:v>
                </c:pt>
                <c:pt idx="48">
                  <c:v>4.8000000000000025</c:v>
                </c:pt>
                <c:pt idx="49">
                  <c:v>4.900000000000003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4.9000000000000004</c:v>
                </c:pt>
                <c:pt idx="142">
                  <c:v>4.8</c:v>
                </c:pt>
                <c:pt idx="143">
                  <c:v>4.6999999999999993</c:v>
                </c:pt>
                <c:pt idx="144">
                  <c:v>4.5999999999999996</c:v>
                </c:pt>
                <c:pt idx="145">
                  <c:v>4.5</c:v>
                </c:pt>
                <c:pt idx="146">
                  <c:v>4.3999999999999995</c:v>
                </c:pt>
                <c:pt idx="147">
                  <c:v>4.2999999999999989</c:v>
                </c:pt>
                <c:pt idx="148">
                  <c:v>4.1999999999999993</c:v>
                </c:pt>
                <c:pt idx="149">
                  <c:v>4.0999999999999996</c:v>
                </c:pt>
                <c:pt idx="150">
                  <c:v>3.9999999999999991</c:v>
                </c:pt>
                <c:pt idx="151">
                  <c:v>3.899999999999999</c:v>
                </c:pt>
                <c:pt idx="152">
                  <c:v>3.7999999999999989</c:v>
                </c:pt>
                <c:pt idx="153">
                  <c:v>3.6999999999999988</c:v>
                </c:pt>
                <c:pt idx="154">
                  <c:v>3.5999999999999988</c:v>
                </c:pt>
                <c:pt idx="155">
                  <c:v>3.4999999999999987</c:v>
                </c:pt>
                <c:pt idx="156">
                  <c:v>3.3999999999999986</c:v>
                </c:pt>
                <c:pt idx="157">
                  <c:v>3.2999999999999985</c:v>
                </c:pt>
                <c:pt idx="158">
                  <c:v>3.1999999999999984</c:v>
                </c:pt>
                <c:pt idx="159">
                  <c:v>3.0999999999999983</c:v>
                </c:pt>
                <c:pt idx="160">
                  <c:v>2.9999999999999982</c:v>
                </c:pt>
                <c:pt idx="161">
                  <c:v>2.8999999999999981</c:v>
                </c:pt>
                <c:pt idx="162">
                  <c:v>2.799999999999998</c:v>
                </c:pt>
                <c:pt idx="163">
                  <c:v>2.699999999999998</c:v>
                </c:pt>
                <c:pt idx="164">
                  <c:v>2.5999999999999979</c:v>
                </c:pt>
                <c:pt idx="165">
                  <c:v>2.4999999999999978</c:v>
                </c:pt>
                <c:pt idx="166">
                  <c:v>2.3999999999999977</c:v>
                </c:pt>
                <c:pt idx="167">
                  <c:v>2.2999999999999976</c:v>
                </c:pt>
                <c:pt idx="168">
                  <c:v>2.1999999999999975</c:v>
                </c:pt>
                <c:pt idx="169">
                  <c:v>2.0999999999999974</c:v>
                </c:pt>
                <c:pt idx="170">
                  <c:v>1.9999999999999973</c:v>
                </c:pt>
                <c:pt idx="171">
                  <c:v>1.8999999999999972</c:v>
                </c:pt>
                <c:pt idx="172">
                  <c:v>1.7999999999999972</c:v>
                </c:pt>
                <c:pt idx="173">
                  <c:v>1.6999999999999971</c:v>
                </c:pt>
                <c:pt idx="174">
                  <c:v>1.599999999999997</c:v>
                </c:pt>
                <c:pt idx="175">
                  <c:v>1.4999999999999969</c:v>
                </c:pt>
                <c:pt idx="176">
                  <c:v>1.3999999999999968</c:v>
                </c:pt>
                <c:pt idx="177">
                  <c:v>1.2999999999999967</c:v>
                </c:pt>
                <c:pt idx="178">
                  <c:v>1.1999999999999968</c:v>
                </c:pt>
                <c:pt idx="179">
                  <c:v>1.0999999999999968</c:v>
                </c:pt>
                <c:pt idx="180">
                  <c:v>0.99999999999999689</c:v>
                </c:pt>
                <c:pt idx="181">
                  <c:v>0.89999999999999691</c:v>
                </c:pt>
                <c:pt idx="182">
                  <c:v>0.79999999999999694</c:v>
                </c:pt>
                <c:pt idx="183">
                  <c:v>0.69999999999999707</c:v>
                </c:pt>
                <c:pt idx="184">
                  <c:v>0.59999999999999698</c:v>
                </c:pt>
                <c:pt idx="185">
                  <c:v>0.499999999999997</c:v>
                </c:pt>
                <c:pt idx="186">
                  <c:v>0.39999999999999697</c:v>
                </c:pt>
                <c:pt idx="187">
                  <c:v>0.29999999999999694</c:v>
                </c:pt>
                <c:pt idx="188">
                  <c:v>0.1999999999999969</c:v>
                </c:pt>
                <c:pt idx="189">
                  <c:v>9.9999999999996911E-2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'Filter Profile Calculator'!$G$21</c:f>
              <c:strCache>
                <c:ptCount val="1"/>
                <c:pt idx="0">
                  <c:v>Pos</c:v>
                </c:pt>
              </c:strCache>
            </c:strRef>
          </c:tx>
          <c:marker>
            <c:symbol val="none"/>
          </c:marker>
          <c:xVal>
            <c:numRef>
              <c:f>'Filter Profile Calculator'!$B$22:$B$222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'Filter Profile Calculator'!$G$22:$G$222</c:f>
              <c:numCache>
                <c:formatCode>_(* #,##0.000_);_(* \(#,##0.000\);_(* "-"??_);_(@_)</c:formatCode>
                <c:ptCount val="201"/>
                <c:pt idx="0">
                  <c:v>0</c:v>
                </c:pt>
                <c:pt idx="1">
                  <c:v>5.0000000000000001E-4</c:v>
                </c:pt>
                <c:pt idx="2">
                  <c:v>2E-3</c:v>
                </c:pt>
                <c:pt idx="3">
                  <c:v>4.5000000000000005E-3</c:v>
                </c:pt>
                <c:pt idx="4">
                  <c:v>8.0000000000000002E-3</c:v>
                </c:pt>
                <c:pt idx="5">
                  <c:v>1.2500000000000001E-2</c:v>
                </c:pt>
                <c:pt idx="6">
                  <c:v>1.8000000000000002E-2</c:v>
                </c:pt>
                <c:pt idx="7">
                  <c:v>2.4500000000000004E-2</c:v>
                </c:pt>
                <c:pt idx="8">
                  <c:v>3.2000000000000001E-2</c:v>
                </c:pt>
                <c:pt idx="9">
                  <c:v>4.0500000000000001E-2</c:v>
                </c:pt>
                <c:pt idx="10">
                  <c:v>0.05</c:v>
                </c:pt>
                <c:pt idx="11">
                  <c:v>6.0499999999999998E-2</c:v>
                </c:pt>
                <c:pt idx="12">
                  <c:v>7.1999999999999995E-2</c:v>
                </c:pt>
                <c:pt idx="13">
                  <c:v>8.4499999999999992E-2</c:v>
                </c:pt>
                <c:pt idx="14">
                  <c:v>9.799999999999999E-2</c:v>
                </c:pt>
                <c:pt idx="15">
                  <c:v>0.11249999999999999</c:v>
                </c:pt>
                <c:pt idx="16">
                  <c:v>0.128</c:v>
                </c:pt>
                <c:pt idx="17">
                  <c:v>0.14450000000000002</c:v>
                </c:pt>
                <c:pt idx="18">
                  <c:v>0.16200000000000003</c:v>
                </c:pt>
                <c:pt idx="19">
                  <c:v>0.18050000000000005</c:v>
                </c:pt>
                <c:pt idx="20">
                  <c:v>0.20000000000000007</c:v>
                </c:pt>
                <c:pt idx="21">
                  <c:v>0.22050000000000008</c:v>
                </c:pt>
                <c:pt idx="22">
                  <c:v>0.2420000000000001</c:v>
                </c:pt>
                <c:pt idx="23">
                  <c:v>0.26450000000000012</c:v>
                </c:pt>
                <c:pt idx="24">
                  <c:v>0.28800000000000014</c:v>
                </c:pt>
                <c:pt idx="25">
                  <c:v>0.31250000000000017</c:v>
                </c:pt>
                <c:pt idx="26">
                  <c:v>0.33800000000000019</c:v>
                </c:pt>
                <c:pt idx="27">
                  <c:v>0.36450000000000021</c:v>
                </c:pt>
                <c:pt idx="28">
                  <c:v>0.39200000000000024</c:v>
                </c:pt>
                <c:pt idx="29">
                  <c:v>0.42050000000000026</c:v>
                </c:pt>
                <c:pt idx="30">
                  <c:v>0.45000000000000029</c:v>
                </c:pt>
                <c:pt idx="31">
                  <c:v>0.48050000000000032</c:v>
                </c:pt>
                <c:pt idx="32">
                  <c:v>0.51200000000000034</c:v>
                </c:pt>
                <c:pt idx="33">
                  <c:v>0.54450000000000032</c:v>
                </c:pt>
                <c:pt idx="34">
                  <c:v>0.57800000000000029</c:v>
                </c:pt>
                <c:pt idx="35">
                  <c:v>0.61250000000000027</c:v>
                </c:pt>
                <c:pt idx="36">
                  <c:v>0.64800000000000024</c:v>
                </c:pt>
                <c:pt idx="37">
                  <c:v>0.68450000000000022</c:v>
                </c:pt>
                <c:pt idx="38">
                  <c:v>0.7220000000000002</c:v>
                </c:pt>
                <c:pt idx="39">
                  <c:v>0.76050000000000018</c:v>
                </c:pt>
                <c:pt idx="40">
                  <c:v>0.80000000000000016</c:v>
                </c:pt>
                <c:pt idx="41">
                  <c:v>0.84050000000000014</c:v>
                </c:pt>
                <c:pt idx="42">
                  <c:v>0.88200000000000012</c:v>
                </c:pt>
                <c:pt idx="43">
                  <c:v>0.9245000000000001</c:v>
                </c:pt>
                <c:pt idx="44">
                  <c:v>0.96800000000000008</c:v>
                </c:pt>
                <c:pt idx="45">
                  <c:v>1.0125000000000002</c:v>
                </c:pt>
                <c:pt idx="46">
                  <c:v>1.0580000000000003</c:v>
                </c:pt>
                <c:pt idx="47">
                  <c:v>1.1045000000000003</c:v>
                </c:pt>
                <c:pt idx="48">
                  <c:v>1.1520000000000004</c:v>
                </c:pt>
                <c:pt idx="49">
                  <c:v>1.2005000000000003</c:v>
                </c:pt>
                <c:pt idx="50">
                  <c:v>1.2500000000000004</c:v>
                </c:pt>
                <c:pt idx="51">
                  <c:v>1.3000000000000005</c:v>
                </c:pt>
                <c:pt idx="52">
                  <c:v>1.3500000000000005</c:v>
                </c:pt>
                <c:pt idx="53">
                  <c:v>1.4000000000000006</c:v>
                </c:pt>
                <c:pt idx="54">
                  <c:v>1.4500000000000006</c:v>
                </c:pt>
                <c:pt idx="55">
                  <c:v>1.5000000000000007</c:v>
                </c:pt>
                <c:pt idx="56">
                  <c:v>1.5500000000000007</c:v>
                </c:pt>
                <c:pt idx="57">
                  <c:v>1.6000000000000008</c:v>
                </c:pt>
                <c:pt idx="58">
                  <c:v>1.6500000000000008</c:v>
                </c:pt>
                <c:pt idx="59">
                  <c:v>1.7000000000000008</c:v>
                </c:pt>
                <c:pt idx="60">
                  <c:v>1.7500000000000009</c:v>
                </c:pt>
                <c:pt idx="61">
                  <c:v>1.8000000000000009</c:v>
                </c:pt>
                <c:pt idx="62">
                  <c:v>1.850000000000001</c:v>
                </c:pt>
                <c:pt idx="63">
                  <c:v>1.900000000000001</c:v>
                </c:pt>
                <c:pt idx="64">
                  <c:v>1.9500000000000011</c:v>
                </c:pt>
                <c:pt idx="65">
                  <c:v>2.0000000000000009</c:v>
                </c:pt>
                <c:pt idx="66">
                  <c:v>2.0500000000000007</c:v>
                </c:pt>
                <c:pt idx="67">
                  <c:v>2.1000000000000005</c:v>
                </c:pt>
                <c:pt idx="68">
                  <c:v>2.1500000000000004</c:v>
                </c:pt>
                <c:pt idx="69">
                  <c:v>2.2000000000000002</c:v>
                </c:pt>
                <c:pt idx="70">
                  <c:v>2.25</c:v>
                </c:pt>
                <c:pt idx="71">
                  <c:v>2.2999999999999998</c:v>
                </c:pt>
                <c:pt idx="72">
                  <c:v>2.3499999999999996</c:v>
                </c:pt>
                <c:pt idx="73">
                  <c:v>2.3999999999999995</c:v>
                </c:pt>
                <c:pt idx="74">
                  <c:v>2.4499999999999993</c:v>
                </c:pt>
                <c:pt idx="75">
                  <c:v>2.4999999999999991</c:v>
                </c:pt>
                <c:pt idx="76">
                  <c:v>2.5499999999999989</c:v>
                </c:pt>
                <c:pt idx="77">
                  <c:v>2.5999999999999988</c:v>
                </c:pt>
                <c:pt idx="78">
                  <c:v>2.6499999999999986</c:v>
                </c:pt>
                <c:pt idx="79">
                  <c:v>2.6999999999999984</c:v>
                </c:pt>
                <c:pt idx="80">
                  <c:v>2.7499999999999982</c:v>
                </c:pt>
                <c:pt idx="81">
                  <c:v>2.799999999999998</c:v>
                </c:pt>
                <c:pt idx="82">
                  <c:v>2.8499999999999979</c:v>
                </c:pt>
                <c:pt idx="83">
                  <c:v>2.8999999999999977</c:v>
                </c:pt>
                <c:pt idx="84">
                  <c:v>2.9499999999999975</c:v>
                </c:pt>
                <c:pt idx="85">
                  <c:v>2.9999999999999973</c:v>
                </c:pt>
                <c:pt idx="86">
                  <c:v>3.0499999999999972</c:v>
                </c:pt>
                <c:pt idx="87">
                  <c:v>3.099999999999997</c:v>
                </c:pt>
                <c:pt idx="88">
                  <c:v>3.1499999999999968</c:v>
                </c:pt>
                <c:pt idx="89">
                  <c:v>3.1999999999999966</c:v>
                </c:pt>
                <c:pt idx="90">
                  <c:v>3.2499999999999964</c:v>
                </c:pt>
                <c:pt idx="91">
                  <c:v>3.2999999999999963</c:v>
                </c:pt>
                <c:pt idx="92">
                  <c:v>3.3499999999999961</c:v>
                </c:pt>
                <c:pt idx="93">
                  <c:v>3.3999999999999959</c:v>
                </c:pt>
                <c:pt idx="94">
                  <c:v>3.4499999999999957</c:v>
                </c:pt>
                <c:pt idx="95">
                  <c:v>3.4999999999999956</c:v>
                </c:pt>
                <c:pt idx="96">
                  <c:v>3.5499999999999954</c:v>
                </c:pt>
                <c:pt idx="97">
                  <c:v>3.5999999999999952</c:v>
                </c:pt>
                <c:pt idx="98">
                  <c:v>3.649999999999995</c:v>
                </c:pt>
                <c:pt idx="99">
                  <c:v>3.6999999999999948</c:v>
                </c:pt>
                <c:pt idx="100">
                  <c:v>3.7499999999999947</c:v>
                </c:pt>
                <c:pt idx="101">
                  <c:v>3.7999999999999945</c:v>
                </c:pt>
                <c:pt idx="102">
                  <c:v>3.8499999999999943</c:v>
                </c:pt>
                <c:pt idx="103">
                  <c:v>3.8999999999999941</c:v>
                </c:pt>
                <c:pt idx="104">
                  <c:v>3.949999999999994</c:v>
                </c:pt>
                <c:pt idx="105">
                  <c:v>3.9999999999999938</c:v>
                </c:pt>
                <c:pt idx="106">
                  <c:v>4.0499999999999936</c:v>
                </c:pt>
                <c:pt idx="107">
                  <c:v>4.0999999999999934</c:v>
                </c:pt>
                <c:pt idx="108">
                  <c:v>4.1499999999999932</c:v>
                </c:pt>
                <c:pt idx="109">
                  <c:v>4.1999999999999931</c:v>
                </c:pt>
                <c:pt idx="110">
                  <c:v>4.2499999999999929</c:v>
                </c:pt>
                <c:pt idx="111">
                  <c:v>4.2999999999999927</c:v>
                </c:pt>
                <c:pt idx="112">
                  <c:v>4.3499999999999925</c:v>
                </c:pt>
                <c:pt idx="113">
                  <c:v>4.3999999999999924</c:v>
                </c:pt>
                <c:pt idx="114">
                  <c:v>4.4499999999999922</c:v>
                </c:pt>
                <c:pt idx="115">
                  <c:v>4.499999999999992</c:v>
                </c:pt>
                <c:pt idx="116">
                  <c:v>4.5499999999999918</c:v>
                </c:pt>
                <c:pt idx="117">
                  <c:v>4.5999999999999917</c:v>
                </c:pt>
                <c:pt idx="118">
                  <c:v>4.6499999999999915</c:v>
                </c:pt>
                <c:pt idx="119">
                  <c:v>4.6999999999999913</c:v>
                </c:pt>
                <c:pt idx="120">
                  <c:v>4.7499999999999911</c:v>
                </c:pt>
                <c:pt idx="121">
                  <c:v>4.7999999999999909</c:v>
                </c:pt>
                <c:pt idx="122">
                  <c:v>4.8499999999999908</c:v>
                </c:pt>
                <c:pt idx="123">
                  <c:v>4.8999999999999906</c:v>
                </c:pt>
                <c:pt idx="124">
                  <c:v>4.9499999999999904</c:v>
                </c:pt>
                <c:pt idx="125">
                  <c:v>4.9999999999999902</c:v>
                </c:pt>
                <c:pt idx="126">
                  <c:v>5.0499999999999901</c:v>
                </c:pt>
                <c:pt idx="127">
                  <c:v>5.0999999999999899</c:v>
                </c:pt>
                <c:pt idx="128">
                  <c:v>5.1499999999999897</c:v>
                </c:pt>
                <c:pt idx="129">
                  <c:v>5.1999999999999895</c:v>
                </c:pt>
                <c:pt idx="130">
                  <c:v>5.2499999999999893</c:v>
                </c:pt>
                <c:pt idx="131">
                  <c:v>5.2999999999999892</c:v>
                </c:pt>
                <c:pt idx="132">
                  <c:v>5.349999999999989</c:v>
                </c:pt>
                <c:pt idx="133">
                  <c:v>5.3999999999999888</c:v>
                </c:pt>
                <c:pt idx="134">
                  <c:v>5.4499999999999886</c:v>
                </c:pt>
                <c:pt idx="135">
                  <c:v>5.4999999999999885</c:v>
                </c:pt>
                <c:pt idx="136">
                  <c:v>5.5499999999999883</c:v>
                </c:pt>
                <c:pt idx="137">
                  <c:v>5.5999999999999881</c:v>
                </c:pt>
                <c:pt idx="138">
                  <c:v>5.6499999999999879</c:v>
                </c:pt>
                <c:pt idx="139">
                  <c:v>5.6999999999999877</c:v>
                </c:pt>
                <c:pt idx="140">
                  <c:v>5.7499999999999876</c:v>
                </c:pt>
                <c:pt idx="141">
                  <c:v>5.7994999999999877</c:v>
                </c:pt>
                <c:pt idx="142">
                  <c:v>5.8479999999999874</c:v>
                </c:pt>
                <c:pt idx="143">
                  <c:v>5.8954999999999878</c:v>
                </c:pt>
                <c:pt idx="144">
                  <c:v>5.9419999999999877</c:v>
                </c:pt>
                <c:pt idx="145">
                  <c:v>5.9874999999999874</c:v>
                </c:pt>
                <c:pt idx="146">
                  <c:v>6.0319999999999876</c:v>
                </c:pt>
                <c:pt idx="147">
                  <c:v>6.0754999999999875</c:v>
                </c:pt>
                <c:pt idx="148">
                  <c:v>6.1179999999999879</c:v>
                </c:pt>
                <c:pt idx="149">
                  <c:v>6.159499999999988</c:v>
                </c:pt>
                <c:pt idx="150">
                  <c:v>6.1999999999999877</c:v>
                </c:pt>
                <c:pt idx="151">
                  <c:v>6.2394999999999881</c:v>
                </c:pt>
                <c:pt idx="152">
                  <c:v>6.277999999999988</c:v>
                </c:pt>
                <c:pt idx="153">
                  <c:v>6.3154999999999877</c:v>
                </c:pt>
                <c:pt idx="154">
                  <c:v>6.3519999999999879</c:v>
                </c:pt>
                <c:pt idx="155">
                  <c:v>6.3874999999999877</c:v>
                </c:pt>
                <c:pt idx="156">
                  <c:v>6.4219999999999882</c:v>
                </c:pt>
                <c:pt idx="157">
                  <c:v>6.4554999999999882</c:v>
                </c:pt>
                <c:pt idx="158">
                  <c:v>6.487999999999988</c:v>
                </c:pt>
                <c:pt idx="159">
                  <c:v>6.5194999999999883</c:v>
                </c:pt>
                <c:pt idx="160">
                  <c:v>6.5499999999999883</c:v>
                </c:pt>
                <c:pt idx="161">
                  <c:v>6.5794999999999879</c:v>
                </c:pt>
                <c:pt idx="162">
                  <c:v>6.6079999999999881</c:v>
                </c:pt>
                <c:pt idx="163">
                  <c:v>6.635499999999988</c:v>
                </c:pt>
                <c:pt idx="164">
                  <c:v>6.6619999999999884</c:v>
                </c:pt>
                <c:pt idx="165">
                  <c:v>6.6874999999999885</c:v>
                </c:pt>
                <c:pt idx="166">
                  <c:v>6.7119999999999882</c:v>
                </c:pt>
                <c:pt idx="167">
                  <c:v>6.7354999999999885</c:v>
                </c:pt>
                <c:pt idx="168">
                  <c:v>6.7579999999999885</c:v>
                </c:pt>
                <c:pt idx="169">
                  <c:v>6.7794999999999881</c:v>
                </c:pt>
                <c:pt idx="170">
                  <c:v>6.7999999999999883</c:v>
                </c:pt>
                <c:pt idx="171">
                  <c:v>6.8194999999999881</c:v>
                </c:pt>
                <c:pt idx="172">
                  <c:v>6.8379999999999885</c:v>
                </c:pt>
                <c:pt idx="173">
                  <c:v>6.8554999999999886</c:v>
                </c:pt>
                <c:pt idx="174">
                  <c:v>6.8719999999999883</c:v>
                </c:pt>
                <c:pt idx="175">
                  <c:v>6.8874999999999886</c:v>
                </c:pt>
                <c:pt idx="176">
                  <c:v>6.9019999999999886</c:v>
                </c:pt>
                <c:pt idx="177">
                  <c:v>6.9154999999999882</c:v>
                </c:pt>
                <c:pt idx="178">
                  <c:v>6.9279999999999884</c:v>
                </c:pt>
                <c:pt idx="179">
                  <c:v>6.9394999999999882</c:v>
                </c:pt>
                <c:pt idx="180">
                  <c:v>6.9499999999999886</c:v>
                </c:pt>
                <c:pt idx="181">
                  <c:v>6.9594999999999887</c:v>
                </c:pt>
                <c:pt idx="182">
                  <c:v>6.9679999999999884</c:v>
                </c:pt>
                <c:pt idx="183">
                  <c:v>6.9754999999999887</c:v>
                </c:pt>
                <c:pt idx="184">
                  <c:v>6.9819999999999887</c:v>
                </c:pt>
                <c:pt idx="185">
                  <c:v>6.9874999999999883</c:v>
                </c:pt>
                <c:pt idx="186">
                  <c:v>6.9919999999999884</c:v>
                </c:pt>
                <c:pt idx="187">
                  <c:v>6.9954999999999883</c:v>
                </c:pt>
                <c:pt idx="188">
                  <c:v>6.9979999999999887</c:v>
                </c:pt>
                <c:pt idx="189">
                  <c:v>6.9994999999999887</c:v>
                </c:pt>
                <c:pt idx="190">
                  <c:v>6.9999999999999885</c:v>
                </c:pt>
                <c:pt idx="191" formatCode="_(* #,##0.00_);_(* \(#,##0.00\);_(* &quot;-&quot;??_);_(@_)">
                  <c:v>6.9999999999999885</c:v>
                </c:pt>
                <c:pt idx="192" formatCode="_(* #,##0.00_);_(* \(#,##0.00\);_(* &quot;-&quot;??_);_(@_)">
                  <c:v>6.9999999999999885</c:v>
                </c:pt>
                <c:pt idx="193" formatCode="_(* #,##0.00_);_(* \(#,##0.00\);_(* &quot;-&quot;??_);_(@_)">
                  <c:v>6.9999999999999885</c:v>
                </c:pt>
                <c:pt idx="194" formatCode="_(* #,##0.00_);_(* \(#,##0.00\);_(* &quot;-&quot;??_);_(@_)">
                  <c:v>6.9999999999999885</c:v>
                </c:pt>
                <c:pt idx="195" formatCode="_(* #,##0.00_);_(* \(#,##0.00\);_(* &quot;-&quot;??_);_(@_)">
                  <c:v>6.9999999999999885</c:v>
                </c:pt>
                <c:pt idx="196" formatCode="_(* #,##0.00_);_(* \(#,##0.00\);_(* &quot;-&quot;??_);_(@_)">
                  <c:v>6.9999999999999885</c:v>
                </c:pt>
                <c:pt idx="197" formatCode="_(* #,##0.00_);_(* \(#,##0.00\);_(* &quot;-&quot;??_);_(@_)">
                  <c:v>6.9999999999999885</c:v>
                </c:pt>
                <c:pt idx="198" formatCode="_(* #,##0.00_);_(* \(#,##0.00\);_(* &quot;-&quot;??_);_(@_)">
                  <c:v>6.9999999999999885</c:v>
                </c:pt>
                <c:pt idx="199" formatCode="_(* #,##0.00_);_(* \(#,##0.00\);_(* &quot;-&quot;??_);_(@_)">
                  <c:v>6.9999999999999885</c:v>
                </c:pt>
                <c:pt idx="200" formatCode="_(* #,##0.00_);_(* \(#,##0.00\);_(* &quot;-&quot;??_);_(@_)">
                  <c:v>6.9999999999999885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'Filter Profile Calculator'!$H$21</c:f>
              <c:strCache>
                <c:ptCount val="1"/>
                <c:pt idx="0">
                  <c:v>Acc</c:v>
                </c:pt>
              </c:strCache>
            </c:strRef>
          </c:tx>
          <c:marker>
            <c:symbol val="none"/>
          </c:marker>
          <c:xVal>
            <c:numRef>
              <c:f>'Filter Profile Calculator'!$B$22:$B$222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'Filter Profile Calculator'!$H$22:$H$222</c:f>
              <c:numCache>
                <c:formatCode>_(* #,##0.00_);_(* \(#,##0.00\);_(* "-"??_);_(@_)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9.9999999999999982</c:v>
                </c:pt>
                <c:pt idx="4">
                  <c:v>10.000000000000004</c:v>
                </c:pt>
                <c:pt idx="5">
                  <c:v>9.9999999999999982</c:v>
                </c:pt>
                <c:pt idx="6">
                  <c:v>10.000000000000009</c:v>
                </c:pt>
                <c:pt idx="7">
                  <c:v>9.9999999999999982</c:v>
                </c:pt>
                <c:pt idx="8">
                  <c:v>9.9999999999999982</c:v>
                </c:pt>
                <c:pt idx="9">
                  <c:v>9.9999999999999858</c:v>
                </c:pt>
                <c:pt idx="10">
                  <c:v>9.9999999999999982</c:v>
                </c:pt>
                <c:pt idx="11">
                  <c:v>9.9999999999999982</c:v>
                </c:pt>
                <c:pt idx="12">
                  <c:v>9.9999999999999858</c:v>
                </c:pt>
                <c:pt idx="13">
                  <c:v>10.000000000000009</c:v>
                </c:pt>
                <c:pt idx="14">
                  <c:v>10.000000000000009</c:v>
                </c:pt>
                <c:pt idx="15">
                  <c:v>10.000000000000009</c:v>
                </c:pt>
                <c:pt idx="16">
                  <c:v>10.000000000000009</c:v>
                </c:pt>
                <c:pt idx="17">
                  <c:v>10.000000000000009</c:v>
                </c:pt>
                <c:pt idx="18">
                  <c:v>10.000000000000009</c:v>
                </c:pt>
                <c:pt idx="19">
                  <c:v>10.000000000000009</c:v>
                </c:pt>
                <c:pt idx="20">
                  <c:v>10.000000000000009</c:v>
                </c:pt>
                <c:pt idx="21">
                  <c:v>10.000000000000009</c:v>
                </c:pt>
                <c:pt idx="22">
                  <c:v>10.000000000000009</c:v>
                </c:pt>
                <c:pt idx="23">
                  <c:v>10.000000000000009</c:v>
                </c:pt>
                <c:pt idx="24">
                  <c:v>10.000000000000009</c:v>
                </c:pt>
                <c:pt idx="25">
                  <c:v>9.9999999999999645</c:v>
                </c:pt>
                <c:pt idx="26">
                  <c:v>10.000000000000009</c:v>
                </c:pt>
                <c:pt idx="27">
                  <c:v>10.000000000000009</c:v>
                </c:pt>
                <c:pt idx="28">
                  <c:v>10.000000000000009</c:v>
                </c:pt>
                <c:pt idx="29">
                  <c:v>10.000000000000009</c:v>
                </c:pt>
                <c:pt idx="30">
                  <c:v>10.000000000000009</c:v>
                </c:pt>
                <c:pt idx="31">
                  <c:v>10.000000000000009</c:v>
                </c:pt>
                <c:pt idx="32">
                  <c:v>10.000000000000009</c:v>
                </c:pt>
                <c:pt idx="33">
                  <c:v>10.000000000000009</c:v>
                </c:pt>
                <c:pt idx="34">
                  <c:v>10.000000000000009</c:v>
                </c:pt>
                <c:pt idx="35">
                  <c:v>10.000000000000009</c:v>
                </c:pt>
                <c:pt idx="36">
                  <c:v>10.000000000000009</c:v>
                </c:pt>
                <c:pt idx="37">
                  <c:v>10.000000000000009</c:v>
                </c:pt>
                <c:pt idx="38">
                  <c:v>10.000000000000009</c:v>
                </c:pt>
                <c:pt idx="39">
                  <c:v>10.000000000000009</c:v>
                </c:pt>
                <c:pt idx="40">
                  <c:v>10.000000000000009</c:v>
                </c:pt>
                <c:pt idx="41">
                  <c:v>10.000000000000053</c:v>
                </c:pt>
                <c:pt idx="42">
                  <c:v>9.9999999999999645</c:v>
                </c:pt>
                <c:pt idx="43">
                  <c:v>10.000000000000053</c:v>
                </c:pt>
                <c:pt idx="44">
                  <c:v>9.9999999999999645</c:v>
                </c:pt>
                <c:pt idx="45">
                  <c:v>10.000000000000053</c:v>
                </c:pt>
                <c:pt idx="46">
                  <c:v>9.9999999999999645</c:v>
                </c:pt>
                <c:pt idx="47">
                  <c:v>10.000000000000053</c:v>
                </c:pt>
                <c:pt idx="48">
                  <c:v>9.9999999999999645</c:v>
                </c:pt>
                <c:pt idx="49">
                  <c:v>10.000000000000053</c:v>
                </c:pt>
                <c:pt idx="50">
                  <c:v>9.999999999999698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-9.9999999999999645</c:v>
                </c:pt>
                <c:pt idx="142">
                  <c:v>-10.000000000000053</c:v>
                </c:pt>
                <c:pt idx="143">
                  <c:v>-10.000000000000053</c:v>
                </c:pt>
                <c:pt idx="144">
                  <c:v>-9.9999999999999645</c:v>
                </c:pt>
                <c:pt idx="145">
                  <c:v>-9.9999999999999645</c:v>
                </c:pt>
                <c:pt idx="146">
                  <c:v>-10.000000000000053</c:v>
                </c:pt>
                <c:pt idx="147">
                  <c:v>-10.000000000000053</c:v>
                </c:pt>
                <c:pt idx="148">
                  <c:v>-9.9999999999999645</c:v>
                </c:pt>
                <c:pt idx="149">
                  <c:v>-9.9999999999999645</c:v>
                </c:pt>
                <c:pt idx="150">
                  <c:v>-10.000000000000053</c:v>
                </c:pt>
                <c:pt idx="151">
                  <c:v>-10.000000000000009</c:v>
                </c:pt>
                <c:pt idx="152">
                  <c:v>-10.000000000000009</c:v>
                </c:pt>
                <c:pt idx="153">
                  <c:v>-10.000000000000009</c:v>
                </c:pt>
                <c:pt idx="154">
                  <c:v>-10.000000000000009</c:v>
                </c:pt>
                <c:pt idx="155">
                  <c:v>-10.000000000000009</c:v>
                </c:pt>
                <c:pt idx="156">
                  <c:v>-10.000000000000009</c:v>
                </c:pt>
                <c:pt idx="157">
                  <c:v>-10.000000000000009</c:v>
                </c:pt>
                <c:pt idx="158">
                  <c:v>-10.000000000000009</c:v>
                </c:pt>
                <c:pt idx="159">
                  <c:v>-10.000000000000009</c:v>
                </c:pt>
                <c:pt idx="160">
                  <c:v>-10.000000000000009</c:v>
                </c:pt>
                <c:pt idx="161">
                  <c:v>-10.000000000000009</c:v>
                </c:pt>
                <c:pt idx="162">
                  <c:v>-10.000000000000009</c:v>
                </c:pt>
                <c:pt idx="163">
                  <c:v>-10.000000000000009</c:v>
                </c:pt>
                <c:pt idx="164">
                  <c:v>-10.000000000000009</c:v>
                </c:pt>
                <c:pt idx="165">
                  <c:v>-10.000000000000009</c:v>
                </c:pt>
                <c:pt idx="166">
                  <c:v>-10.000000000000009</c:v>
                </c:pt>
                <c:pt idx="167">
                  <c:v>-10.000000000000009</c:v>
                </c:pt>
                <c:pt idx="168">
                  <c:v>-10.000000000000009</c:v>
                </c:pt>
                <c:pt idx="169">
                  <c:v>-10.000000000000009</c:v>
                </c:pt>
                <c:pt idx="170">
                  <c:v>-10.000000000000009</c:v>
                </c:pt>
                <c:pt idx="171">
                  <c:v>-10.000000000000009</c:v>
                </c:pt>
                <c:pt idx="172">
                  <c:v>-10.000000000000009</c:v>
                </c:pt>
                <c:pt idx="173">
                  <c:v>-10.000000000000009</c:v>
                </c:pt>
                <c:pt idx="174">
                  <c:v>-10.000000000000009</c:v>
                </c:pt>
                <c:pt idx="175">
                  <c:v>-10.000000000000009</c:v>
                </c:pt>
                <c:pt idx="176">
                  <c:v>-10.000000000000009</c:v>
                </c:pt>
                <c:pt idx="177">
                  <c:v>-10.000000000000009</c:v>
                </c:pt>
                <c:pt idx="178">
                  <c:v>-9.9999999999999858</c:v>
                </c:pt>
                <c:pt idx="179">
                  <c:v>-10.000000000000009</c:v>
                </c:pt>
                <c:pt idx="180">
                  <c:v>-9.9999999999999858</c:v>
                </c:pt>
                <c:pt idx="181">
                  <c:v>-9.9999999999999982</c:v>
                </c:pt>
                <c:pt idx="182">
                  <c:v>-9.9999999999999982</c:v>
                </c:pt>
                <c:pt idx="183">
                  <c:v>-9.9999999999999858</c:v>
                </c:pt>
                <c:pt idx="184">
                  <c:v>-10.000000000000009</c:v>
                </c:pt>
                <c:pt idx="185">
                  <c:v>-9.9999999999999982</c:v>
                </c:pt>
                <c:pt idx="186">
                  <c:v>-10.000000000000004</c:v>
                </c:pt>
                <c:pt idx="187">
                  <c:v>-10.000000000000004</c:v>
                </c:pt>
                <c:pt idx="188">
                  <c:v>-10.000000000000004</c:v>
                </c:pt>
                <c:pt idx="189">
                  <c:v>-9.9999999999999982</c:v>
                </c:pt>
                <c:pt idx="190">
                  <c:v>-9.9999999999996909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69728"/>
        <c:axId val="111714304"/>
      </c:scatterChart>
      <c:valAx>
        <c:axId val="11216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714304"/>
        <c:crosses val="autoZero"/>
        <c:crossBetween val="midCat"/>
      </c:valAx>
      <c:valAx>
        <c:axId val="11171430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12169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'Boxcar Filter Example-Trapezoid'!$C$6</c:f>
              <c:strCache>
                <c:ptCount val="1"/>
                <c:pt idx="0">
                  <c:v>Input</c:v>
                </c:pt>
              </c:strCache>
            </c:strRef>
          </c:tx>
          <c:marker>
            <c:symbol val="none"/>
          </c:marker>
          <c:xVal>
            <c:numRef>
              <c:f>'Boxcar Filter Example-Trapezoid'!$B$26:$B$226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</c:numCache>
            </c:numRef>
          </c:xVal>
          <c:yVal>
            <c:numRef>
              <c:f>'Boxcar Filter Example-Trapezoid'!$C$26:$C$226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'Boxcar Filter Example-Trapezoid'!$D$6</c:f>
              <c:strCache>
                <c:ptCount val="1"/>
                <c:pt idx="0">
                  <c:v>Output</c:v>
                </c:pt>
              </c:strCache>
            </c:strRef>
          </c:tx>
          <c:marker>
            <c:symbol val="none"/>
          </c:marker>
          <c:xVal>
            <c:numRef>
              <c:f>'Boxcar Filter Example-Trapezoid'!$B$26:$B$226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</c:numCache>
            </c:numRef>
          </c:xVal>
          <c:yVal>
            <c:numRef>
              <c:f>'Boxcar Filter Example-Trapezoid'!$D$26:$D$226</c:f>
              <c:numCache>
                <c:formatCode>_(* #,##0.00_);_(* \(#,##0.00\);_(* "-"??_);_(@_)</c:formatCode>
                <c:ptCount val="201"/>
                <c:pt idx="0" formatCode="General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0.95</c:v>
                </c:pt>
                <c:pt idx="102">
                  <c:v>0.9</c:v>
                </c:pt>
                <c:pt idx="103">
                  <c:v>0.85</c:v>
                </c:pt>
                <c:pt idx="104">
                  <c:v>0.8</c:v>
                </c:pt>
                <c:pt idx="105">
                  <c:v>0.75</c:v>
                </c:pt>
                <c:pt idx="106">
                  <c:v>0.7</c:v>
                </c:pt>
                <c:pt idx="107">
                  <c:v>0.65</c:v>
                </c:pt>
                <c:pt idx="108">
                  <c:v>0.6</c:v>
                </c:pt>
                <c:pt idx="109">
                  <c:v>0.55000000000000004</c:v>
                </c:pt>
                <c:pt idx="110">
                  <c:v>0.5</c:v>
                </c:pt>
                <c:pt idx="111">
                  <c:v>0.45</c:v>
                </c:pt>
                <c:pt idx="112">
                  <c:v>0.4</c:v>
                </c:pt>
                <c:pt idx="113">
                  <c:v>0.35</c:v>
                </c:pt>
                <c:pt idx="114">
                  <c:v>0.3</c:v>
                </c:pt>
                <c:pt idx="115">
                  <c:v>0.25</c:v>
                </c:pt>
                <c:pt idx="116">
                  <c:v>0.2</c:v>
                </c:pt>
                <c:pt idx="117">
                  <c:v>0.15</c:v>
                </c:pt>
                <c:pt idx="118">
                  <c:v>0.1</c:v>
                </c:pt>
                <c:pt idx="119">
                  <c:v>0.05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56032"/>
        <c:axId val="97258496"/>
      </c:scatterChart>
      <c:valAx>
        <c:axId val="11175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258496"/>
        <c:crosses val="autoZero"/>
        <c:crossBetween val="midCat"/>
      </c:valAx>
      <c:valAx>
        <c:axId val="9725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756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'Boxcar Filter Example-S Curve'!$C$6</c:f>
              <c:strCache>
                <c:ptCount val="1"/>
                <c:pt idx="0">
                  <c:v>Input</c:v>
                </c:pt>
              </c:strCache>
            </c:strRef>
          </c:tx>
          <c:marker>
            <c:symbol val="none"/>
          </c:marker>
          <c:xVal>
            <c:numRef>
              <c:f>'Boxcar Filter Example-S Curve'!$B$26:$B$226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</c:numCache>
            </c:numRef>
          </c:xVal>
          <c:yVal>
            <c:numRef>
              <c:f>'Boxcar Filter Example-S Curve'!$C$26:$C$226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'Boxcar Filter Example-S Curve'!$D$6</c:f>
              <c:strCache>
                <c:ptCount val="1"/>
                <c:pt idx="0">
                  <c:v>Output 1</c:v>
                </c:pt>
              </c:strCache>
            </c:strRef>
          </c:tx>
          <c:marker>
            <c:symbol val="none"/>
          </c:marker>
          <c:xVal>
            <c:numRef>
              <c:f>'Boxcar Filter Example-S Curve'!$B$26:$B$226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</c:numCache>
            </c:numRef>
          </c:xVal>
          <c:yVal>
            <c:numRef>
              <c:f>'Boxcar Filter Example-S Curve'!$D$26:$D$226</c:f>
              <c:numCache>
                <c:formatCode>_(* #,##0.00_);_(* \(#,##0.00\);_(* "-"??_);_(@_)</c:formatCode>
                <c:ptCount val="201"/>
                <c:pt idx="0" formatCode="General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0.95</c:v>
                </c:pt>
                <c:pt idx="102">
                  <c:v>0.9</c:v>
                </c:pt>
                <c:pt idx="103">
                  <c:v>0.85</c:v>
                </c:pt>
                <c:pt idx="104">
                  <c:v>0.8</c:v>
                </c:pt>
                <c:pt idx="105">
                  <c:v>0.75</c:v>
                </c:pt>
                <c:pt idx="106">
                  <c:v>0.7</c:v>
                </c:pt>
                <c:pt idx="107">
                  <c:v>0.65</c:v>
                </c:pt>
                <c:pt idx="108">
                  <c:v>0.6</c:v>
                </c:pt>
                <c:pt idx="109">
                  <c:v>0.55000000000000004</c:v>
                </c:pt>
                <c:pt idx="110">
                  <c:v>0.5</c:v>
                </c:pt>
                <c:pt idx="111">
                  <c:v>0.45</c:v>
                </c:pt>
                <c:pt idx="112">
                  <c:v>0.4</c:v>
                </c:pt>
                <c:pt idx="113">
                  <c:v>0.35</c:v>
                </c:pt>
                <c:pt idx="114">
                  <c:v>0.3</c:v>
                </c:pt>
                <c:pt idx="115">
                  <c:v>0.25</c:v>
                </c:pt>
                <c:pt idx="116">
                  <c:v>0.2</c:v>
                </c:pt>
                <c:pt idx="117">
                  <c:v>0.15</c:v>
                </c:pt>
                <c:pt idx="118">
                  <c:v>0.1</c:v>
                </c:pt>
                <c:pt idx="119">
                  <c:v>0.05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'Boxcar Filter Example-S Curve'!$E$6</c:f>
              <c:strCache>
                <c:ptCount val="1"/>
                <c:pt idx="0">
                  <c:v>Output 2</c:v>
                </c:pt>
              </c:strCache>
            </c:strRef>
          </c:tx>
          <c:marker>
            <c:symbol val="none"/>
          </c:marker>
          <c:xVal>
            <c:numRef>
              <c:f>'Boxcar Filter Example-S Curve'!$B$26:$B$226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</c:numCache>
            </c:numRef>
          </c:xVal>
          <c:yVal>
            <c:numRef>
              <c:f>'Boxcar Filter Example-S Curve'!$E$26:$E$226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1.5000000000000003E-2</c:v>
                </c:pt>
                <c:pt idx="3">
                  <c:v>3.0000000000000006E-2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0.10500000000000001</c:v>
                </c:pt>
                <c:pt idx="7">
                  <c:v>0.13999999999999999</c:v>
                </c:pt>
                <c:pt idx="8">
                  <c:v>0.18</c:v>
                </c:pt>
                <c:pt idx="9">
                  <c:v>0.22500000000000001</c:v>
                </c:pt>
                <c:pt idx="10">
                  <c:v>0.27500000000000002</c:v>
                </c:pt>
                <c:pt idx="11">
                  <c:v>0.32500000000000001</c:v>
                </c:pt>
                <c:pt idx="12">
                  <c:v>0.37500000000000006</c:v>
                </c:pt>
                <c:pt idx="13">
                  <c:v>0.42499999999999999</c:v>
                </c:pt>
                <c:pt idx="14">
                  <c:v>0.47499999999999998</c:v>
                </c:pt>
                <c:pt idx="15">
                  <c:v>0.52500000000000002</c:v>
                </c:pt>
                <c:pt idx="16">
                  <c:v>0.57499999999999996</c:v>
                </c:pt>
                <c:pt idx="17">
                  <c:v>0.62499999999999989</c:v>
                </c:pt>
                <c:pt idx="18">
                  <c:v>0.67500000000000004</c:v>
                </c:pt>
                <c:pt idx="19">
                  <c:v>0.72499999999999998</c:v>
                </c:pt>
                <c:pt idx="20">
                  <c:v>0.77500000000000002</c:v>
                </c:pt>
                <c:pt idx="21">
                  <c:v>0.82</c:v>
                </c:pt>
                <c:pt idx="22">
                  <c:v>0.8600000000000001</c:v>
                </c:pt>
                <c:pt idx="23">
                  <c:v>0.89499999999999991</c:v>
                </c:pt>
                <c:pt idx="24">
                  <c:v>0.92500000000000004</c:v>
                </c:pt>
                <c:pt idx="25">
                  <c:v>0.95</c:v>
                </c:pt>
                <c:pt idx="26">
                  <c:v>0.97</c:v>
                </c:pt>
                <c:pt idx="27">
                  <c:v>0.98499999999999999</c:v>
                </c:pt>
                <c:pt idx="28">
                  <c:v>0.99499999999999988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0.99499999999999988</c:v>
                </c:pt>
                <c:pt idx="102">
                  <c:v>0.98499999999999999</c:v>
                </c:pt>
                <c:pt idx="103">
                  <c:v>0.97</c:v>
                </c:pt>
                <c:pt idx="104">
                  <c:v>0.95000000000000018</c:v>
                </c:pt>
                <c:pt idx="105">
                  <c:v>0.92500000000000004</c:v>
                </c:pt>
                <c:pt idx="106">
                  <c:v>0.89499999999999991</c:v>
                </c:pt>
                <c:pt idx="107">
                  <c:v>0.86</c:v>
                </c:pt>
                <c:pt idx="108">
                  <c:v>0.82000000000000006</c:v>
                </c:pt>
                <c:pt idx="109">
                  <c:v>0.77500000000000002</c:v>
                </c:pt>
                <c:pt idx="110">
                  <c:v>0.72499999999999998</c:v>
                </c:pt>
                <c:pt idx="111">
                  <c:v>0.67500000000000004</c:v>
                </c:pt>
                <c:pt idx="112">
                  <c:v>0.625</c:v>
                </c:pt>
                <c:pt idx="113">
                  <c:v>0.57499999999999996</c:v>
                </c:pt>
                <c:pt idx="114">
                  <c:v>0.52500000000000002</c:v>
                </c:pt>
                <c:pt idx="115">
                  <c:v>0.47499999999999998</c:v>
                </c:pt>
                <c:pt idx="116">
                  <c:v>0.42499999999999999</c:v>
                </c:pt>
                <c:pt idx="117">
                  <c:v>0.375</c:v>
                </c:pt>
                <c:pt idx="118">
                  <c:v>0.32500000000000001</c:v>
                </c:pt>
                <c:pt idx="119">
                  <c:v>0.27500000000000002</c:v>
                </c:pt>
                <c:pt idx="120">
                  <c:v>0.22500000000000001</c:v>
                </c:pt>
                <c:pt idx="121">
                  <c:v>0.18</c:v>
                </c:pt>
                <c:pt idx="122">
                  <c:v>0.13999999999999999</c:v>
                </c:pt>
                <c:pt idx="123">
                  <c:v>0.10500000000000001</c:v>
                </c:pt>
                <c:pt idx="124">
                  <c:v>7.4999999999999997E-2</c:v>
                </c:pt>
                <c:pt idx="125">
                  <c:v>4.9999999999999996E-2</c:v>
                </c:pt>
                <c:pt idx="126">
                  <c:v>0.03</c:v>
                </c:pt>
                <c:pt idx="127">
                  <c:v>1.5000000000000003E-2</c:v>
                </c:pt>
                <c:pt idx="128">
                  <c:v>5.0000000000000001E-3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66880"/>
        <c:axId val="134685056"/>
      </c:scatterChart>
      <c:valAx>
        <c:axId val="13466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685056"/>
        <c:crosses val="autoZero"/>
        <c:crossBetween val="midCat"/>
      </c:valAx>
      <c:valAx>
        <c:axId val="13468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666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200025</xdr:rowOff>
    </xdr:from>
    <xdr:to>
      <xdr:col>13</xdr:col>
      <xdr:colOff>171450</xdr:colOff>
      <xdr:row>16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15</xdr:row>
      <xdr:rowOff>185737</xdr:rowOff>
    </xdr:from>
    <xdr:to>
      <xdr:col>13</xdr:col>
      <xdr:colOff>190500</xdr:colOff>
      <xdr:row>30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3</xdr:row>
      <xdr:rowOff>142874</xdr:rowOff>
    </xdr:from>
    <xdr:to>
      <xdr:col>12</xdr:col>
      <xdr:colOff>200025</xdr:colOff>
      <xdr:row>12</xdr:row>
      <xdr:rowOff>371474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12</xdr:row>
      <xdr:rowOff>133349</xdr:rowOff>
    </xdr:from>
    <xdr:to>
      <xdr:col>13</xdr:col>
      <xdr:colOff>95250</xdr:colOff>
      <xdr:row>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523876</xdr:colOff>
      <xdr:row>6</xdr:row>
      <xdr:rowOff>95248</xdr:rowOff>
    </xdr:from>
    <xdr:to>
      <xdr:col>16</xdr:col>
      <xdr:colOff>390526</xdr:colOff>
      <xdr:row>23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9"/>
  <sheetViews>
    <sheetView tabSelected="1" workbookViewId="0">
      <pane ySplit="18" topLeftCell="A19" activePane="bottomLeft" state="frozen"/>
      <selection pane="bottomLeft" activeCell="O3" sqref="O3"/>
    </sheetView>
  </sheetViews>
  <sheetFormatPr defaultRowHeight="15" x14ac:dyDescent="0.25"/>
  <cols>
    <col min="1" max="1" width="20.42578125" customWidth="1"/>
    <col min="2" max="2" width="14.42578125" bestFit="1" customWidth="1"/>
    <col min="3" max="5" width="11.85546875" bestFit="1" customWidth="1"/>
    <col min="6" max="6" width="12" customWidth="1"/>
    <col min="7" max="10" width="12.5703125" customWidth="1"/>
  </cols>
  <sheetData>
    <row r="1" spans="1:5" ht="21" x14ac:dyDescent="0.35">
      <c r="A1" s="1" t="s">
        <v>0</v>
      </c>
    </row>
    <row r="2" spans="1:5" ht="18.75" x14ac:dyDescent="0.35">
      <c r="A2" s="2" t="s">
        <v>89</v>
      </c>
    </row>
    <row r="3" spans="1:5" ht="18.75" x14ac:dyDescent="0.3">
      <c r="A3" s="3" t="s">
        <v>1</v>
      </c>
    </row>
    <row r="4" spans="1:5" x14ac:dyDescent="0.25">
      <c r="A4" s="4" t="s">
        <v>2</v>
      </c>
      <c r="B4" s="4">
        <v>10</v>
      </c>
      <c r="C4" s="5" t="s">
        <v>3</v>
      </c>
      <c r="D4" s="6" t="s">
        <v>4</v>
      </c>
    </row>
    <row r="5" spans="1:5" x14ac:dyDescent="0.25">
      <c r="A5" s="4" t="s">
        <v>5</v>
      </c>
      <c r="B5" s="4">
        <v>7</v>
      </c>
      <c r="C5" t="s">
        <v>6</v>
      </c>
      <c r="D5" t="s">
        <v>7</v>
      </c>
    </row>
    <row r="6" spans="1:5" x14ac:dyDescent="0.25">
      <c r="A6" s="4" t="s">
        <v>8</v>
      </c>
      <c r="B6" s="4">
        <v>5</v>
      </c>
      <c r="C6" t="s">
        <v>9</v>
      </c>
      <c r="D6" t="s">
        <v>10</v>
      </c>
    </row>
    <row r="7" spans="1:5" x14ac:dyDescent="0.25">
      <c r="A7" s="4" t="s">
        <v>11</v>
      </c>
      <c r="B7" s="4">
        <v>20</v>
      </c>
      <c r="C7" t="s">
        <v>12</v>
      </c>
      <c r="D7" t="s">
        <v>13</v>
      </c>
    </row>
    <row r="8" spans="1:5" ht="18.75" x14ac:dyDescent="0.3">
      <c r="A8" s="3" t="s">
        <v>14</v>
      </c>
    </row>
    <row r="9" spans="1:5" x14ac:dyDescent="0.25">
      <c r="A9" t="s">
        <v>15</v>
      </c>
      <c r="B9" s="25">
        <f>B4/1000</f>
        <v>0.01</v>
      </c>
      <c r="C9" t="s">
        <v>16</v>
      </c>
    </row>
    <row r="10" spans="1:5" x14ac:dyDescent="0.25">
      <c r="A10" t="s">
        <v>17</v>
      </c>
      <c r="B10" s="25">
        <f>B6/B7</f>
        <v>0.25</v>
      </c>
      <c r="C10" t="s">
        <v>16</v>
      </c>
      <c r="D10" t="s">
        <v>18</v>
      </c>
    </row>
    <row r="11" spans="1:5" x14ac:dyDescent="0.25">
      <c r="A11" t="s">
        <v>19</v>
      </c>
      <c r="B11" s="8">
        <f>B5/B6</f>
        <v>1.4</v>
      </c>
      <c r="C11" t="s">
        <v>16</v>
      </c>
    </row>
    <row r="12" spans="1:5" x14ac:dyDescent="0.25">
      <c r="A12" t="s">
        <v>20</v>
      </c>
      <c r="B12" s="8">
        <f>(B5/B6)+B10</f>
        <v>1.65</v>
      </c>
      <c r="C12" t="s">
        <v>16</v>
      </c>
      <c r="D12">
        <f>B10/B9</f>
        <v>25</v>
      </c>
      <c r="E12">
        <f>D12/ROUNDDOWN(B10/B9,0)</f>
        <v>1</v>
      </c>
    </row>
    <row r="13" spans="1:5" x14ac:dyDescent="0.25">
      <c r="A13" t="str">
        <f>"profile cycles at "&amp;B4&amp;" ms"</f>
        <v>profile cycles at 10 ms</v>
      </c>
      <c r="B13" s="8">
        <f>B12*1000/B4+1</f>
        <v>166</v>
      </c>
      <c r="E13">
        <f>E12*B7</f>
        <v>20</v>
      </c>
    </row>
    <row r="14" spans="1:5" ht="18.75" x14ac:dyDescent="0.3">
      <c r="A14" s="3" t="s">
        <v>21</v>
      </c>
    </row>
    <row r="15" spans="1:5" x14ac:dyDescent="0.25">
      <c r="A15" s="4" t="s">
        <v>22</v>
      </c>
      <c r="B15" s="4">
        <v>0.12</v>
      </c>
    </row>
    <row r="16" spans="1:5" x14ac:dyDescent="0.25">
      <c r="A16" s="4" t="s">
        <v>23</v>
      </c>
      <c r="B16" s="4">
        <v>1.4999999999999999E-2</v>
      </c>
    </row>
    <row r="18" spans="1:14" x14ac:dyDescent="0.25">
      <c r="A18" s="7" t="s">
        <v>24</v>
      </c>
      <c r="B18" s="7" t="s">
        <v>25</v>
      </c>
      <c r="C18" s="7" t="s">
        <v>26</v>
      </c>
      <c r="D18" s="7" t="s">
        <v>27</v>
      </c>
      <c r="E18" s="7" t="s">
        <v>28</v>
      </c>
      <c r="F18" s="7" t="s">
        <v>29</v>
      </c>
      <c r="G18" s="7" t="s">
        <v>30</v>
      </c>
      <c r="H18" s="7" t="s">
        <v>27</v>
      </c>
      <c r="I18" s="7" t="s">
        <v>31</v>
      </c>
      <c r="J18" s="7" t="s">
        <v>32</v>
      </c>
      <c r="K18" s="7" t="s">
        <v>33</v>
      </c>
      <c r="L18" s="7"/>
    </row>
    <row r="19" spans="1:14" x14ac:dyDescent="0.25">
      <c r="A19">
        <v>0</v>
      </c>
      <c r="B19">
        <f>A19*$B$4</f>
        <v>0</v>
      </c>
      <c r="C19" t="str">
        <f t="shared" ref="C19:C82" si="0">IF(D19&lt;=$B$10,"A",IF(D19&lt;=$B$11,"C",IF(D19&lt;=$B$12,"D","end")))</f>
        <v>A</v>
      </c>
      <c r="D19" s="27">
        <f>$B19/1000</f>
        <v>0</v>
      </c>
      <c r="E19" s="26">
        <f t="shared" ref="E19:E83" si="1">IF(C19="A",$E$13,IF(C19="D",-$E$13,0))</f>
        <v>20</v>
      </c>
      <c r="F19" s="26">
        <v>0</v>
      </c>
      <c r="G19" s="26">
        <v>0</v>
      </c>
      <c r="H19" s="8">
        <f>D19</f>
        <v>0</v>
      </c>
      <c r="I19" s="8">
        <f>F19*$B$15</f>
        <v>0</v>
      </c>
      <c r="J19" s="8">
        <f>E19*$B$16</f>
        <v>0.3</v>
      </c>
      <c r="K19" s="9">
        <f>I19+J19</f>
        <v>0.3</v>
      </c>
      <c r="M19" s="10"/>
    </row>
    <row r="20" spans="1:14" x14ac:dyDescent="0.25">
      <c r="A20">
        <v>1</v>
      </c>
      <c r="B20">
        <f t="shared" ref="B20:B83" si="2">A20*$B$4</f>
        <v>10</v>
      </c>
      <c r="C20" t="str">
        <f t="shared" si="0"/>
        <v>A</v>
      </c>
      <c r="D20" s="27">
        <f t="shared" ref="D20:D83" si="3">$B20/1000</f>
        <v>0.01</v>
      </c>
      <c r="E20" s="26">
        <f t="shared" si="1"/>
        <v>20</v>
      </c>
      <c r="F20" s="26">
        <f>IF(C20="end",0,F19+E20*$B$9)</f>
        <v>0.2</v>
      </c>
      <c r="G20" s="26">
        <f>G19+$B$9*(F20+F19)/2</f>
        <v>1E-3</v>
      </c>
      <c r="H20" s="8">
        <f t="shared" ref="H20:H83" si="4">D20</f>
        <v>0.01</v>
      </c>
      <c r="I20" s="8">
        <f t="shared" ref="I20:I83" si="5">F20*$B$15</f>
        <v>2.4E-2</v>
      </c>
      <c r="J20" s="8">
        <f t="shared" ref="J20:J83" si="6">E20*$B$16</f>
        <v>0.3</v>
      </c>
      <c r="K20" s="9">
        <f t="shared" ref="K20:K83" si="7">I20+J20</f>
        <v>0.32400000000000001</v>
      </c>
      <c r="L20" s="10"/>
      <c r="M20" s="10"/>
      <c r="N20" s="10"/>
    </row>
    <row r="21" spans="1:14" x14ac:dyDescent="0.25">
      <c r="A21">
        <v>2</v>
      </c>
      <c r="B21">
        <f t="shared" si="2"/>
        <v>20</v>
      </c>
      <c r="C21" t="str">
        <f t="shared" si="0"/>
        <v>A</v>
      </c>
      <c r="D21" s="27">
        <f t="shared" si="3"/>
        <v>0.02</v>
      </c>
      <c r="E21" s="26">
        <f t="shared" si="1"/>
        <v>20</v>
      </c>
      <c r="F21" s="26">
        <f t="shared" ref="F21:F84" si="8">IF(C21="end",0,F20+E21*$B$9)</f>
        <v>0.4</v>
      </c>
      <c r="G21" s="26">
        <f t="shared" ref="G21:G84" si="9">G20+$B$9*(F21+F20)/2</f>
        <v>4.0000000000000001E-3</v>
      </c>
      <c r="H21" s="8">
        <f t="shared" si="4"/>
        <v>0.02</v>
      </c>
      <c r="I21" s="8">
        <f t="shared" si="5"/>
        <v>4.8000000000000001E-2</v>
      </c>
      <c r="J21" s="8">
        <f t="shared" si="6"/>
        <v>0.3</v>
      </c>
      <c r="K21" s="9">
        <f t="shared" si="7"/>
        <v>0.34799999999999998</v>
      </c>
      <c r="L21" s="10"/>
      <c r="M21" s="10"/>
      <c r="N21" s="10"/>
    </row>
    <row r="22" spans="1:14" x14ac:dyDescent="0.25">
      <c r="A22">
        <v>3</v>
      </c>
      <c r="B22">
        <f t="shared" si="2"/>
        <v>30</v>
      </c>
      <c r="C22" t="str">
        <f t="shared" si="0"/>
        <v>A</v>
      </c>
      <c r="D22" s="27">
        <f t="shared" si="3"/>
        <v>0.03</v>
      </c>
      <c r="E22" s="26">
        <f t="shared" si="1"/>
        <v>20</v>
      </c>
      <c r="F22" s="26">
        <f t="shared" si="8"/>
        <v>0.60000000000000009</v>
      </c>
      <c r="G22" s="26">
        <f t="shared" si="9"/>
        <v>9.0000000000000011E-3</v>
      </c>
      <c r="H22" s="8">
        <f t="shared" si="4"/>
        <v>0.03</v>
      </c>
      <c r="I22" s="8">
        <f t="shared" si="5"/>
        <v>7.2000000000000008E-2</v>
      </c>
      <c r="J22" s="8">
        <f t="shared" si="6"/>
        <v>0.3</v>
      </c>
      <c r="K22" s="9">
        <f t="shared" si="7"/>
        <v>0.372</v>
      </c>
      <c r="L22" s="10"/>
      <c r="M22" s="10"/>
      <c r="N22" s="10"/>
    </row>
    <row r="23" spans="1:14" x14ac:dyDescent="0.25">
      <c r="A23">
        <v>4</v>
      </c>
      <c r="B23">
        <f t="shared" si="2"/>
        <v>40</v>
      </c>
      <c r="C23" t="str">
        <f t="shared" si="0"/>
        <v>A</v>
      </c>
      <c r="D23" s="27">
        <f t="shared" si="3"/>
        <v>0.04</v>
      </c>
      <c r="E23" s="26">
        <f t="shared" si="1"/>
        <v>20</v>
      </c>
      <c r="F23" s="26">
        <f t="shared" si="8"/>
        <v>0.8</v>
      </c>
      <c r="G23" s="26">
        <f t="shared" si="9"/>
        <v>1.6E-2</v>
      </c>
      <c r="H23" s="8">
        <f t="shared" si="4"/>
        <v>0.04</v>
      </c>
      <c r="I23" s="8">
        <f t="shared" si="5"/>
        <v>9.6000000000000002E-2</v>
      </c>
      <c r="J23" s="8">
        <f t="shared" si="6"/>
        <v>0.3</v>
      </c>
      <c r="K23" s="9">
        <f t="shared" si="7"/>
        <v>0.39600000000000002</v>
      </c>
      <c r="L23" s="10"/>
      <c r="M23" s="10"/>
      <c r="N23" s="10"/>
    </row>
    <row r="24" spans="1:14" x14ac:dyDescent="0.25">
      <c r="A24">
        <v>5</v>
      </c>
      <c r="B24">
        <f t="shared" si="2"/>
        <v>50</v>
      </c>
      <c r="C24" t="str">
        <f t="shared" si="0"/>
        <v>A</v>
      </c>
      <c r="D24" s="27">
        <f t="shared" si="3"/>
        <v>0.05</v>
      </c>
      <c r="E24" s="26">
        <f t="shared" si="1"/>
        <v>20</v>
      </c>
      <c r="F24" s="26">
        <f t="shared" si="8"/>
        <v>1</v>
      </c>
      <c r="G24" s="26">
        <f t="shared" si="9"/>
        <v>2.5000000000000001E-2</v>
      </c>
      <c r="H24" s="8">
        <f t="shared" si="4"/>
        <v>0.05</v>
      </c>
      <c r="I24" s="8">
        <f t="shared" si="5"/>
        <v>0.12</v>
      </c>
      <c r="J24" s="8">
        <f t="shared" si="6"/>
        <v>0.3</v>
      </c>
      <c r="K24" s="9">
        <f t="shared" si="7"/>
        <v>0.42</v>
      </c>
      <c r="L24" s="10"/>
      <c r="M24" s="10"/>
      <c r="N24" s="10"/>
    </row>
    <row r="25" spans="1:14" x14ac:dyDescent="0.25">
      <c r="A25">
        <v>6</v>
      </c>
      <c r="B25">
        <f t="shared" si="2"/>
        <v>60</v>
      </c>
      <c r="C25" t="str">
        <f t="shared" si="0"/>
        <v>A</v>
      </c>
      <c r="D25" s="27">
        <f t="shared" si="3"/>
        <v>0.06</v>
      </c>
      <c r="E25" s="26">
        <f t="shared" si="1"/>
        <v>20</v>
      </c>
      <c r="F25" s="26">
        <f t="shared" si="8"/>
        <v>1.2</v>
      </c>
      <c r="G25" s="26">
        <f t="shared" si="9"/>
        <v>3.6000000000000004E-2</v>
      </c>
      <c r="H25" s="8">
        <f t="shared" si="4"/>
        <v>0.06</v>
      </c>
      <c r="I25" s="8">
        <f t="shared" si="5"/>
        <v>0.14399999999999999</v>
      </c>
      <c r="J25" s="8">
        <f t="shared" si="6"/>
        <v>0.3</v>
      </c>
      <c r="K25" s="9">
        <f t="shared" si="7"/>
        <v>0.44399999999999995</v>
      </c>
      <c r="L25" s="10"/>
      <c r="M25" s="10"/>
      <c r="N25" s="10"/>
    </row>
    <row r="26" spans="1:14" x14ac:dyDescent="0.25">
      <c r="A26">
        <v>7</v>
      </c>
      <c r="B26">
        <f t="shared" si="2"/>
        <v>70</v>
      </c>
      <c r="C26" t="str">
        <f t="shared" si="0"/>
        <v>A</v>
      </c>
      <c r="D26" s="27">
        <f t="shared" si="3"/>
        <v>7.0000000000000007E-2</v>
      </c>
      <c r="E26" s="26">
        <f t="shared" si="1"/>
        <v>20</v>
      </c>
      <c r="F26" s="26">
        <f t="shared" si="8"/>
        <v>1.4</v>
      </c>
      <c r="G26" s="26">
        <f t="shared" si="9"/>
        <v>4.9000000000000002E-2</v>
      </c>
      <c r="H26" s="8">
        <f t="shared" si="4"/>
        <v>7.0000000000000007E-2</v>
      </c>
      <c r="I26" s="8">
        <f t="shared" si="5"/>
        <v>0.16799999999999998</v>
      </c>
      <c r="J26" s="8">
        <f t="shared" si="6"/>
        <v>0.3</v>
      </c>
      <c r="K26" s="9">
        <f t="shared" si="7"/>
        <v>0.46799999999999997</v>
      </c>
      <c r="L26" s="10"/>
      <c r="M26" s="10"/>
      <c r="N26" s="10"/>
    </row>
    <row r="27" spans="1:14" x14ac:dyDescent="0.25">
      <c r="A27">
        <v>8</v>
      </c>
      <c r="B27">
        <f t="shared" si="2"/>
        <v>80</v>
      </c>
      <c r="C27" t="str">
        <f t="shared" si="0"/>
        <v>A</v>
      </c>
      <c r="D27" s="27">
        <f t="shared" si="3"/>
        <v>0.08</v>
      </c>
      <c r="E27" s="26">
        <f t="shared" si="1"/>
        <v>20</v>
      </c>
      <c r="F27" s="26">
        <f t="shared" si="8"/>
        <v>1.5999999999999999</v>
      </c>
      <c r="G27" s="26">
        <f t="shared" si="9"/>
        <v>6.4000000000000001E-2</v>
      </c>
      <c r="H27" s="8">
        <f t="shared" si="4"/>
        <v>0.08</v>
      </c>
      <c r="I27" s="8">
        <f t="shared" si="5"/>
        <v>0.19199999999999998</v>
      </c>
      <c r="J27" s="8">
        <f t="shared" si="6"/>
        <v>0.3</v>
      </c>
      <c r="K27" s="9">
        <f t="shared" si="7"/>
        <v>0.49199999999999999</v>
      </c>
      <c r="L27" s="10"/>
      <c r="M27" s="10"/>
      <c r="N27" s="10"/>
    </row>
    <row r="28" spans="1:14" x14ac:dyDescent="0.25">
      <c r="A28">
        <v>9</v>
      </c>
      <c r="B28">
        <f t="shared" si="2"/>
        <v>90</v>
      </c>
      <c r="C28" t="str">
        <f t="shared" si="0"/>
        <v>A</v>
      </c>
      <c r="D28" s="27">
        <f t="shared" si="3"/>
        <v>0.09</v>
      </c>
      <c r="E28" s="26">
        <f t="shared" si="1"/>
        <v>20</v>
      </c>
      <c r="F28" s="26">
        <f t="shared" si="8"/>
        <v>1.7999999999999998</v>
      </c>
      <c r="G28" s="26">
        <f t="shared" si="9"/>
        <v>8.1000000000000003E-2</v>
      </c>
      <c r="H28" s="8">
        <f t="shared" si="4"/>
        <v>0.09</v>
      </c>
      <c r="I28" s="8">
        <f t="shared" si="5"/>
        <v>0.21599999999999997</v>
      </c>
      <c r="J28" s="8">
        <f t="shared" si="6"/>
        <v>0.3</v>
      </c>
      <c r="K28" s="9">
        <f t="shared" si="7"/>
        <v>0.51600000000000001</v>
      </c>
      <c r="L28" s="10"/>
      <c r="M28" s="10"/>
      <c r="N28" s="10"/>
    </row>
    <row r="29" spans="1:14" x14ac:dyDescent="0.25">
      <c r="A29">
        <v>10</v>
      </c>
      <c r="B29">
        <f t="shared" si="2"/>
        <v>100</v>
      </c>
      <c r="C29" t="str">
        <f t="shared" si="0"/>
        <v>A</v>
      </c>
      <c r="D29" s="27">
        <f t="shared" si="3"/>
        <v>0.1</v>
      </c>
      <c r="E29" s="26">
        <f t="shared" si="1"/>
        <v>20</v>
      </c>
      <c r="F29" s="26">
        <f t="shared" si="8"/>
        <v>1.9999999999999998</v>
      </c>
      <c r="G29" s="26">
        <f t="shared" si="9"/>
        <v>0.1</v>
      </c>
      <c r="H29" s="8">
        <f t="shared" si="4"/>
        <v>0.1</v>
      </c>
      <c r="I29" s="8">
        <f t="shared" si="5"/>
        <v>0.23999999999999996</v>
      </c>
      <c r="J29" s="8">
        <f t="shared" si="6"/>
        <v>0.3</v>
      </c>
      <c r="K29" s="9">
        <f t="shared" si="7"/>
        <v>0.53999999999999992</v>
      </c>
      <c r="L29" s="10"/>
      <c r="M29" s="10"/>
      <c r="N29" s="10"/>
    </row>
    <row r="30" spans="1:14" x14ac:dyDescent="0.25">
      <c r="A30">
        <v>11</v>
      </c>
      <c r="B30">
        <f t="shared" si="2"/>
        <v>110</v>
      </c>
      <c r="C30" t="str">
        <f t="shared" si="0"/>
        <v>A</v>
      </c>
      <c r="D30" s="27">
        <f t="shared" si="3"/>
        <v>0.11</v>
      </c>
      <c r="E30" s="26">
        <f t="shared" si="1"/>
        <v>20</v>
      </c>
      <c r="F30" s="26">
        <f t="shared" si="8"/>
        <v>2.1999999999999997</v>
      </c>
      <c r="G30" s="26">
        <f t="shared" si="9"/>
        <v>0.121</v>
      </c>
      <c r="H30" s="8">
        <f t="shared" si="4"/>
        <v>0.11</v>
      </c>
      <c r="I30" s="8">
        <f t="shared" si="5"/>
        <v>0.26399999999999996</v>
      </c>
      <c r="J30" s="8">
        <f t="shared" si="6"/>
        <v>0.3</v>
      </c>
      <c r="K30" s="9">
        <f t="shared" si="7"/>
        <v>0.56399999999999995</v>
      </c>
      <c r="L30" s="10"/>
      <c r="M30" s="10"/>
      <c r="N30" s="10"/>
    </row>
    <row r="31" spans="1:14" x14ac:dyDescent="0.25">
      <c r="A31">
        <v>12</v>
      </c>
      <c r="B31">
        <f t="shared" si="2"/>
        <v>120</v>
      </c>
      <c r="C31" t="str">
        <f t="shared" si="0"/>
        <v>A</v>
      </c>
      <c r="D31" s="27">
        <f t="shared" si="3"/>
        <v>0.12</v>
      </c>
      <c r="E31" s="26">
        <f t="shared" si="1"/>
        <v>20</v>
      </c>
      <c r="F31" s="26">
        <f t="shared" si="8"/>
        <v>2.4</v>
      </c>
      <c r="G31" s="26">
        <f t="shared" si="9"/>
        <v>0.14399999999999999</v>
      </c>
      <c r="H31" s="8">
        <f t="shared" si="4"/>
        <v>0.12</v>
      </c>
      <c r="I31" s="8">
        <f t="shared" si="5"/>
        <v>0.28799999999999998</v>
      </c>
      <c r="J31" s="8">
        <f t="shared" si="6"/>
        <v>0.3</v>
      </c>
      <c r="K31" s="9">
        <f t="shared" si="7"/>
        <v>0.58799999999999997</v>
      </c>
      <c r="L31" s="10"/>
      <c r="M31" s="10"/>
      <c r="N31" s="10"/>
    </row>
    <row r="32" spans="1:14" x14ac:dyDescent="0.25">
      <c r="A32">
        <v>13</v>
      </c>
      <c r="B32">
        <f t="shared" si="2"/>
        <v>130</v>
      </c>
      <c r="C32" t="str">
        <f t="shared" si="0"/>
        <v>A</v>
      </c>
      <c r="D32" s="27">
        <f t="shared" si="3"/>
        <v>0.13</v>
      </c>
      <c r="E32" s="26">
        <f t="shared" si="1"/>
        <v>20</v>
      </c>
      <c r="F32" s="26">
        <f t="shared" si="8"/>
        <v>2.6</v>
      </c>
      <c r="G32" s="26">
        <f t="shared" si="9"/>
        <v>0.16899999999999998</v>
      </c>
      <c r="H32" s="8">
        <f t="shared" si="4"/>
        <v>0.13</v>
      </c>
      <c r="I32" s="8">
        <f t="shared" si="5"/>
        <v>0.312</v>
      </c>
      <c r="J32" s="8">
        <f t="shared" si="6"/>
        <v>0.3</v>
      </c>
      <c r="K32" s="9">
        <f t="shared" si="7"/>
        <v>0.61199999999999999</v>
      </c>
      <c r="L32" s="10"/>
      <c r="M32" s="10"/>
      <c r="N32" s="10"/>
    </row>
    <row r="33" spans="1:14" x14ac:dyDescent="0.25">
      <c r="A33">
        <v>14</v>
      </c>
      <c r="B33">
        <f t="shared" si="2"/>
        <v>140</v>
      </c>
      <c r="C33" t="str">
        <f t="shared" si="0"/>
        <v>A</v>
      </c>
      <c r="D33" s="27">
        <f t="shared" si="3"/>
        <v>0.14000000000000001</v>
      </c>
      <c r="E33" s="26">
        <f t="shared" si="1"/>
        <v>20</v>
      </c>
      <c r="F33" s="26">
        <f t="shared" si="8"/>
        <v>2.8000000000000003</v>
      </c>
      <c r="G33" s="26">
        <f t="shared" si="9"/>
        <v>0.19599999999999998</v>
      </c>
      <c r="H33" s="8">
        <f t="shared" si="4"/>
        <v>0.14000000000000001</v>
      </c>
      <c r="I33" s="8">
        <f t="shared" si="5"/>
        <v>0.33600000000000002</v>
      </c>
      <c r="J33" s="8">
        <f t="shared" si="6"/>
        <v>0.3</v>
      </c>
      <c r="K33" s="9">
        <f t="shared" si="7"/>
        <v>0.63600000000000001</v>
      </c>
      <c r="L33" s="10"/>
      <c r="M33" s="10"/>
      <c r="N33" s="10"/>
    </row>
    <row r="34" spans="1:14" x14ac:dyDescent="0.25">
      <c r="A34">
        <v>15</v>
      </c>
      <c r="B34">
        <f t="shared" si="2"/>
        <v>150</v>
      </c>
      <c r="C34" t="str">
        <f t="shared" si="0"/>
        <v>A</v>
      </c>
      <c r="D34" s="27">
        <f t="shared" si="3"/>
        <v>0.15</v>
      </c>
      <c r="E34" s="26">
        <f t="shared" si="1"/>
        <v>20</v>
      </c>
      <c r="F34" s="26">
        <f t="shared" si="8"/>
        <v>3.0000000000000004</v>
      </c>
      <c r="G34" s="26">
        <f t="shared" si="9"/>
        <v>0.22499999999999998</v>
      </c>
      <c r="H34" s="8">
        <f t="shared" si="4"/>
        <v>0.15</v>
      </c>
      <c r="I34" s="8">
        <f t="shared" si="5"/>
        <v>0.36000000000000004</v>
      </c>
      <c r="J34" s="8">
        <f t="shared" si="6"/>
        <v>0.3</v>
      </c>
      <c r="K34" s="9">
        <f t="shared" si="7"/>
        <v>0.66</v>
      </c>
      <c r="L34" s="10"/>
      <c r="M34" s="10"/>
      <c r="N34" s="10"/>
    </row>
    <row r="35" spans="1:14" x14ac:dyDescent="0.25">
      <c r="A35">
        <v>16</v>
      </c>
      <c r="B35">
        <f t="shared" si="2"/>
        <v>160</v>
      </c>
      <c r="C35" t="str">
        <f t="shared" si="0"/>
        <v>A</v>
      </c>
      <c r="D35" s="27">
        <f t="shared" si="3"/>
        <v>0.16</v>
      </c>
      <c r="E35" s="26">
        <f t="shared" si="1"/>
        <v>20</v>
      </c>
      <c r="F35" s="26">
        <f t="shared" si="8"/>
        <v>3.2000000000000006</v>
      </c>
      <c r="G35" s="26">
        <f t="shared" si="9"/>
        <v>0.25600000000000001</v>
      </c>
      <c r="H35" s="8">
        <f t="shared" si="4"/>
        <v>0.16</v>
      </c>
      <c r="I35" s="8">
        <f t="shared" si="5"/>
        <v>0.38400000000000006</v>
      </c>
      <c r="J35" s="8">
        <f t="shared" si="6"/>
        <v>0.3</v>
      </c>
      <c r="K35" s="9">
        <f t="shared" si="7"/>
        <v>0.68400000000000005</v>
      </c>
      <c r="L35" s="10"/>
      <c r="M35" s="10"/>
      <c r="N35" s="10"/>
    </row>
    <row r="36" spans="1:14" x14ac:dyDescent="0.25">
      <c r="A36">
        <v>17</v>
      </c>
      <c r="B36">
        <f t="shared" si="2"/>
        <v>170</v>
      </c>
      <c r="C36" t="str">
        <f t="shared" si="0"/>
        <v>A</v>
      </c>
      <c r="D36" s="27">
        <f t="shared" si="3"/>
        <v>0.17</v>
      </c>
      <c r="E36" s="26">
        <f t="shared" si="1"/>
        <v>20</v>
      </c>
      <c r="F36" s="26">
        <f t="shared" si="8"/>
        <v>3.4000000000000008</v>
      </c>
      <c r="G36" s="26">
        <f t="shared" si="9"/>
        <v>0.28900000000000003</v>
      </c>
      <c r="H36" s="8">
        <f t="shared" si="4"/>
        <v>0.17</v>
      </c>
      <c r="I36" s="8">
        <f t="shared" si="5"/>
        <v>0.40800000000000008</v>
      </c>
      <c r="J36" s="8">
        <f t="shared" si="6"/>
        <v>0.3</v>
      </c>
      <c r="K36" s="9">
        <f t="shared" si="7"/>
        <v>0.70800000000000007</v>
      </c>
      <c r="L36" s="10"/>
      <c r="M36" s="10"/>
      <c r="N36" s="10"/>
    </row>
    <row r="37" spans="1:14" x14ac:dyDescent="0.25">
      <c r="A37">
        <v>18</v>
      </c>
      <c r="B37">
        <f t="shared" si="2"/>
        <v>180</v>
      </c>
      <c r="C37" t="str">
        <f t="shared" si="0"/>
        <v>A</v>
      </c>
      <c r="D37" s="27">
        <f t="shared" si="3"/>
        <v>0.18</v>
      </c>
      <c r="E37" s="26">
        <f t="shared" si="1"/>
        <v>20</v>
      </c>
      <c r="F37" s="26">
        <f t="shared" si="8"/>
        <v>3.600000000000001</v>
      </c>
      <c r="G37" s="26">
        <f t="shared" si="9"/>
        <v>0.32400000000000007</v>
      </c>
      <c r="H37" s="8">
        <f t="shared" si="4"/>
        <v>0.18</v>
      </c>
      <c r="I37" s="8">
        <f t="shared" si="5"/>
        <v>0.43200000000000011</v>
      </c>
      <c r="J37" s="8">
        <f t="shared" si="6"/>
        <v>0.3</v>
      </c>
      <c r="K37" s="9">
        <f t="shared" si="7"/>
        <v>0.7320000000000001</v>
      </c>
      <c r="L37" s="10"/>
      <c r="M37" s="10"/>
      <c r="N37" s="10"/>
    </row>
    <row r="38" spans="1:14" x14ac:dyDescent="0.25">
      <c r="A38">
        <v>19</v>
      </c>
      <c r="B38">
        <f t="shared" si="2"/>
        <v>190</v>
      </c>
      <c r="C38" t="str">
        <f t="shared" si="0"/>
        <v>A</v>
      </c>
      <c r="D38" s="27">
        <f t="shared" si="3"/>
        <v>0.19</v>
      </c>
      <c r="E38" s="26">
        <f t="shared" si="1"/>
        <v>20</v>
      </c>
      <c r="F38" s="26">
        <f t="shared" si="8"/>
        <v>3.8000000000000012</v>
      </c>
      <c r="G38" s="26">
        <f t="shared" si="9"/>
        <v>0.3610000000000001</v>
      </c>
      <c r="H38" s="8">
        <f t="shared" si="4"/>
        <v>0.19</v>
      </c>
      <c r="I38" s="8">
        <f t="shared" si="5"/>
        <v>0.45600000000000013</v>
      </c>
      <c r="J38" s="8">
        <f t="shared" si="6"/>
        <v>0.3</v>
      </c>
      <c r="K38" s="9">
        <f t="shared" si="7"/>
        <v>0.75600000000000012</v>
      </c>
      <c r="L38" s="10"/>
      <c r="M38" s="10"/>
      <c r="N38" s="10"/>
    </row>
    <row r="39" spans="1:14" x14ac:dyDescent="0.25">
      <c r="A39">
        <v>20</v>
      </c>
      <c r="B39">
        <f t="shared" si="2"/>
        <v>200</v>
      </c>
      <c r="C39" t="str">
        <f t="shared" si="0"/>
        <v>A</v>
      </c>
      <c r="D39" s="27">
        <f t="shared" si="3"/>
        <v>0.2</v>
      </c>
      <c r="E39" s="26">
        <f t="shared" si="1"/>
        <v>20</v>
      </c>
      <c r="F39" s="26">
        <f t="shared" si="8"/>
        <v>4.0000000000000009</v>
      </c>
      <c r="G39" s="26">
        <f t="shared" si="9"/>
        <v>0.40000000000000013</v>
      </c>
      <c r="H39" s="8">
        <f t="shared" si="4"/>
        <v>0.2</v>
      </c>
      <c r="I39" s="8">
        <f t="shared" si="5"/>
        <v>0.48000000000000009</v>
      </c>
      <c r="J39" s="8">
        <f t="shared" si="6"/>
        <v>0.3</v>
      </c>
      <c r="K39" s="9">
        <f t="shared" si="7"/>
        <v>0.78</v>
      </c>
      <c r="L39" s="10"/>
      <c r="M39" s="10"/>
      <c r="N39" s="10"/>
    </row>
    <row r="40" spans="1:14" x14ac:dyDescent="0.25">
      <c r="A40">
        <v>21</v>
      </c>
      <c r="B40">
        <f t="shared" si="2"/>
        <v>210</v>
      </c>
      <c r="C40" t="str">
        <f t="shared" si="0"/>
        <v>A</v>
      </c>
      <c r="D40" s="27">
        <f t="shared" si="3"/>
        <v>0.21</v>
      </c>
      <c r="E40" s="26">
        <f t="shared" si="1"/>
        <v>20</v>
      </c>
      <c r="F40" s="26">
        <f t="shared" si="8"/>
        <v>4.2000000000000011</v>
      </c>
      <c r="G40" s="26">
        <f t="shared" si="9"/>
        <v>0.44100000000000017</v>
      </c>
      <c r="H40" s="8">
        <f t="shared" si="4"/>
        <v>0.21</v>
      </c>
      <c r="I40" s="8">
        <f t="shared" si="5"/>
        <v>0.50400000000000011</v>
      </c>
      <c r="J40" s="8">
        <f t="shared" si="6"/>
        <v>0.3</v>
      </c>
      <c r="K40" s="9">
        <f t="shared" si="7"/>
        <v>0.80400000000000005</v>
      </c>
      <c r="L40" s="10"/>
      <c r="M40" s="10"/>
      <c r="N40" s="10"/>
    </row>
    <row r="41" spans="1:14" x14ac:dyDescent="0.25">
      <c r="A41">
        <v>22</v>
      </c>
      <c r="B41">
        <f t="shared" si="2"/>
        <v>220</v>
      </c>
      <c r="C41" t="str">
        <f t="shared" si="0"/>
        <v>A</v>
      </c>
      <c r="D41" s="27">
        <f t="shared" si="3"/>
        <v>0.22</v>
      </c>
      <c r="E41" s="26">
        <f t="shared" si="1"/>
        <v>20</v>
      </c>
      <c r="F41" s="26">
        <f t="shared" si="8"/>
        <v>4.4000000000000012</v>
      </c>
      <c r="G41" s="26">
        <f t="shared" si="9"/>
        <v>0.48400000000000021</v>
      </c>
      <c r="H41" s="8">
        <f t="shared" si="4"/>
        <v>0.22</v>
      </c>
      <c r="I41" s="8">
        <f t="shared" si="5"/>
        <v>0.52800000000000014</v>
      </c>
      <c r="J41" s="8">
        <f t="shared" si="6"/>
        <v>0.3</v>
      </c>
      <c r="K41" s="9">
        <f t="shared" si="7"/>
        <v>0.82800000000000007</v>
      </c>
      <c r="L41" s="10"/>
      <c r="M41" s="10"/>
      <c r="N41" s="10"/>
    </row>
    <row r="42" spans="1:14" x14ac:dyDescent="0.25">
      <c r="A42">
        <v>23</v>
      </c>
      <c r="B42">
        <f t="shared" si="2"/>
        <v>230</v>
      </c>
      <c r="C42" t="str">
        <f t="shared" si="0"/>
        <v>A</v>
      </c>
      <c r="D42" s="27">
        <f t="shared" si="3"/>
        <v>0.23</v>
      </c>
      <c r="E42" s="26">
        <f t="shared" si="1"/>
        <v>20</v>
      </c>
      <c r="F42" s="26">
        <f t="shared" si="8"/>
        <v>4.6000000000000014</v>
      </c>
      <c r="G42" s="26">
        <f t="shared" si="9"/>
        <v>0.52900000000000025</v>
      </c>
      <c r="H42" s="8">
        <f t="shared" si="4"/>
        <v>0.23</v>
      </c>
      <c r="I42" s="8">
        <f t="shared" si="5"/>
        <v>0.55200000000000016</v>
      </c>
      <c r="J42" s="8">
        <f t="shared" si="6"/>
        <v>0.3</v>
      </c>
      <c r="K42" s="9">
        <f t="shared" si="7"/>
        <v>0.85200000000000009</v>
      </c>
      <c r="L42" s="10"/>
      <c r="M42" s="10"/>
      <c r="N42" s="10"/>
    </row>
    <row r="43" spans="1:14" x14ac:dyDescent="0.25">
      <c r="A43">
        <v>24</v>
      </c>
      <c r="B43">
        <f t="shared" si="2"/>
        <v>240</v>
      </c>
      <c r="C43" t="str">
        <f t="shared" si="0"/>
        <v>A</v>
      </c>
      <c r="D43" s="27">
        <f t="shared" si="3"/>
        <v>0.24</v>
      </c>
      <c r="E43" s="26">
        <f t="shared" si="1"/>
        <v>20</v>
      </c>
      <c r="F43" s="26">
        <f t="shared" si="8"/>
        <v>4.8000000000000016</v>
      </c>
      <c r="G43" s="26">
        <f t="shared" si="9"/>
        <v>0.57600000000000029</v>
      </c>
      <c r="H43" s="8">
        <f t="shared" si="4"/>
        <v>0.24</v>
      </c>
      <c r="I43" s="8">
        <f t="shared" si="5"/>
        <v>0.57600000000000018</v>
      </c>
      <c r="J43" s="8">
        <f t="shared" si="6"/>
        <v>0.3</v>
      </c>
      <c r="K43" s="9">
        <f t="shared" si="7"/>
        <v>0.87600000000000011</v>
      </c>
      <c r="L43" s="10"/>
      <c r="M43" s="10"/>
      <c r="N43" s="10"/>
    </row>
    <row r="44" spans="1:14" x14ac:dyDescent="0.25">
      <c r="A44">
        <v>25</v>
      </c>
      <c r="B44">
        <f t="shared" si="2"/>
        <v>250</v>
      </c>
      <c r="C44" t="str">
        <f t="shared" si="0"/>
        <v>A</v>
      </c>
      <c r="D44" s="27">
        <f t="shared" si="3"/>
        <v>0.25</v>
      </c>
      <c r="E44" s="26">
        <f t="shared" si="1"/>
        <v>20</v>
      </c>
      <c r="F44" s="26">
        <f t="shared" si="8"/>
        <v>5.0000000000000018</v>
      </c>
      <c r="G44" s="26">
        <f t="shared" si="9"/>
        <v>0.62500000000000033</v>
      </c>
      <c r="H44" s="8">
        <f t="shared" si="4"/>
        <v>0.25</v>
      </c>
      <c r="I44" s="8">
        <f t="shared" si="5"/>
        <v>0.6000000000000002</v>
      </c>
      <c r="J44" s="8">
        <f t="shared" si="6"/>
        <v>0.3</v>
      </c>
      <c r="K44" s="9">
        <f t="shared" si="7"/>
        <v>0.90000000000000013</v>
      </c>
      <c r="L44" s="10"/>
      <c r="M44" s="10"/>
      <c r="N44" s="10"/>
    </row>
    <row r="45" spans="1:14" x14ac:dyDescent="0.25">
      <c r="A45">
        <v>26</v>
      </c>
      <c r="B45">
        <f t="shared" si="2"/>
        <v>260</v>
      </c>
      <c r="C45" t="str">
        <f t="shared" si="0"/>
        <v>C</v>
      </c>
      <c r="D45" s="27">
        <f t="shared" si="3"/>
        <v>0.26</v>
      </c>
      <c r="E45" s="26">
        <f t="shared" si="1"/>
        <v>0</v>
      </c>
      <c r="F45" s="26">
        <f t="shared" si="8"/>
        <v>5.0000000000000018</v>
      </c>
      <c r="G45" s="26">
        <f t="shared" si="9"/>
        <v>0.67500000000000038</v>
      </c>
      <c r="H45" s="8">
        <f t="shared" si="4"/>
        <v>0.26</v>
      </c>
      <c r="I45" s="8">
        <f t="shared" si="5"/>
        <v>0.6000000000000002</v>
      </c>
      <c r="J45" s="8">
        <f t="shared" si="6"/>
        <v>0</v>
      </c>
      <c r="K45" s="9">
        <f t="shared" si="7"/>
        <v>0.6000000000000002</v>
      </c>
      <c r="L45" s="10"/>
      <c r="M45" s="10"/>
      <c r="N45" s="10"/>
    </row>
    <row r="46" spans="1:14" x14ac:dyDescent="0.25">
      <c r="A46">
        <v>27</v>
      </c>
      <c r="B46">
        <f t="shared" si="2"/>
        <v>270</v>
      </c>
      <c r="C46" t="str">
        <f t="shared" si="0"/>
        <v>C</v>
      </c>
      <c r="D46" s="27">
        <f t="shared" si="3"/>
        <v>0.27</v>
      </c>
      <c r="E46" s="26">
        <f t="shared" si="1"/>
        <v>0</v>
      </c>
      <c r="F46" s="26">
        <f t="shared" si="8"/>
        <v>5.0000000000000018</v>
      </c>
      <c r="G46" s="26">
        <f t="shared" si="9"/>
        <v>0.72500000000000042</v>
      </c>
      <c r="H46" s="8">
        <f t="shared" si="4"/>
        <v>0.27</v>
      </c>
      <c r="I46" s="8">
        <f t="shared" si="5"/>
        <v>0.6000000000000002</v>
      </c>
      <c r="J46" s="8">
        <f t="shared" si="6"/>
        <v>0</v>
      </c>
      <c r="K46" s="9">
        <f t="shared" si="7"/>
        <v>0.6000000000000002</v>
      </c>
      <c r="L46" s="10"/>
      <c r="M46" s="10"/>
      <c r="N46" s="10"/>
    </row>
    <row r="47" spans="1:14" x14ac:dyDescent="0.25">
      <c r="A47">
        <v>28</v>
      </c>
      <c r="B47">
        <f t="shared" si="2"/>
        <v>280</v>
      </c>
      <c r="C47" t="str">
        <f t="shared" si="0"/>
        <v>C</v>
      </c>
      <c r="D47" s="27">
        <f t="shared" si="3"/>
        <v>0.28000000000000003</v>
      </c>
      <c r="E47" s="26">
        <f t="shared" si="1"/>
        <v>0</v>
      </c>
      <c r="F47" s="26">
        <f t="shared" si="8"/>
        <v>5.0000000000000018</v>
      </c>
      <c r="G47" s="26">
        <f t="shared" si="9"/>
        <v>0.77500000000000047</v>
      </c>
      <c r="H47" s="8">
        <f t="shared" si="4"/>
        <v>0.28000000000000003</v>
      </c>
      <c r="I47" s="8">
        <f t="shared" si="5"/>
        <v>0.6000000000000002</v>
      </c>
      <c r="J47" s="8">
        <f t="shared" si="6"/>
        <v>0</v>
      </c>
      <c r="K47" s="9">
        <f t="shared" si="7"/>
        <v>0.6000000000000002</v>
      </c>
      <c r="L47" s="10"/>
      <c r="M47" s="10"/>
      <c r="N47" s="10"/>
    </row>
    <row r="48" spans="1:14" x14ac:dyDescent="0.25">
      <c r="A48">
        <v>29</v>
      </c>
      <c r="B48">
        <f t="shared" si="2"/>
        <v>290</v>
      </c>
      <c r="C48" t="str">
        <f t="shared" si="0"/>
        <v>C</v>
      </c>
      <c r="D48" s="27">
        <f t="shared" si="3"/>
        <v>0.28999999999999998</v>
      </c>
      <c r="E48" s="26">
        <f t="shared" si="1"/>
        <v>0</v>
      </c>
      <c r="F48" s="26">
        <f t="shared" si="8"/>
        <v>5.0000000000000018</v>
      </c>
      <c r="G48" s="26">
        <f t="shared" si="9"/>
        <v>0.82500000000000051</v>
      </c>
      <c r="H48" s="8">
        <f t="shared" si="4"/>
        <v>0.28999999999999998</v>
      </c>
      <c r="I48" s="8">
        <f t="shared" si="5"/>
        <v>0.6000000000000002</v>
      </c>
      <c r="J48" s="8">
        <f t="shared" si="6"/>
        <v>0</v>
      </c>
      <c r="K48" s="9">
        <f t="shared" si="7"/>
        <v>0.6000000000000002</v>
      </c>
      <c r="L48" s="10"/>
      <c r="M48" s="10"/>
      <c r="N48" s="10"/>
    </row>
    <row r="49" spans="1:14" x14ac:dyDescent="0.25">
      <c r="A49">
        <v>30</v>
      </c>
      <c r="B49">
        <f t="shared" si="2"/>
        <v>300</v>
      </c>
      <c r="C49" t="str">
        <f t="shared" si="0"/>
        <v>C</v>
      </c>
      <c r="D49" s="27">
        <f t="shared" si="3"/>
        <v>0.3</v>
      </c>
      <c r="E49" s="26">
        <f t="shared" si="1"/>
        <v>0</v>
      </c>
      <c r="F49" s="26">
        <f t="shared" si="8"/>
        <v>5.0000000000000018</v>
      </c>
      <c r="G49" s="26">
        <f t="shared" si="9"/>
        <v>0.87500000000000056</v>
      </c>
      <c r="H49" s="8">
        <f t="shared" si="4"/>
        <v>0.3</v>
      </c>
      <c r="I49" s="8">
        <f t="shared" si="5"/>
        <v>0.6000000000000002</v>
      </c>
      <c r="J49" s="8">
        <f t="shared" si="6"/>
        <v>0</v>
      </c>
      <c r="K49" s="9">
        <f t="shared" si="7"/>
        <v>0.6000000000000002</v>
      </c>
      <c r="L49" s="10"/>
      <c r="M49" s="10"/>
      <c r="N49" s="10"/>
    </row>
    <row r="50" spans="1:14" x14ac:dyDescent="0.25">
      <c r="A50">
        <v>31</v>
      </c>
      <c r="B50">
        <f t="shared" si="2"/>
        <v>310</v>
      </c>
      <c r="C50" t="str">
        <f t="shared" si="0"/>
        <v>C</v>
      </c>
      <c r="D50" s="27">
        <f t="shared" si="3"/>
        <v>0.31</v>
      </c>
      <c r="E50" s="26">
        <f t="shared" si="1"/>
        <v>0</v>
      </c>
      <c r="F50" s="26">
        <f t="shared" si="8"/>
        <v>5.0000000000000018</v>
      </c>
      <c r="G50" s="26">
        <f t="shared" si="9"/>
        <v>0.9250000000000006</v>
      </c>
      <c r="H50" s="8">
        <f t="shared" si="4"/>
        <v>0.31</v>
      </c>
      <c r="I50" s="8">
        <f t="shared" si="5"/>
        <v>0.6000000000000002</v>
      </c>
      <c r="J50" s="8">
        <f t="shared" si="6"/>
        <v>0</v>
      </c>
      <c r="K50" s="9">
        <f t="shared" si="7"/>
        <v>0.6000000000000002</v>
      </c>
      <c r="L50" s="10"/>
      <c r="M50" s="10"/>
      <c r="N50" s="10"/>
    </row>
    <row r="51" spans="1:14" x14ac:dyDescent="0.25">
      <c r="A51">
        <v>32</v>
      </c>
      <c r="B51">
        <f t="shared" si="2"/>
        <v>320</v>
      </c>
      <c r="C51" t="str">
        <f t="shared" si="0"/>
        <v>C</v>
      </c>
      <c r="D51" s="27">
        <f t="shared" si="3"/>
        <v>0.32</v>
      </c>
      <c r="E51" s="26">
        <f t="shared" si="1"/>
        <v>0</v>
      </c>
      <c r="F51" s="26">
        <f t="shared" si="8"/>
        <v>5.0000000000000018</v>
      </c>
      <c r="G51" s="26">
        <f t="shared" si="9"/>
        <v>0.97500000000000064</v>
      </c>
      <c r="H51" s="8">
        <f t="shared" si="4"/>
        <v>0.32</v>
      </c>
      <c r="I51" s="8">
        <f t="shared" si="5"/>
        <v>0.6000000000000002</v>
      </c>
      <c r="J51" s="8">
        <f t="shared" si="6"/>
        <v>0</v>
      </c>
      <c r="K51" s="9">
        <f t="shared" si="7"/>
        <v>0.6000000000000002</v>
      </c>
      <c r="L51" s="10"/>
      <c r="M51" s="10"/>
      <c r="N51" s="10"/>
    </row>
    <row r="52" spans="1:14" x14ac:dyDescent="0.25">
      <c r="A52">
        <v>33</v>
      </c>
      <c r="B52">
        <f t="shared" si="2"/>
        <v>330</v>
      </c>
      <c r="C52" t="str">
        <f t="shared" si="0"/>
        <v>C</v>
      </c>
      <c r="D52" s="27">
        <f t="shared" si="3"/>
        <v>0.33</v>
      </c>
      <c r="E52" s="26">
        <f t="shared" si="1"/>
        <v>0</v>
      </c>
      <c r="F52" s="26">
        <f t="shared" si="8"/>
        <v>5.0000000000000018</v>
      </c>
      <c r="G52" s="26">
        <f t="shared" si="9"/>
        <v>1.0250000000000006</v>
      </c>
      <c r="H52" s="8">
        <f t="shared" si="4"/>
        <v>0.33</v>
      </c>
      <c r="I52" s="8">
        <f t="shared" si="5"/>
        <v>0.6000000000000002</v>
      </c>
      <c r="J52" s="8">
        <f t="shared" si="6"/>
        <v>0</v>
      </c>
      <c r="K52" s="9">
        <f t="shared" si="7"/>
        <v>0.6000000000000002</v>
      </c>
      <c r="L52" s="10"/>
      <c r="M52" s="10"/>
      <c r="N52" s="10"/>
    </row>
    <row r="53" spans="1:14" x14ac:dyDescent="0.25">
      <c r="A53">
        <v>34</v>
      </c>
      <c r="B53">
        <f t="shared" si="2"/>
        <v>340</v>
      </c>
      <c r="C53" t="str">
        <f t="shared" si="0"/>
        <v>C</v>
      </c>
      <c r="D53" s="27">
        <f t="shared" si="3"/>
        <v>0.34</v>
      </c>
      <c r="E53" s="26">
        <f t="shared" si="1"/>
        <v>0</v>
      </c>
      <c r="F53" s="26">
        <f t="shared" si="8"/>
        <v>5.0000000000000018</v>
      </c>
      <c r="G53" s="26">
        <f t="shared" si="9"/>
        <v>1.0750000000000006</v>
      </c>
      <c r="H53" s="8">
        <f t="shared" si="4"/>
        <v>0.34</v>
      </c>
      <c r="I53" s="8">
        <f t="shared" si="5"/>
        <v>0.6000000000000002</v>
      </c>
      <c r="J53" s="8">
        <f t="shared" si="6"/>
        <v>0</v>
      </c>
      <c r="K53" s="9">
        <f t="shared" si="7"/>
        <v>0.6000000000000002</v>
      </c>
      <c r="L53" s="10"/>
      <c r="M53" s="10"/>
      <c r="N53" s="10"/>
    </row>
    <row r="54" spans="1:14" x14ac:dyDescent="0.25">
      <c r="A54">
        <v>35</v>
      </c>
      <c r="B54">
        <f t="shared" si="2"/>
        <v>350</v>
      </c>
      <c r="C54" t="str">
        <f t="shared" si="0"/>
        <v>C</v>
      </c>
      <c r="D54" s="27">
        <f t="shared" si="3"/>
        <v>0.35</v>
      </c>
      <c r="E54" s="26">
        <f t="shared" si="1"/>
        <v>0</v>
      </c>
      <c r="F54" s="26">
        <f t="shared" si="8"/>
        <v>5.0000000000000018</v>
      </c>
      <c r="G54" s="26">
        <f t="shared" si="9"/>
        <v>1.1250000000000007</v>
      </c>
      <c r="H54" s="8">
        <f t="shared" si="4"/>
        <v>0.35</v>
      </c>
      <c r="I54" s="8">
        <f t="shared" si="5"/>
        <v>0.6000000000000002</v>
      </c>
      <c r="J54" s="8">
        <f t="shared" si="6"/>
        <v>0</v>
      </c>
      <c r="K54" s="9">
        <f t="shared" si="7"/>
        <v>0.6000000000000002</v>
      </c>
      <c r="L54" s="10"/>
      <c r="M54" s="10"/>
      <c r="N54" s="10"/>
    </row>
    <row r="55" spans="1:14" x14ac:dyDescent="0.25">
      <c r="A55">
        <v>36</v>
      </c>
      <c r="B55">
        <f t="shared" si="2"/>
        <v>360</v>
      </c>
      <c r="C55" t="str">
        <f t="shared" si="0"/>
        <v>C</v>
      </c>
      <c r="D55" s="27">
        <f t="shared" si="3"/>
        <v>0.36</v>
      </c>
      <c r="E55" s="26">
        <f t="shared" si="1"/>
        <v>0</v>
      </c>
      <c r="F55" s="26">
        <f t="shared" si="8"/>
        <v>5.0000000000000018</v>
      </c>
      <c r="G55" s="26">
        <f t="shared" si="9"/>
        <v>1.1750000000000007</v>
      </c>
      <c r="H55" s="8">
        <f t="shared" si="4"/>
        <v>0.36</v>
      </c>
      <c r="I55" s="8">
        <f t="shared" si="5"/>
        <v>0.6000000000000002</v>
      </c>
      <c r="J55" s="8">
        <f t="shared" si="6"/>
        <v>0</v>
      </c>
      <c r="K55" s="9">
        <f t="shared" si="7"/>
        <v>0.6000000000000002</v>
      </c>
      <c r="L55" s="10"/>
      <c r="M55" s="10"/>
      <c r="N55" s="10"/>
    </row>
    <row r="56" spans="1:14" x14ac:dyDescent="0.25">
      <c r="A56">
        <v>37</v>
      </c>
      <c r="B56">
        <f t="shared" si="2"/>
        <v>370</v>
      </c>
      <c r="C56" t="str">
        <f t="shared" si="0"/>
        <v>C</v>
      </c>
      <c r="D56" s="27">
        <f t="shared" si="3"/>
        <v>0.37</v>
      </c>
      <c r="E56" s="26">
        <f t="shared" si="1"/>
        <v>0</v>
      </c>
      <c r="F56" s="26">
        <f t="shared" si="8"/>
        <v>5.0000000000000018</v>
      </c>
      <c r="G56" s="26">
        <f t="shared" si="9"/>
        <v>1.2250000000000008</v>
      </c>
      <c r="H56" s="8">
        <f t="shared" si="4"/>
        <v>0.37</v>
      </c>
      <c r="I56" s="8">
        <f t="shared" si="5"/>
        <v>0.6000000000000002</v>
      </c>
      <c r="J56" s="8">
        <f t="shared" si="6"/>
        <v>0</v>
      </c>
      <c r="K56" s="9">
        <f t="shared" si="7"/>
        <v>0.6000000000000002</v>
      </c>
      <c r="L56" s="10"/>
      <c r="M56" s="10"/>
      <c r="N56" s="10"/>
    </row>
    <row r="57" spans="1:14" x14ac:dyDescent="0.25">
      <c r="A57">
        <v>38</v>
      </c>
      <c r="B57">
        <f t="shared" si="2"/>
        <v>380</v>
      </c>
      <c r="C57" t="str">
        <f t="shared" si="0"/>
        <v>C</v>
      </c>
      <c r="D57" s="27">
        <f t="shared" si="3"/>
        <v>0.38</v>
      </c>
      <c r="E57" s="26">
        <f t="shared" si="1"/>
        <v>0</v>
      </c>
      <c r="F57" s="26">
        <f t="shared" si="8"/>
        <v>5.0000000000000018</v>
      </c>
      <c r="G57" s="26">
        <f t="shared" si="9"/>
        <v>1.2750000000000008</v>
      </c>
      <c r="H57" s="8">
        <f t="shared" si="4"/>
        <v>0.38</v>
      </c>
      <c r="I57" s="8">
        <f t="shared" si="5"/>
        <v>0.6000000000000002</v>
      </c>
      <c r="J57" s="8">
        <f t="shared" si="6"/>
        <v>0</v>
      </c>
      <c r="K57" s="9">
        <f t="shared" si="7"/>
        <v>0.6000000000000002</v>
      </c>
      <c r="L57" s="10"/>
      <c r="M57" s="10"/>
      <c r="N57" s="10"/>
    </row>
    <row r="58" spans="1:14" x14ac:dyDescent="0.25">
      <c r="A58">
        <v>39</v>
      </c>
      <c r="B58">
        <f t="shared" si="2"/>
        <v>390</v>
      </c>
      <c r="C58" t="str">
        <f t="shared" si="0"/>
        <v>C</v>
      </c>
      <c r="D58" s="27">
        <f t="shared" si="3"/>
        <v>0.39</v>
      </c>
      <c r="E58" s="26">
        <f t="shared" si="1"/>
        <v>0</v>
      </c>
      <c r="F58" s="26">
        <f t="shared" si="8"/>
        <v>5.0000000000000018</v>
      </c>
      <c r="G58" s="26">
        <f t="shared" si="9"/>
        <v>1.3250000000000008</v>
      </c>
      <c r="H58" s="8">
        <f t="shared" si="4"/>
        <v>0.39</v>
      </c>
      <c r="I58" s="8">
        <f t="shared" si="5"/>
        <v>0.6000000000000002</v>
      </c>
      <c r="J58" s="8">
        <f t="shared" si="6"/>
        <v>0</v>
      </c>
      <c r="K58" s="9">
        <f t="shared" si="7"/>
        <v>0.6000000000000002</v>
      </c>
      <c r="L58" s="10"/>
      <c r="M58" s="10"/>
      <c r="N58" s="10"/>
    </row>
    <row r="59" spans="1:14" x14ac:dyDescent="0.25">
      <c r="A59">
        <v>40</v>
      </c>
      <c r="B59">
        <f t="shared" si="2"/>
        <v>400</v>
      </c>
      <c r="C59" t="str">
        <f t="shared" si="0"/>
        <v>C</v>
      </c>
      <c r="D59" s="27">
        <f t="shared" si="3"/>
        <v>0.4</v>
      </c>
      <c r="E59" s="26">
        <f t="shared" si="1"/>
        <v>0</v>
      </c>
      <c r="F59" s="26">
        <f t="shared" si="8"/>
        <v>5.0000000000000018</v>
      </c>
      <c r="G59" s="26">
        <f t="shared" si="9"/>
        <v>1.3750000000000009</v>
      </c>
      <c r="H59" s="8">
        <f t="shared" si="4"/>
        <v>0.4</v>
      </c>
      <c r="I59" s="8">
        <f t="shared" si="5"/>
        <v>0.6000000000000002</v>
      </c>
      <c r="J59" s="8">
        <f t="shared" si="6"/>
        <v>0</v>
      </c>
      <c r="K59" s="9">
        <f t="shared" si="7"/>
        <v>0.6000000000000002</v>
      </c>
      <c r="L59" s="10"/>
      <c r="M59" s="10"/>
      <c r="N59" s="10"/>
    </row>
    <row r="60" spans="1:14" x14ac:dyDescent="0.25">
      <c r="A60">
        <v>41</v>
      </c>
      <c r="B60">
        <f t="shared" si="2"/>
        <v>410</v>
      </c>
      <c r="C60" t="str">
        <f t="shared" si="0"/>
        <v>C</v>
      </c>
      <c r="D60" s="27">
        <f t="shared" si="3"/>
        <v>0.41</v>
      </c>
      <c r="E60" s="26">
        <f t="shared" si="1"/>
        <v>0</v>
      </c>
      <c r="F60" s="26">
        <f t="shared" si="8"/>
        <v>5.0000000000000018</v>
      </c>
      <c r="G60" s="26">
        <f t="shared" si="9"/>
        <v>1.4250000000000009</v>
      </c>
      <c r="H60" s="8">
        <f t="shared" si="4"/>
        <v>0.41</v>
      </c>
      <c r="I60" s="8">
        <f t="shared" si="5"/>
        <v>0.6000000000000002</v>
      </c>
      <c r="J60" s="8">
        <f t="shared" si="6"/>
        <v>0</v>
      </c>
      <c r="K60" s="9">
        <f t="shared" si="7"/>
        <v>0.6000000000000002</v>
      </c>
      <c r="L60" s="10"/>
      <c r="M60" s="10"/>
      <c r="N60" s="10"/>
    </row>
    <row r="61" spans="1:14" x14ac:dyDescent="0.25">
      <c r="A61">
        <v>42</v>
      </c>
      <c r="B61">
        <f t="shared" si="2"/>
        <v>420</v>
      </c>
      <c r="C61" t="str">
        <f t="shared" si="0"/>
        <v>C</v>
      </c>
      <c r="D61" s="27">
        <f t="shared" si="3"/>
        <v>0.42</v>
      </c>
      <c r="E61" s="26">
        <f t="shared" si="1"/>
        <v>0</v>
      </c>
      <c r="F61" s="26">
        <f t="shared" si="8"/>
        <v>5.0000000000000018</v>
      </c>
      <c r="G61" s="26">
        <f t="shared" si="9"/>
        <v>1.475000000000001</v>
      </c>
      <c r="H61" s="8">
        <f t="shared" si="4"/>
        <v>0.42</v>
      </c>
      <c r="I61" s="8">
        <f t="shared" si="5"/>
        <v>0.6000000000000002</v>
      </c>
      <c r="J61" s="8">
        <f t="shared" si="6"/>
        <v>0</v>
      </c>
      <c r="K61" s="9">
        <f t="shared" si="7"/>
        <v>0.6000000000000002</v>
      </c>
      <c r="L61" s="10"/>
      <c r="M61" s="10"/>
      <c r="N61" s="10"/>
    </row>
    <row r="62" spans="1:14" x14ac:dyDescent="0.25">
      <c r="A62">
        <v>43</v>
      </c>
      <c r="B62">
        <f t="shared" si="2"/>
        <v>430</v>
      </c>
      <c r="C62" t="str">
        <f t="shared" si="0"/>
        <v>C</v>
      </c>
      <c r="D62" s="27">
        <f t="shared" si="3"/>
        <v>0.43</v>
      </c>
      <c r="E62" s="26">
        <f t="shared" si="1"/>
        <v>0</v>
      </c>
      <c r="F62" s="26">
        <f t="shared" si="8"/>
        <v>5.0000000000000018</v>
      </c>
      <c r="G62" s="26">
        <f t="shared" si="9"/>
        <v>1.525000000000001</v>
      </c>
      <c r="H62" s="8">
        <f t="shared" si="4"/>
        <v>0.43</v>
      </c>
      <c r="I62" s="8">
        <f t="shared" si="5"/>
        <v>0.6000000000000002</v>
      </c>
      <c r="J62" s="8">
        <f t="shared" si="6"/>
        <v>0</v>
      </c>
      <c r="K62" s="9">
        <f t="shared" si="7"/>
        <v>0.6000000000000002</v>
      </c>
      <c r="L62" s="10"/>
      <c r="M62" s="10"/>
      <c r="N62" s="10"/>
    </row>
    <row r="63" spans="1:14" x14ac:dyDescent="0.25">
      <c r="A63">
        <v>44</v>
      </c>
      <c r="B63">
        <f t="shared" si="2"/>
        <v>440</v>
      </c>
      <c r="C63" t="str">
        <f t="shared" si="0"/>
        <v>C</v>
      </c>
      <c r="D63" s="27">
        <f t="shared" si="3"/>
        <v>0.44</v>
      </c>
      <c r="E63" s="26">
        <f t="shared" si="1"/>
        <v>0</v>
      </c>
      <c r="F63" s="26">
        <f t="shared" si="8"/>
        <v>5.0000000000000018</v>
      </c>
      <c r="G63" s="26">
        <f t="shared" si="9"/>
        <v>1.5750000000000011</v>
      </c>
      <c r="H63" s="8">
        <f t="shared" si="4"/>
        <v>0.44</v>
      </c>
      <c r="I63" s="8">
        <f t="shared" si="5"/>
        <v>0.6000000000000002</v>
      </c>
      <c r="J63" s="8">
        <f t="shared" si="6"/>
        <v>0</v>
      </c>
      <c r="K63" s="9">
        <f t="shared" si="7"/>
        <v>0.6000000000000002</v>
      </c>
      <c r="L63" s="10"/>
      <c r="M63" s="10"/>
      <c r="N63" s="10"/>
    </row>
    <row r="64" spans="1:14" x14ac:dyDescent="0.25">
      <c r="A64">
        <v>45</v>
      </c>
      <c r="B64">
        <f t="shared" si="2"/>
        <v>450</v>
      </c>
      <c r="C64" t="str">
        <f t="shared" si="0"/>
        <v>C</v>
      </c>
      <c r="D64" s="27">
        <f t="shared" si="3"/>
        <v>0.45</v>
      </c>
      <c r="E64" s="26">
        <f t="shared" si="1"/>
        <v>0</v>
      </c>
      <c r="F64" s="26">
        <f t="shared" si="8"/>
        <v>5.0000000000000018</v>
      </c>
      <c r="G64" s="26">
        <f t="shared" si="9"/>
        <v>1.6250000000000011</v>
      </c>
      <c r="H64" s="8">
        <f t="shared" si="4"/>
        <v>0.45</v>
      </c>
      <c r="I64" s="8">
        <f t="shared" si="5"/>
        <v>0.6000000000000002</v>
      </c>
      <c r="J64" s="8">
        <f t="shared" si="6"/>
        <v>0</v>
      </c>
      <c r="K64" s="9">
        <f t="shared" si="7"/>
        <v>0.6000000000000002</v>
      </c>
      <c r="L64" s="10"/>
      <c r="M64" s="10"/>
      <c r="N64" s="10"/>
    </row>
    <row r="65" spans="1:14" x14ac:dyDescent="0.25">
      <c r="A65">
        <v>46</v>
      </c>
      <c r="B65">
        <f t="shared" si="2"/>
        <v>460</v>
      </c>
      <c r="C65" t="str">
        <f t="shared" si="0"/>
        <v>C</v>
      </c>
      <c r="D65" s="27">
        <f t="shared" si="3"/>
        <v>0.46</v>
      </c>
      <c r="E65" s="26">
        <f t="shared" si="1"/>
        <v>0</v>
      </c>
      <c r="F65" s="26">
        <f t="shared" si="8"/>
        <v>5.0000000000000018</v>
      </c>
      <c r="G65" s="26">
        <f t="shared" si="9"/>
        <v>1.6750000000000012</v>
      </c>
      <c r="H65" s="8">
        <f t="shared" si="4"/>
        <v>0.46</v>
      </c>
      <c r="I65" s="8">
        <f t="shared" si="5"/>
        <v>0.6000000000000002</v>
      </c>
      <c r="J65" s="8">
        <f t="shared" si="6"/>
        <v>0</v>
      </c>
      <c r="K65" s="9">
        <f t="shared" si="7"/>
        <v>0.6000000000000002</v>
      </c>
      <c r="L65" s="10"/>
      <c r="M65" s="10"/>
      <c r="N65" s="10"/>
    </row>
    <row r="66" spans="1:14" x14ac:dyDescent="0.25">
      <c r="A66">
        <v>47</v>
      </c>
      <c r="B66">
        <f t="shared" si="2"/>
        <v>470</v>
      </c>
      <c r="C66" t="str">
        <f t="shared" si="0"/>
        <v>C</v>
      </c>
      <c r="D66" s="27">
        <f t="shared" si="3"/>
        <v>0.47</v>
      </c>
      <c r="E66" s="26">
        <f t="shared" si="1"/>
        <v>0</v>
      </c>
      <c r="F66" s="26">
        <f t="shared" si="8"/>
        <v>5.0000000000000018</v>
      </c>
      <c r="G66" s="26">
        <f t="shared" si="9"/>
        <v>1.7250000000000012</v>
      </c>
      <c r="H66" s="8">
        <f t="shared" si="4"/>
        <v>0.47</v>
      </c>
      <c r="I66" s="8">
        <f t="shared" si="5"/>
        <v>0.6000000000000002</v>
      </c>
      <c r="J66" s="8">
        <f t="shared" si="6"/>
        <v>0</v>
      </c>
      <c r="K66" s="9">
        <f t="shared" si="7"/>
        <v>0.6000000000000002</v>
      </c>
      <c r="L66" s="10"/>
      <c r="M66" s="10"/>
      <c r="N66" s="10"/>
    </row>
    <row r="67" spans="1:14" x14ac:dyDescent="0.25">
      <c r="A67">
        <v>48</v>
      </c>
      <c r="B67">
        <f t="shared" si="2"/>
        <v>480</v>
      </c>
      <c r="C67" t="str">
        <f t="shared" si="0"/>
        <v>C</v>
      </c>
      <c r="D67" s="27">
        <f t="shared" si="3"/>
        <v>0.48</v>
      </c>
      <c r="E67" s="26">
        <f t="shared" si="1"/>
        <v>0</v>
      </c>
      <c r="F67" s="26">
        <f t="shared" si="8"/>
        <v>5.0000000000000018</v>
      </c>
      <c r="G67" s="26">
        <f t="shared" si="9"/>
        <v>1.7750000000000012</v>
      </c>
      <c r="H67" s="8">
        <f t="shared" si="4"/>
        <v>0.48</v>
      </c>
      <c r="I67" s="8">
        <f t="shared" si="5"/>
        <v>0.6000000000000002</v>
      </c>
      <c r="J67" s="8">
        <f t="shared" si="6"/>
        <v>0</v>
      </c>
      <c r="K67" s="9">
        <f t="shared" si="7"/>
        <v>0.6000000000000002</v>
      </c>
      <c r="L67" s="10"/>
      <c r="M67" s="10"/>
      <c r="N67" s="10"/>
    </row>
    <row r="68" spans="1:14" x14ac:dyDescent="0.25">
      <c r="A68">
        <v>49</v>
      </c>
      <c r="B68">
        <f t="shared" si="2"/>
        <v>490</v>
      </c>
      <c r="C68" t="str">
        <f t="shared" si="0"/>
        <v>C</v>
      </c>
      <c r="D68" s="27">
        <f t="shared" si="3"/>
        <v>0.49</v>
      </c>
      <c r="E68" s="26">
        <f t="shared" si="1"/>
        <v>0</v>
      </c>
      <c r="F68" s="26">
        <f t="shared" si="8"/>
        <v>5.0000000000000018</v>
      </c>
      <c r="G68" s="26">
        <f t="shared" si="9"/>
        <v>1.8250000000000013</v>
      </c>
      <c r="H68" s="8">
        <f t="shared" si="4"/>
        <v>0.49</v>
      </c>
      <c r="I68" s="8">
        <f t="shared" si="5"/>
        <v>0.6000000000000002</v>
      </c>
      <c r="J68" s="8">
        <f t="shared" si="6"/>
        <v>0</v>
      </c>
      <c r="K68" s="9">
        <f t="shared" si="7"/>
        <v>0.6000000000000002</v>
      </c>
      <c r="L68" s="10"/>
      <c r="M68" s="10"/>
      <c r="N68" s="10"/>
    </row>
    <row r="69" spans="1:14" x14ac:dyDescent="0.25">
      <c r="A69">
        <v>50</v>
      </c>
      <c r="B69">
        <f t="shared" si="2"/>
        <v>500</v>
      </c>
      <c r="C69" t="str">
        <f t="shared" si="0"/>
        <v>C</v>
      </c>
      <c r="D69" s="27">
        <f t="shared" si="3"/>
        <v>0.5</v>
      </c>
      <c r="E69" s="26">
        <f t="shared" si="1"/>
        <v>0</v>
      </c>
      <c r="F69" s="26">
        <f t="shared" si="8"/>
        <v>5.0000000000000018</v>
      </c>
      <c r="G69" s="26">
        <f t="shared" si="9"/>
        <v>1.8750000000000013</v>
      </c>
      <c r="H69" s="8">
        <f t="shared" si="4"/>
        <v>0.5</v>
      </c>
      <c r="I69" s="8">
        <f t="shared" si="5"/>
        <v>0.6000000000000002</v>
      </c>
      <c r="J69" s="8">
        <f t="shared" si="6"/>
        <v>0</v>
      </c>
      <c r="K69" s="9">
        <f t="shared" si="7"/>
        <v>0.6000000000000002</v>
      </c>
      <c r="L69" s="10"/>
      <c r="M69" s="10"/>
      <c r="N69" s="10"/>
    </row>
    <row r="70" spans="1:14" x14ac:dyDescent="0.25">
      <c r="A70">
        <v>51</v>
      </c>
      <c r="B70">
        <f t="shared" si="2"/>
        <v>510</v>
      </c>
      <c r="C70" t="str">
        <f t="shared" si="0"/>
        <v>C</v>
      </c>
      <c r="D70" s="27">
        <f t="shared" si="3"/>
        <v>0.51</v>
      </c>
      <c r="E70" s="26">
        <f t="shared" si="1"/>
        <v>0</v>
      </c>
      <c r="F70" s="26">
        <f t="shared" si="8"/>
        <v>5.0000000000000018</v>
      </c>
      <c r="G70" s="26">
        <f t="shared" si="9"/>
        <v>1.9250000000000014</v>
      </c>
      <c r="H70" s="8">
        <f t="shared" si="4"/>
        <v>0.51</v>
      </c>
      <c r="I70" s="8">
        <f t="shared" si="5"/>
        <v>0.6000000000000002</v>
      </c>
      <c r="J70" s="8">
        <f t="shared" si="6"/>
        <v>0</v>
      </c>
      <c r="K70" s="9">
        <f t="shared" si="7"/>
        <v>0.6000000000000002</v>
      </c>
      <c r="L70" s="10"/>
      <c r="M70" s="10"/>
      <c r="N70" s="10"/>
    </row>
    <row r="71" spans="1:14" x14ac:dyDescent="0.25">
      <c r="A71">
        <v>52</v>
      </c>
      <c r="B71">
        <f t="shared" si="2"/>
        <v>520</v>
      </c>
      <c r="C71" t="str">
        <f t="shared" si="0"/>
        <v>C</v>
      </c>
      <c r="D71" s="27">
        <f t="shared" si="3"/>
        <v>0.52</v>
      </c>
      <c r="E71" s="26">
        <f t="shared" si="1"/>
        <v>0</v>
      </c>
      <c r="F71" s="26">
        <f t="shared" si="8"/>
        <v>5.0000000000000018</v>
      </c>
      <c r="G71" s="26">
        <f t="shared" si="9"/>
        <v>1.9750000000000014</v>
      </c>
      <c r="H71" s="8">
        <f t="shared" si="4"/>
        <v>0.52</v>
      </c>
      <c r="I71" s="8">
        <f t="shared" si="5"/>
        <v>0.6000000000000002</v>
      </c>
      <c r="J71" s="8">
        <f t="shared" si="6"/>
        <v>0</v>
      </c>
      <c r="K71" s="9">
        <f t="shared" si="7"/>
        <v>0.6000000000000002</v>
      </c>
      <c r="L71" s="10"/>
      <c r="M71" s="10"/>
      <c r="N71" s="10"/>
    </row>
    <row r="72" spans="1:14" x14ac:dyDescent="0.25">
      <c r="A72">
        <v>53</v>
      </c>
      <c r="B72">
        <f t="shared" si="2"/>
        <v>530</v>
      </c>
      <c r="C72" t="str">
        <f t="shared" si="0"/>
        <v>C</v>
      </c>
      <c r="D72" s="27">
        <f t="shared" si="3"/>
        <v>0.53</v>
      </c>
      <c r="E72" s="26">
        <f t="shared" si="1"/>
        <v>0</v>
      </c>
      <c r="F72" s="26">
        <f t="shared" si="8"/>
        <v>5.0000000000000018</v>
      </c>
      <c r="G72" s="26">
        <f t="shared" si="9"/>
        <v>2.0250000000000012</v>
      </c>
      <c r="H72" s="8">
        <f t="shared" si="4"/>
        <v>0.53</v>
      </c>
      <c r="I72" s="8">
        <f t="shared" si="5"/>
        <v>0.6000000000000002</v>
      </c>
      <c r="J72" s="8">
        <f t="shared" si="6"/>
        <v>0</v>
      </c>
      <c r="K72" s="9">
        <f t="shared" si="7"/>
        <v>0.6000000000000002</v>
      </c>
      <c r="L72" s="10"/>
      <c r="M72" s="10"/>
      <c r="N72" s="10"/>
    </row>
    <row r="73" spans="1:14" x14ac:dyDescent="0.25">
      <c r="A73">
        <v>54</v>
      </c>
      <c r="B73">
        <f t="shared" si="2"/>
        <v>540</v>
      </c>
      <c r="C73" t="str">
        <f t="shared" si="0"/>
        <v>C</v>
      </c>
      <c r="D73" s="27">
        <f t="shared" si="3"/>
        <v>0.54</v>
      </c>
      <c r="E73" s="26">
        <f t="shared" si="1"/>
        <v>0</v>
      </c>
      <c r="F73" s="26">
        <f t="shared" si="8"/>
        <v>5.0000000000000018</v>
      </c>
      <c r="G73" s="26">
        <f t="shared" si="9"/>
        <v>2.0750000000000011</v>
      </c>
      <c r="H73" s="8">
        <f t="shared" si="4"/>
        <v>0.54</v>
      </c>
      <c r="I73" s="8">
        <f t="shared" si="5"/>
        <v>0.6000000000000002</v>
      </c>
      <c r="J73" s="8">
        <f t="shared" si="6"/>
        <v>0</v>
      </c>
      <c r="K73" s="9">
        <f t="shared" si="7"/>
        <v>0.6000000000000002</v>
      </c>
      <c r="L73" s="10"/>
      <c r="M73" s="10"/>
      <c r="N73" s="10"/>
    </row>
    <row r="74" spans="1:14" x14ac:dyDescent="0.25">
      <c r="A74">
        <v>55</v>
      </c>
      <c r="B74">
        <f t="shared" si="2"/>
        <v>550</v>
      </c>
      <c r="C74" t="str">
        <f t="shared" si="0"/>
        <v>C</v>
      </c>
      <c r="D74" s="27">
        <f t="shared" si="3"/>
        <v>0.55000000000000004</v>
      </c>
      <c r="E74" s="26">
        <f t="shared" si="1"/>
        <v>0</v>
      </c>
      <c r="F74" s="26">
        <f t="shared" si="8"/>
        <v>5.0000000000000018</v>
      </c>
      <c r="G74" s="26">
        <f t="shared" si="9"/>
        <v>2.1250000000000009</v>
      </c>
      <c r="H74" s="8">
        <f t="shared" si="4"/>
        <v>0.55000000000000004</v>
      </c>
      <c r="I74" s="8">
        <f t="shared" si="5"/>
        <v>0.6000000000000002</v>
      </c>
      <c r="J74" s="8">
        <f t="shared" si="6"/>
        <v>0</v>
      </c>
      <c r="K74" s="9">
        <f t="shared" si="7"/>
        <v>0.6000000000000002</v>
      </c>
      <c r="L74" s="10"/>
      <c r="M74" s="10"/>
      <c r="N74" s="10"/>
    </row>
    <row r="75" spans="1:14" x14ac:dyDescent="0.25">
      <c r="A75">
        <v>56</v>
      </c>
      <c r="B75">
        <f t="shared" si="2"/>
        <v>560</v>
      </c>
      <c r="C75" t="str">
        <f t="shared" si="0"/>
        <v>C</v>
      </c>
      <c r="D75" s="27">
        <f t="shared" si="3"/>
        <v>0.56000000000000005</v>
      </c>
      <c r="E75" s="26">
        <f t="shared" si="1"/>
        <v>0</v>
      </c>
      <c r="F75" s="26">
        <f t="shared" si="8"/>
        <v>5.0000000000000018</v>
      </c>
      <c r="G75" s="26">
        <f t="shared" si="9"/>
        <v>2.1750000000000007</v>
      </c>
      <c r="H75" s="8">
        <f t="shared" si="4"/>
        <v>0.56000000000000005</v>
      </c>
      <c r="I75" s="8">
        <f t="shared" si="5"/>
        <v>0.6000000000000002</v>
      </c>
      <c r="J75" s="8">
        <f t="shared" si="6"/>
        <v>0</v>
      </c>
      <c r="K75" s="9">
        <f t="shared" si="7"/>
        <v>0.6000000000000002</v>
      </c>
      <c r="L75" s="10"/>
      <c r="M75" s="10"/>
      <c r="N75" s="10"/>
    </row>
    <row r="76" spans="1:14" x14ac:dyDescent="0.25">
      <c r="A76">
        <v>57</v>
      </c>
      <c r="B76">
        <f t="shared" si="2"/>
        <v>570</v>
      </c>
      <c r="C76" t="str">
        <f t="shared" si="0"/>
        <v>C</v>
      </c>
      <c r="D76" s="27">
        <f t="shared" si="3"/>
        <v>0.56999999999999995</v>
      </c>
      <c r="E76" s="26">
        <f t="shared" si="1"/>
        <v>0</v>
      </c>
      <c r="F76" s="26">
        <f t="shared" si="8"/>
        <v>5.0000000000000018</v>
      </c>
      <c r="G76" s="26">
        <f t="shared" si="9"/>
        <v>2.2250000000000005</v>
      </c>
      <c r="H76" s="8">
        <f t="shared" si="4"/>
        <v>0.56999999999999995</v>
      </c>
      <c r="I76" s="8">
        <f t="shared" si="5"/>
        <v>0.6000000000000002</v>
      </c>
      <c r="J76" s="8">
        <f t="shared" si="6"/>
        <v>0</v>
      </c>
      <c r="K76" s="9">
        <f t="shared" si="7"/>
        <v>0.6000000000000002</v>
      </c>
      <c r="L76" s="10"/>
      <c r="M76" s="10"/>
      <c r="N76" s="10"/>
    </row>
    <row r="77" spans="1:14" x14ac:dyDescent="0.25">
      <c r="A77">
        <v>58</v>
      </c>
      <c r="B77">
        <f t="shared" si="2"/>
        <v>580</v>
      </c>
      <c r="C77" t="str">
        <f t="shared" si="0"/>
        <v>C</v>
      </c>
      <c r="D77" s="27">
        <f t="shared" si="3"/>
        <v>0.57999999999999996</v>
      </c>
      <c r="E77" s="26">
        <f t="shared" si="1"/>
        <v>0</v>
      </c>
      <c r="F77" s="26">
        <f t="shared" si="8"/>
        <v>5.0000000000000018</v>
      </c>
      <c r="G77" s="26">
        <f t="shared" si="9"/>
        <v>2.2750000000000004</v>
      </c>
      <c r="H77" s="8">
        <f t="shared" si="4"/>
        <v>0.57999999999999996</v>
      </c>
      <c r="I77" s="8">
        <f t="shared" si="5"/>
        <v>0.6000000000000002</v>
      </c>
      <c r="J77" s="8">
        <f t="shared" si="6"/>
        <v>0</v>
      </c>
      <c r="K77" s="9">
        <f t="shared" si="7"/>
        <v>0.6000000000000002</v>
      </c>
      <c r="L77" s="10"/>
      <c r="M77" s="10"/>
      <c r="N77" s="10"/>
    </row>
    <row r="78" spans="1:14" x14ac:dyDescent="0.25">
      <c r="A78">
        <v>59</v>
      </c>
      <c r="B78">
        <f t="shared" si="2"/>
        <v>590</v>
      </c>
      <c r="C78" t="str">
        <f t="shared" si="0"/>
        <v>C</v>
      </c>
      <c r="D78" s="27">
        <f t="shared" si="3"/>
        <v>0.59</v>
      </c>
      <c r="E78" s="26">
        <f t="shared" si="1"/>
        <v>0</v>
      </c>
      <c r="F78" s="26">
        <f t="shared" si="8"/>
        <v>5.0000000000000018</v>
      </c>
      <c r="G78" s="26">
        <f t="shared" si="9"/>
        <v>2.3250000000000002</v>
      </c>
      <c r="H78" s="8">
        <f t="shared" si="4"/>
        <v>0.59</v>
      </c>
      <c r="I78" s="8">
        <f t="shared" si="5"/>
        <v>0.6000000000000002</v>
      </c>
      <c r="J78" s="8">
        <f t="shared" si="6"/>
        <v>0</v>
      </c>
      <c r="K78" s="9">
        <f t="shared" si="7"/>
        <v>0.6000000000000002</v>
      </c>
      <c r="L78" s="10"/>
      <c r="M78" s="10"/>
      <c r="N78" s="10"/>
    </row>
    <row r="79" spans="1:14" x14ac:dyDescent="0.25">
      <c r="A79">
        <v>60</v>
      </c>
      <c r="B79">
        <f t="shared" si="2"/>
        <v>600</v>
      </c>
      <c r="C79" t="str">
        <f t="shared" si="0"/>
        <v>C</v>
      </c>
      <c r="D79" s="27">
        <f t="shared" si="3"/>
        <v>0.6</v>
      </c>
      <c r="E79" s="26">
        <f t="shared" si="1"/>
        <v>0</v>
      </c>
      <c r="F79" s="26">
        <f t="shared" si="8"/>
        <v>5.0000000000000018</v>
      </c>
      <c r="G79" s="26">
        <f t="shared" si="9"/>
        <v>2.375</v>
      </c>
      <c r="H79" s="8">
        <f t="shared" si="4"/>
        <v>0.6</v>
      </c>
      <c r="I79" s="8">
        <f t="shared" si="5"/>
        <v>0.6000000000000002</v>
      </c>
      <c r="J79" s="8">
        <f t="shared" si="6"/>
        <v>0</v>
      </c>
      <c r="K79" s="9">
        <f t="shared" si="7"/>
        <v>0.6000000000000002</v>
      </c>
      <c r="L79" s="10"/>
      <c r="M79" s="10"/>
      <c r="N79" s="10"/>
    </row>
    <row r="80" spans="1:14" x14ac:dyDescent="0.25">
      <c r="A80">
        <v>61</v>
      </c>
      <c r="B80">
        <f t="shared" si="2"/>
        <v>610</v>
      </c>
      <c r="C80" t="str">
        <f t="shared" si="0"/>
        <v>C</v>
      </c>
      <c r="D80" s="27">
        <f t="shared" si="3"/>
        <v>0.61</v>
      </c>
      <c r="E80" s="26">
        <f t="shared" si="1"/>
        <v>0</v>
      </c>
      <c r="F80" s="26">
        <f t="shared" si="8"/>
        <v>5.0000000000000018</v>
      </c>
      <c r="G80" s="26">
        <f t="shared" si="9"/>
        <v>2.4249999999999998</v>
      </c>
      <c r="H80" s="8">
        <f t="shared" si="4"/>
        <v>0.61</v>
      </c>
      <c r="I80" s="8">
        <f t="shared" si="5"/>
        <v>0.6000000000000002</v>
      </c>
      <c r="J80" s="8">
        <f t="shared" si="6"/>
        <v>0</v>
      </c>
      <c r="K80" s="9">
        <f t="shared" si="7"/>
        <v>0.6000000000000002</v>
      </c>
      <c r="L80" s="10"/>
      <c r="M80" s="10"/>
      <c r="N80" s="10"/>
    </row>
    <row r="81" spans="1:14" x14ac:dyDescent="0.25">
      <c r="A81">
        <v>62</v>
      </c>
      <c r="B81">
        <f t="shared" si="2"/>
        <v>620</v>
      </c>
      <c r="C81" t="str">
        <f t="shared" si="0"/>
        <v>C</v>
      </c>
      <c r="D81" s="27">
        <f t="shared" si="3"/>
        <v>0.62</v>
      </c>
      <c r="E81" s="26">
        <f t="shared" si="1"/>
        <v>0</v>
      </c>
      <c r="F81" s="26">
        <f t="shared" si="8"/>
        <v>5.0000000000000018</v>
      </c>
      <c r="G81" s="26">
        <f t="shared" si="9"/>
        <v>2.4749999999999996</v>
      </c>
      <c r="H81" s="8">
        <f t="shared" si="4"/>
        <v>0.62</v>
      </c>
      <c r="I81" s="8">
        <f t="shared" si="5"/>
        <v>0.6000000000000002</v>
      </c>
      <c r="J81" s="8">
        <f t="shared" si="6"/>
        <v>0</v>
      </c>
      <c r="K81" s="9">
        <f t="shared" si="7"/>
        <v>0.6000000000000002</v>
      </c>
      <c r="L81" s="10"/>
      <c r="M81" s="10"/>
      <c r="N81" s="10"/>
    </row>
    <row r="82" spans="1:14" x14ac:dyDescent="0.25">
      <c r="A82">
        <v>63</v>
      </c>
      <c r="B82">
        <f t="shared" si="2"/>
        <v>630</v>
      </c>
      <c r="C82" t="str">
        <f t="shared" si="0"/>
        <v>C</v>
      </c>
      <c r="D82" s="27">
        <f t="shared" si="3"/>
        <v>0.63</v>
      </c>
      <c r="E82" s="26">
        <f t="shared" si="1"/>
        <v>0</v>
      </c>
      <c r="F82" s="26">
        <f t="shared" si="8"/>
        <v>5.0000000000000018</v>
      </c>
      <c r="G82" s="26">
        <f t="shared" si="9"/>
        <v>2.5249999999999995</v>
      </c>
      <c r="H82" s="8">
        <f t="shared" si="4"/>
        <v>0.63</v>
      </c>
      <c r="I82" s="8">
        <f t="shared" si="5"/>
        <v>0.6000000000000002</v>
      </c>
      <c r="J82" s="8">
        <f t="shared" si="6"/>
        <v>0</v>
      </c>
      <c r="K82" s="9">
        <f t="shared" si="7"/>
        <v>0.6000000000000002</v>
      </c>
      <c r="L82" s="10"/>
      <c r="M82" s="10"/>
      <c r="N82" s="10"/>
    </row>
    <row r="83" spans="1:14" x14ac:dyDescent="0.25">
      <c r="A83">
        <v>64</v>
      </c>
      <c r="B83">
        <f t="shared" si="2"/>
        <v>640</v>
      </c>
      <c r="C83" t="str">
        <f t="shared" ref="C83:C146" si="10">IF(D83&lt;=$B$10,"A",IF(D83&lt;=$B$11,"C",IF(D83&lt;=$B$12,"D","end")))</f>
        <v>C</v>
      </c>
      <c r="D83" s="27">
        <f t="shared" si="3"/>
        <v>0.64</v>
      </c>
      <c r="E83" s="26">
        <f t="shared" si="1"/>
        <v>0</v>
      </c>
      <c r="F83" s="26">
        <f t="shared" si="8"/>
        <v>5.0000000000000018</v>
      </c>
      <c r="G83" s="26">
        <f t="shared" si="9"/>
        <v>2.5749999999999993</v>
      </c>
      <c r="H83" s="8">
        <f t="shared" si="4"/>
        <v>0.64</v>
      </c>
      <c r="I83" s="8">
        <f t="shared" si="5"/>
        <v>0.6000000000000002</v>
      </c>
      <c r="J83" s="8">
        <f t="shared" si="6"/>
        <v>0</v>
      </c>
      <c r="K83" s="9">
        <f t="shared" si="7"/>
        <v>0.6000000000000002</v>
      </c>
      <c r="L83" s="10"/>
      <c r="M83" s="10"/>
      <c r="N83" s="10"/>
    </row>
    <row r="84" spans="1:14" x14ac:dyDescent="0.25">
      <c r="A84">
        <v>65</v>
      </c>
      <c r="B84">
        <f t="shared" ref="B84:B147" si="11">A84*$B$4</f>
        <v>650</v>
      </c>
      <c r="C84" t="str">
        <f t="shared" si="10"/>
        <v>C</v>
      </c>
      <c r="D84" s="27">
        <f t="shared" ref="D84:D147" si="12">$B84/1000</f>
        <v>0.65</v>
      </c>
      <c r="E84" s="26">
        <f t="shared" ref="E84:E147" si="13">IF(C84="A",$E$13,IF(C84="D",-$E$13,0))</f>
        <v>0</v>
      </c>
      <c r="F84" s="26">
        <f t="shared" si="8"/>
        <v>5.0000000000000018</v>
      </c>
      <c r="G84" s="26">
        <f t="shared" si="9"/>
        <v>2.6249999999999991</v>
      </c>
      <c r="H84" s="8">
        <f t="shared" ref="H84:H147" si="14">D84</f>
        <v>0.65</v>
      </c>
      <c r="I84" s="8">
        <f t="shared" ref="I84:I147" si="15">F84*$B$15</f>
        <v>0.6000000000000002</v>
      </c>
      <c r="J84" s="8">
        <f t="shared" ref="J84:J147" si="16">E84*$B$16</f>
        <v>0</v>
      </c>
      <c r="K84" s="9">
        <f t="shared" ref="K84:K147" si="17">I84+J84</f>
        <v>0.6000000000000002</v>
      </c>
      <c r="L84" s="10"/>
      <c r="M84" s="10"/>
      <c r="N84" s="10"/>
    </row>
    <row r="85" spans="1:14" x14ac:dyDescent="0.25">
      <c r="A85">
        <v>66</v>
      </c>
      <c r="B85">
        <f t="shared" si="11"/>
        <v>660</v>
      </c>
      <c r="C85" t="str">
        <f t="shared" si="10"/>
        <v>C</v>
      </c>
      <c r="D85" s="27">
        <f t="shared" si="12"/>
        <v>0.66</v>
      </c>
      <c r="E85" s="26">
        <f t="shared" si="13"/>
        <v>0</v>
      </c>
      <c r="F85" s="26">
        <f t="shared" ref="F85:F148" si="18">IF(C85="end",0,F84+E85*$B$9)</f>
        <v>5.0000000000000018</v>
      </c>
      <c r="G85" s="26">
        <f t="shared" ref="G85:G148" si="19">G84+$B$9*(F85+F84)/2</f>
        <v>2.6749999999999989</v>
      </c>
      <c r="H85" s="8">
        <f t="shared" si="14"/>
        <v>0.66</v>
      </c>
      <c r="I85" s="8">
        <f t="shared" si="15"/>
        <v>0.6000000000000002</v>
      </c>
      <c r="J85" s="8">
        <f t="shared" si="16"/>
        <v>0</v>
      </c>
      <c r="K85" s="9">
        <f t="shared" si="17"/>
        <v>0.6000000000000002</v>
      </c>
      <c r="L85" s="10"/>
      <c r="M85" s="10"/>
      <c r="N85" s="10"/>
    </row>
    <row r="86" spans="1:14" x14ac:dyDescent="0.25">
      <c r="A86">
        <v>67</v>
      </c>
      <c r="B86">
        <f t="shared" si="11"/>
        <v>670</v>
      </c>
      <c r="C86" t="str">
        <f t="shared" si="10"/>
        <v>C</v>
      </c>
      <c r="D86" s="27">
        <f t="shared" si="12"/>
        <v>0.67</v>
      </c>
      <c r="E86" s="26">
        <f t="shared" si="13"/>
        <v>0</v>
      </c>
      <c r="F86" s="26">
        <f t="shared" si="18"/>
        <v>5.0000000000000018</v>
      </c>
      <c r="G86" s="26">
        <f t="shared" si="19"/>
        <v>2.7249999999999988</v>
      </c>
      <c r="H86" s="8">
        <f t="shared" si="14"/>
        <v>0.67</v>
      </c>
      <c r="I86" s="8">
        <f t="shared" si="15"/>
        <v>0.6000000000000002</v>
      </c>
      <c r="J86" s="8">
        <f t="shared" si="16"/>
        <v>0</v>
      </c>
      <c r="K86" s="9">
        <f t="shared" si="17"/>
        <v>0.6000000000000002</v>
      </c>
      <c r="L86" s="10"/>
      <c r="M86" s="10"/>
      <c r="N86" s="10"/>
    </row>
    <row r="87" spans="1:14" x14ac:dyDescent="0.25">
      <c r="A87">
        <v>68</v>
      </c>
      <c r="B87">
        <f t="shared" si="11"/>
        <v>680</v>
      </c>
      <c r="C87" t="str">
        <f t="shared" si="10"/>
        <v>C</v>
      </c>
      <c r="D87" s="27">
        <f t="shared" si="12"/>
        <v>0.68</v>
      </c>
      <c r="E87" s="26">
        <f t="shared" si="13"/>
        <v>0</v>
      </c>
      <c r="F87" s="26">
        <f t="shared" si="18"/>
        <v>5.0000000000000018</v>
      </c>
      <c r="G87" s="26">
        <f t="shared" si="19"/>
        <v>2.7749999999999986</v>
      </c>
      <c r="H87" s="8">
        <f t="shared" si="14"/>
        <v>0.68</v>
      </c>
      <c r="I87" s="8">
        <f t="shared" si="15"/>
        <v>0.6000000000000002</v>
      </c>
      <c r="J87" s="8">
        <f t="shared" si="16"/>
        <v>0</v>
      </c>
      <c r="K87" s="9">
        <f t="shared" si="17"/>
        <v>0.6000000000000002</v>
      </c>
      <c r="L87" s="10"/>
      <c r="M87" s="10"/>
      <c r="N87" s="10"/>
    </row>
    <row r="88" spans="1:14" x14ac:dyDescent="0.25">
      <c r="A88">
        <v>69</v>
      </c>
      <c r="B88">
        <f t="shared" si="11"/>
        <v>690</v>
      </c>
      <c r="C88" t="str">
        <f t="shared" si="10"/>
        <v>C</v>
      </c>
      <c r="D88" s="27">
        <f t="shared" si="12"/>
        <v>0.69</v>
      </c>
      <c r="E88" s="26">
        <f t="shared" si="13"/>
        <v>0</v>
      </c>
      <c r="F88" s="26">
        <f t="shared" si="18"/>
        <v>5.0000000000000018</v>
      </c>
      <c r="G88" s="26">
        <f t="shared" si="19"/>
        <v>2.8249999999999984</v>
      </c>
      <c r="H88" s="8">
        <f t="shared" si="14"/>
        <v>0.69</v>
      </c>
      <c r="I88" s="8">
        <f t="shared" si="15"/>
        <v>0.6000000000000002</v>
      </c>
      <c r="J88" s="8">
        <f t="shared" si="16"/>
        <v>0</v>
      </c>
      <c r="K88" s="9">
        <f t="shared" si="17"/>
        <v>0.6000000000000002</v>
      </c>
      <c r="L88" s="10"/>
      <c r="M88" s="10"/>
      <c r="N88" s="10"/>
    </row>
    <row r="89" spans="1:14" x14ac:dyDescent="0.25">
      <c r="A89">
        <v>70</v>
      </c>
      <c r="B89">
        <f t="shared" si="11"/>
        <v>700</v>
      </c>
      <c r="C89" t="str">
        <f t="shared" si="10"/>
        <v>C</v>
      </c>
      <c r="D89" s="27">
        <f t="shared" si="12"/>
        <v>0.7</v>
      </c>
      <c r="E89" s="26">
        <f t="shared" si="13"/>
        <v>0</v>
      </c>
      <c r="F89" s="26">
        <f t="shared" si="18"/>
        <v>5.0000000000000018</v>
      </c>
      <c r="G89" s="26">
        <f t="shared" si="19"/>
        <v>2.8749999999999982</v>
      </c>
      <c r="H89" s="8">
        <f t="shared" si="14"/>
        <v>0.7</v>
      </c>
      <c r="I89" s="8">
        <f t="shared" si="15"/>
        <v>0.6000000000000002</v>
      </c>
      <c r="J89" s="8">
        <f t="shared" si="16"/>
        <v>0</v>
      </c>
      <c r="K89" s="9">
        <f t="shared" si="17"/>
        <v>0.6000000000000002</v>
      </c>
      <c r="L89" s="10"/>
      <c r="M89" s="10"/>
      <c r="N89" s="10"/>
    </row>
    <row r="90" spans="1:14" x14ac:dyDescent="0.25">
      <c r="A90">
        <v>71</v>
      </c>
      <c r="B90">
        <f t="shared" si="11"/>
        <v>710</v>
      </c>
      <c r="C90" t="str">
        <f t="shared" si="10"/>
        <v>C</v>
      </c>
      <c r="D90" s="27">
        <f t="shared" si="12"/>
        <v>0.71</v>
      </c>
      <c r="E90" s="26">
        <f t="shared" si="13"/>
        <v>0</v>
      </c>
      <c r="F90" s="26">
        <f t="shared" si="18"/>
        <v>5.0000000000000018</v>
      </c>
      <c r="G90" s="26">
        <f t="shared" si="19"/>
        <v>2.924999999999998</v>
      </c>
      <c r="H90" s="8">
        <f t="shared" si="14"/>
        <v>0.71</v>
      </c>
      <c r="I90" s="8">
        <f t="shared" si="15"/>
        <v>0.6000000000000002</v>
      </c>
      <c r="J90" s="8">
        <f t="shared" si="16"/>
        <v>0</v>
      </c>
      <c r="K90" s="9">
        <f t="shared" si="17"/>
        <v>0.6000000000000002</v>
      </c>
      <c r="L90" s="10"/>
      <c r="M90" s="10"/>
      <c r="N90" s="10"/>
    </row>
    <row r="91" spans="1:14" x14ac:dyDescent="0.25">
      <c r="A91">
        <v>72</v>
      </c>
      <c r="B91">
        <f t="shared" si="11"/>
        <v>720</v>
      </c>
      <c r="C91" t="str">
        <f t="shared" si="10"/>
        <v>C</v>
      </c>
      <c r="D91" s="27">
        <f t="shared" si="12"/>
        <v>0.72</v>
      </c>
      <c r="E91" s="26">
        <f t="shared" si="13"/>
        <v>0</v>
      </c>
      <c r="F91" s="26">
        <f t="shared" si="18"/>
        <v>5.0000000000000018</v>
      </c>
      <c r="G91" s="26">
        <f t="shared" si="19"/>
        <v>2.9749999999999979</v>
      </c>
      <c r="H91" s="8">
        <f t="shared" si="14"/>
        <v>0.72</v>
      </c>
      <c r="I91" s="8">
        <f t="shared" si="15"/>
        <v>0.6000000000000002</v>
      </c>
      <c r="J91" s="8">
        <f t="shared" si="16"/>
        <v>0</v>
      </c>
      <c r="K91" s="9">
        <f t="shared" si="17"/>
        <v>0.6000000000000002</v>
      </c>
      <c r="L91" s="10"/>
      <c r="M91" s="10"/>
      <c r="N91" s="10"/>
    </row>
    <row r="92" spans="1:14" x14ac:dyDescent="0.25">
      <c r="A92">
        <v>73</v>
      </c>
      <c r="B92">
        <f t="shared" si="11"/>
        <v>730</v>
      </c>
      <c r="C92" t="str">
        <f t="shared" si="10"/>
        <v>C</v>
      </c>
      <c r="D92" s="27">
        <f t="shared" si="12"/>
        <v>0.73</v>
      </c>
      <c r="E92" s="26">
        <f t="shared" si="13"/>
        <v>0</v>
      </c>
      <c r="F92" s="26">
        <f t="shared" si="18"/>
        <v>5.0000000000000018</v>
      </c>
      <c r="G92" s="26">
        <f t="shared" si="19"/>
        <v>3.0249999999999977</v>
      </c>
      <c r="H92" s="8">
        <f t="shared" si="14"/>
        <v>0.73</v>
      </c>
      <c r="I92" s="8">
        <f t="shared" si="15"/>
        <v>0.6000000000000002</v>
      </c>
      <c r="J92" s="8">
        <f t="shared" si="16"/>
        <v>0</v>
      </c>
      <c r="K92" s="9">
        <f t="shared" si="17"/>
        <v>0.6000000000000002</v>
      </c>
      <c r="L92" s="10"/>
      <c r="M92" s="10"/>
      <c r="N92" s="10"/>
    </row>
    <row r="93" spans="1:14" x14ac:dyDescent="0.25">
      <c r="A93">
        <v>74</v>
      </c>
      <c r="B93">
        <f t="shared" si="11"/>
        <v>740</v>
      </c>
      <c r="C93" t="str">
        <f t="shared" si="10"/>
        <v>C</v>
      </c>
      <c r="D93" s="27">
        <f t="shared" si="12"/>
        <v>0.74</v>
      </c>
      <c r="E93" s="26">
        <f t="shared" si="13"/>
        <v>0</v>
      </c>
      <c r="F93" s="26">
        <f t="shared" si="18"/>
        <v>5.0000000000000018</v>
      </c>
      <c r="G93" s="26">
        <f t="shared" si="19"/>
        <v>3.0749999999999975</v>
      </c>
      <c r="H93" s="8">
        <f t="shared" si="14"/>
        <v>0.74</v>
      </c>
      <c r="I93" s="8">
        <f t="shared" si="15"/>
        <v>0.6000000000000002</v>
      </c>
      <c r="J93" s="8">
        <f t="shared" si="16"/>
        <v>0</v>
      </c>
      <c r="K93" s="9">
        <f t="shared" si="17"/>
        <v>0.6000000000000002</v>
      </c>
      <c r="L93" s="10"/>
      <c r="M93" s="10"/>
      <c r="N93" s="10"/>
    </row>
    <row r="94" spans="1:14" x14ac:dyDescent="0.25">
      <c r="A94">
        <v>75</v>
      </c>
      <c r="B94">
        <f t="shared" si="11"/>
        <v>750</v>
      </c>
      <c r="C94" t="str">
        <f t="shared" si="10"/>
        <v>C</v>
      </c>
      <c r="D94" s="27">
        <f t="shared" si="12"/>
        <v>0.75</v>
      </c>
      <c r="E94" s="26">
        <f t="shared" si="13"/>
        <v>0</v>
      </c>
      <c r="F94" s="26">
        <f t="shared" si="18"/>
        <v>5.0000000000000018</v>
      </c>
      <c r="G94" s="26">
        <f t="shared" si="19"/>
        <v>3.1249999999999973</v>
      </c>
      <c r="H94" s="8">
        <f t="shared" si="14"/>
        <v>0.75</v>
      </c>
      <c r="I94" s="8">
        <f t="shared" si="15"/>
        <v>0.6000000000000002</v>
      </c>
      <c r="J94" s="8">
        <f t="shared" si="16"/>
        <v>0</v>
      </c>
      <c r="K94" s="9">
        <f t="shared" si="17"/>
        <v>0.6000000000000002</v>
      </c>
      <c r="L94" s="10"/>
      <c r="M94" s="10"/>
      <c r="N94" s="10"/>
    </row>
    <row r="95" spans="1:14" x14ac:dyDescent="0.25">
      <c r="A95">
        <v>76</v>
      </c>
      <c r="B95">
        <f t="shared" si="11"/>
        <v>760</v>
      </c>
      <c r="C95" t="str">
        <f t="shared" si="10"/>
        <v>C</v>
      </c>
      <c r="D95" s="27">
        <f t="shared" si="12"/>
        <v>0.76</v>
      </c>
      <c r="E95" s="26">
        <f t="shared" si="13"/>
        <v>0</v>
      </c>
      <c r="F95" s="26">
        <f t="shared" si="18"/>
        <v>5.0000000000000018</v>
      </c>
      <c r="G95" s="26">
        <f t="shared" si="19"/>
        <v>3.1749999999999972</v>
      </c>
      <c r="H95" s="8">
        <f t="shared" si="14"/>
        <v>0.76</v>
      </c>
      <c r="I95" s="8">
        <f t="shared" si="15"/>
        <v>0.6000000000000002</v>
      </c>
      <c r="J95" s="8">
        <f t="shared" si="16"/>
        <v>0</v>
      </c>
      <c r="K95" s="9">
        <f t="shared" si="17"/>
        <v>0.6000000000000002</v>
      </c>
      <c r="L95" s="10"/>
      <c r="M95" s="10"/>
      <c r="N95" s="10"/>
    </row>
    <row r="96" spans="1:14" x14ac:dyDescent="0.25">
      <c r="A96">
        <v>77</v>
      </c>
      <c r="B96">
        <f t="shared" si="11"/>
        <v>770</v>
      </c>
      <c r="C96" t="str">
        <f t="shared" si="10"/>
        <v>C</v>
      </c>
      <c r="D96" s="27">
        <f t="shared" si="12"/>
        <v>0.77</v>
      </c>
      <c r="E96" s="26">
        <f t="shared" si="13"/>
        <v>0</v>
      </c>
      <c r="F96" s="26">
        <f t="shared" si="18"/>
        <v>5.0000000000000018</v>
      </c>
      <c r="G96" s="26">
        <f t="shared" si="19"/>
        <v>3.224999999999997</v>
      </c>
      <c r="H96" s="8">
        <f t="shared" si="14"/>
        <v>0.77</v>
      </c>
      <c r="I96" s="8">
        <f t="shared" si="15"/>
        <v>0.6000000000000002</v>
      </c>
      <c r="J96" s="8">
        <f t="shared" si="16"/>
        <v>0</v>
      </c>
      <c r="K96" s="9">
        <f t="shared" si="17"/>
        <v>0.6000000000000002</v>
      </c>
      <c r="L96" s="10"/>
      <c r="M96" s="10"/>
      <c r="N96" s="10"/>
    </row>
    <row r="97" spans="1:14" x14ac:dyDescent="0.25">
      <c r="A97">
        <v>78</v>
      </c>
      <c r="B97">
        <f t="shared" si="11"/>
        <v>780</v>
      </c>
      <c r="C97" t="str">
        <f t="shared" si="10"/>
        <v>C</v>
      </c>
      <c r="D97" s="27">
        <f t="shared" si="12"/>
        <v>0.78</v>
      </c>
      <c r="E97" s="26">
        <f t="shared" si="13"/>
        <v>0</v>
      </c>
      <c r="F97" s="26">
        <f t="shared" si="18"/>
        <v>5.0000000000000018</v>
      </c>
      <c r="G97" s="26">
        <f t="shared" si="19"/>
        <v>3.2749999999999968</v>
      </c>
      <c r="H97" s="8">
        <f t="shared" si="14"/>
        <v>0.78</v>
      </c>
      <c r="I97" s="8">
        <f t="shared" si="15"/>
        <v>0.6000000000000002</v>
      </c>
      <c r="J97" s="8">
        <f t="shared" si="16"/>
        <v>0</v>
      </c>
      <c r="K97" s="9">
        <f t="shared" si="17"/>
        <v>0.6000000000000002</v>
      </c>
      <c r="L97" s="10"/>
      <c r="M97" s="10"/>
      <c r="N97" s="10"/>
    </row>
    <row r="98" spans="1:14" x14ac:dyDescent="0.25">
      <c r="A98">
        <v>79</v>
      </c>
      <c r="B98">
        <f t="shared" si="11"/>
        <v>790</v>
      </c>
      <c r="C98" t="str">
        <f t="shared" si="10"/>
        <v>C</v>
      </c>
      <c r="D98" s="27">
        <f t="shared" si="12"/>
        <v>0.79</v>
      </c>
      <c r="E98" s="26">
        <f t="shared" si="13"/>
        <v>0</v>
      </c>
      <c r="F98" s="26">
        <f t="shared" si="18"/>
        <v>5.0000000000000018</v>
      </c>
      <c r="G98" s="26">
        <f t="shared" si="19"/>
        <v>3.3249999999999966</v>
      </c>
      <c r="H98" s="8">
        <f t="shared" si="14"/>
        <v>0.79</v>
      </c>
      <c r="I98" s="8">
        <f t="shared" si="15"/>
        <v>0.6000000000000002</v>
      </c>
      <c r="J98" s="8">
        <f t="shared" si="16"/>
        <v>0</v>
      </c>
      <c r="K98" s="9">
        <f t="shared" si="17"/>
        <v>0.6000000000000002</v>
      </c>
      <c r="L98" s="10"/>
      <c r="M98" s="10"/>
      <c r="N98" s="10"/>
    </row>
    <row r="99" spans="1:14" x14ac:dyDescent="0.25">
      <c r="A99">
        <v>80</v>
      </c>
      <c r="B99">
        <f t="shared" si="11"/>
        <v>800</v>
      </c>
      <c r="C99" t="str">
        <f t="shared" si="10"/>
        <v>C</v>
      </c>
      <c r="D99" s="27">
        <f t="shared" si="12"/>
        <v>0.8</v>
      </c>
      <c r="E99" s="26">
        <f t="shared" si="13"/>
        <v>0</v>
      </c>
      <c r="F99" s="26">
        <f t="shared" si="18"/>
        <v>5.0000000000000018</v>
      </c>
      <c r="G99" s="26">
        <f t="shared" si="19"/>
        <v>3.3749999999999964</v>
      </c>
      <c r="H99" s="8">
        <f t="shared" si="14"/>
        <v>0.8</v>
      </c>
      <c r="I99" s="8">
        <f t="shared" si="15"/>
        <v>0.6000000000000002</v>
      </c>
      <c r="J99" s="8">
        <f t="shared" si="16"/>
        <v>0</v>
      </c>
      <c r="K99" s="9">
        <f t="shared" si="17"/>
        <v>0.6000000000000002</v>
      </c>
      <c r="L99" s="10"/>
      <c r="M99" s="10"/>
      <c r="N99" s="10"/>
    </row>
    <row r="100" spans="1:14" x14ac:dyDescent="0.25">
      <c r="A100">
        <v>81</v>
      </c>
      <c r="B100">
        <f t="shared" si="11"/>
        <v>810</v>
      </c>
      <c r="C100" t="str">
        <f t="shared" si="10"/>
        <v>C</v>
      </c>
      <c r="D100" s="27">
        <f t="shared" si="12"/>
        <v>0.81</v>
      </c>
      <c r="E100" s="26">
        <f t="shared" si="13"/>
        <v>0</v>
      </c>
      <c r="F100" s="26">
        <f t="shared" si="18"/>
        <v>5.0000000000000018</v>
      </c>
      <c r="G100" s="26">
        <f t="shared" si="19"/>
        <v>3.4249999999999963</v>
      </c>
      <c r="H100" s="8">
        <f t="shared" si="14"/>
        <v>0.81</v>
      </c>
      <c r="I100" s="8">
        <f t="shared" si="15"/>
        <v>0.6000000000000002</v>
      </c>
      <c r="J100" s="8">
        <f t="shared" si="16"/>
        <v>0</v>
      </c>
      <c r="K100" s="9">
        <f t="shared" si="17"/>
        <v>0.6000000000000002</v>
      </c>
      <c r="L100" s="10"/>
      <c r="M100" s="10"/>
      <c r="N100" s="10"/>
    </row>
    <row r="101" spans="1:14" x14ac:dyDescent="0.25">
      <c r="A101">
        <v>82</v>
      </c>
      <c r="B101">
        <f t="shared" si="11"/>
        <v>820</v>
      </c>
      <c r="C101" t="str">
        <f t="shared" si="10"/>
        <v>C</v>
      </c>
      <c r="D101" s="27">
        <f t="shared" si="12"/>
        <v>0.82</v>
      </c>
      <c r="E101" s="26">
        <f t="shared" si="13"/>
        <v>0</v>
      </c>
      <c r="F101" s="26">
        <f t="shared" si="18"/>
        <v>5.0000000000000018</v>
      </c>
      <c r="G101" s="26">
        <f t="shared" si="19"/>
        <v>3.4749999999999961</v>
      </c>
      <c r="H101" s="8">
        <f t="shared" si="14"/>
        <v>0.82</v>
      </c>
      <c r="I101" s="8">
        <f t="shared" si="15"/>
        <v>0.6000000000000002</v>
      </c>
      <c r="J101" s="8">
        <f t="shared" si="16"/>
        <v>0</v>
      </c>
      <c r="K101" s="9">
        <f t="shared" si="17"/>
        <v>0.6000000000000002</v>
      </c>
      <c r="L101" s="10"/>
      <c r="M101" s="10"/>
      <c r="N101" s="10"/>
    </row>
    <row r="102" spans="1:14" x14ac:dyDescent="0.25">
      <c r="A102">
        <v>83</v>
      </c>
      <c r="B102">
        <f t="shared" si="11"/>
        <v>830</v>
      </c>
      <c r="C102" t="str">
        <f t="shared" si="10"/>
        <v>C</v>
      </c>
      <c r="D102" s="27">
        <f t="shared" si="12"/>
        <v>0.83</v>
      </c>
      <c r="E102" s="26">
        <f t="shared" si="13"/>
        <v>0</v>
      </c>
      <c r="F102" s="26">
        <f t="shared" si="18"/>
        <v>5.0000000000000018</v>
      </c>
      <c r="G102" s="26">
        <f t="shared" si="19"/>
        <v>3.5249999999999959</v>
      </c>
      <c r="H102" s="8">
        <f t="shared" si="14"/>
        <v>0.83</v>
      </c>
      <c r="I102" s="8">
        <f t="shared" si="15"/>
        <v>0.6000000000000002</v>
      </c>
      <c r="J102" s="8">
        <f t="shared" si="16"/>
        <v>0</v>
      </c>
      <c r="K102" s="9">
        <f t="shared" si="17"/>
        <v>0.6000000000000002</v>
      </c>
      <c r="L102" s="10"/>
      <c r="M102" s="10"/>
      <c r="N102" s="10"/>
    </row>
    <row r="103" spans="1:14" x14ac:dyDescent="0.25">
      <c r="A103">
        <v>84</v>
      </c>
      <c r="B103">
        <f t="shared" si="11"/>
        <v>840</v>
      </c>
      <c r="C103" t="str">
        <f t="shared" si="10"/>
        <v>C</v>
      </c>
      <c r="D103" s="27">
        <f t="shared" si="12"/>
        <v>0.84</v>
      </c>
      <c r="E103" s="26">
        <f t="shared" si="13"/>
        <v>0</v>
      </c>
      <c r="F103" s="26">
        <f t="shared" si="18"/>
        <v>5.0000000000000018</v>
      </c>
      <c r="G103" s="26">
        <f t="shared" si="19"/>
        <v>3.5749999999999957</v>
      </c>
      <c r="H103" s="8">
        <f t="shared" si="14"/>
        <v>0.84</v>
      </c>
      <c r="I103" s="8">
        <f t="shared" si="15"/>
        <v>0.6000000000000002</v>
      </c>
      <c r="J103" s="8">
        <f t="shared" si="16"/>
        <v>0</v>
      </c>
      <c r="K103" s="9">
        <f t="shared" si="17"/>
        <v>0.6000000000000002</v>
      </c>
      <c r="L103" s="10"/>
      <c r="M103" s="10"/>
      <c r="N103" s="10"/>
    </row>
    <row r="104" spans="1:14" x14ac:dyDescent="0.25">
      <c r="A104">
        <v>85</v>
      </c>
      <c r="B104">
        <f t="shared" si="11"/>
        <v>850</v>
      </c>
      <c r="C104" t="str">
        <f t="shared" si="10"/>
        <v>C</v>
      </c>
      <c r="D104" s="27">
        <f t="shared" si="12"/>
        <v>0.85</v>
      </c>
      <c r="E104" s="26">
        <f t="shared" si="13"/>
        <v>0</v>
      </c>
      <c r="F104" s="26">
        <f t="shared" si="18"/>
        <v>5.0000000000000018</v>
      </c>
      <c r="G104" s="26">
        <f t="shared" si="19"/>
        <v>3.6249999999999956</v>
      </c>
      <c r="H104" s="8">
        <f t="shared" si="14"/>
        <v>0.85</v>
      </c>
      <c r="I104" s="8">
        <f t="shared" si="15"/>
        <v>0.6000000000000002</v>
      </c>
      <c r="J104" s="8">
        <f t="shared" si="16"/>
        <v>0</v>
      </c>
      <c r="K104" s="9">
        <f t="shared" si="17"/>
        <v>0.6000000000000002</v>
      </c>
      <c r="L104" s="10"/>
      <c r="M104" s="10"/>
      <c r="N104" s="10"/>
    </row>
    <row r="105" spans="1:14" x14ac:dyDescent="0.25">
      <c r="A105">
        <v>86</v>
      </c>
      <c r="B105">
        <f t="shared" si="11"/>
        <v>860</v>
      </c>
      <c r="C105" t="str">
        <f t="shared" si="10"/>
        <v>C</v>
      </c>
      <c r="D105" s="27">
        <f t="shared" si="12"/>
        <v>0.86</v>
      </c>
      <c r="E105" s="26">
        <f t="shared" si="13"/>
        <v>0</v>
      </c>
      <c r="F105" s="26">
        <f t="shared" si="18"/>
        <v>5.0000000000000018</v>
      </c>
      <c r="G105" s="26">
        <f t="shared" si="19"/>
        <v>3.6749999999999954</v>
      </c>
      <c r="H105" s="8">
        <f t="shared" si="14"/>
        <v>0.86</v>
      </c>
      <c r="I105" s="8">
        <f t="shared" si="15"/>
        <v>0.6000000000000002</v>
      </c>
      <c r="J105" s="8">
        <f t="shared" si="16"/>
        <v>0</v>
      </c>
      <c r="K105" s="9">
        <f t="shared" si="17"/>
        <v>0.6000000000000002</v>
      </c>
      <c r="L105" s="10"/>
      <c r="M105" s="10"/>
      <c r="N105" s="10"/>
    </row>
    <row r="106" spans="1:14" x14ac:dyDescent="0.25">
      <c r="A106">
        <v>87</v>
      </c>
      <c r="B106">
        <f t="shared" si="11"/>
        <v>870</v>
      </c>
      <c r="C106" t="str">
        <f t="shared" si="10"/>
        <v>C</v>
      </c>
      <c r="D106" s="27">
        <f t="shared" si="12"/>
        <v>0.87</v>
      </c>
      <c r="E106" s="26">
        <f t="shared" si="13"/>
        <v>0</v>
      </c>
      <c r="F106" s="26">
        <f t="shared" si="18"/>
        <v>5.0000000000000018</v>
      </c>
      <c r="G106" s="26">
        <f t="shared" si="19"/>
        <v>3.7249999999999952</v>
      </c>
      <c r="H106" s="8">
        <f t="shared" si="14"/>
        <v>0.87</v>
      </c>
      <c r="I106" s="8">
        <f t="shared" si="15"/>
        <v>0.6000000000000002</v>
      </c>
      <c r="J106" s="8">
        <f t="shared" si="16"/>
        <v>0</v>
      </c>
      <c r="K106" s="9">
        <f t="shared" si="17"/>
        <v>0.6000000000000002</v>
      </c>
      <c r="L106" s="10"/>
      <c r="M106" s="10"/>
      <c r="N106" s="10"/>
    </row>
    <row r="107" spans="1:14" x14ac:dyDescent="0.25">
      <c r="A107">
        <v>88</v>
      </c>
      <c r="B107">
        <f t="shared" si="11"/>
        <v>880</v>
      </c>
      <c r="C107" t="str">
        <f t="shared" si="10"/>
        <v>C</v>
      </c>
      <c r="D107" s="27">
        <f t="shared" si="12"/>
        <v>0.88</v>
      </c>
      <c r="E107" s="26">
        <f t="shared" si="13"/>
        <v>0</v>
      </c>
      <c r="F107" s="26">
        <f t="shared" si="18"/>
        <v>5.0000000000000018</v>
      </c>
      <c r="G107" s="26">
        <f t="shared" si="19"/>
        <v>3.774999999999995</v>
      </c>
      <c r="H107" s="8">
        <f t="shared" si="14"/>
        <v>0.88</v>
      </c>
      <c r="I107" s="8">
        <f t="shared" si="15"/>
        <v>0.6000000000000002</v>
      </c>
      <c r="J107" s="8">
        <f t="shared" si="16"/>
        <v>0</v>
      </c>
      <c r="K107" s="9">
        <f t="shared" si="17"/>
        <v>0.6000000000000002</v>
      </c>
      <c r="L107" s="10"/>
      <c r="M107" s="10"/>
      <c r="N107" s="10"/>
    </row>
    <row r="108" spans="1:14" x14ac:dyDescent="0.25">
      <c r="A108">
        <v>89</v>
      </c>
      <c r="B108">
        <f t="shared" si="11"/>
        <v>890</v>
      </c>
      <c r="C108" t="str">
        <f t="shared" si="10"/>
        <v>C</v>
      </c>
      <c r="D108" s="27">
        <f t="shared" si="12"/>
        <v>0.89</v>
      </c>
      <c r="E108" s="26">
        <f t="shared" si="13"/>
        <v>0</v>
      </c>
      <c r="F108" s="26">
        <f t="shared" si="18"/>
        <v>5.0000000000000018</v>
      </c>
      <c r="G108" s="26">
        <f t="shared" si="19"/>
        <v>3.8249999999999948</v>
      </c>
      <c r="H108" s="8">
        <f t="shared" si="14"/>
        <v>0.89</v>
      </c>
      <c r="I108" s="8">
        <f t="shared" si="15"/>
        <v>0.6000000000000002</v>
      </c>
      <c r="J108" s="8">
        <f t="shared" si="16"/>
        <v>0</v>
      </c>
      <c r="K108" s="9">
        <f t="shared" si="17"/>
        <v>0.6000000000000002</v>
      </c>
      <c r="L108" s="10"/>
      <c r="M108" s="10"/>
      <c r="N108" s="10"/>
    </row>
    <row r="109" spans="1:14" x14ac:dyDescent="0.25">
      <c r="A109">
        <v>90</v>
      </c>
      <c r="B109">
        <f t="shared" si="11"/>
        <v>900</v>
      </c>
      <c r="C109" t="str">
        <f t="shared" si="10"/>
        <v>C</v>
      </c>
      <c r="D109" s="27">
        <f t="shared" si="12"/>
        <v>0.9</v>
      </c>
      <c r="E109" s="26">
        <f t="shared" si="13"/>
        <v>0</v>
      </c>
      <c r="F109" s="26">
        <f t="shared" si="18"/>
        <v>5.0000000000000018</v>
      </c>
      <c r="G109" s="26">
        <f t="shared" si="19"/>
        <v>3.8749999999999947</v>
      </c>
      <c r="H109" s="8">
        <f t="shared" si="14"/>
        <v>0.9</v>
      </c>
      <c r="I109" s="8">
        <f t="shared" si="15"/>
        <v>0.6000000000000002</v>
      </c>
      <c r="J109" s="8">
        <f t="shared" si="16"/>
        <v>0</v>
      </c>
      <c r="K109" s="9">
        <f t="shared" si="17"/>
        <v>0.6000000000000002</v>
      </c>
      <c r="L109" s="10"/>
      <c r="M109" s="10"/>
      <c r="N109" s="10"/>
    </row>
    <row r="110" spans="1:14" x14ac:dyDescent="0.25">
      <c r="A110">
        <v>91</v>
      </c>
      <c r="B110">
        <f t="shared" si="11"/>
        <v>910</v>
      </c>
      <c r="C110" t="str">
        <f t="shared" si="10"/>
        <v>C</v>
      </c>
      <c r="D110" s="27">
        <f t="shared" si="12"/>
        <v>0.91</v>
      </c>
      <c r="E110" s="26">
        <f t="shared" si="13"/>
        <v>0</v>
      </c>
      <c r="F110" s="26">
        <f t="shared" si="18"/>
        <v>5.0000000000000018</v>
      </c>
      <c r="G110" s="26">
        <f t="shared" si="19"/>
        <v>3.9249999999999945</v>
      </c>
      <c r="H110" s="8">
        <f t="shared" si="14"/>
        <v>0.91</v>
      </c>
      <c r="I110" s="8">
        <f t="shared" si="15"/>
        <v>0.6000000000000002</v>
      </c>
      <c r="J110" s="8">
        <f t="shared" si="16"/>
        <v>0</v>
      </c>
      <c r="K110" s="9">
        <f t="shared" si="17"/>
        <v>0.6000000000000002</v>
      </c>
      <c r="L110" s="10"/>
      <c r="M110" s="10"/>
      <c r="N110" s="10"/>
    </row>
    <row r="111" spans="1:14" x14ac:dyDescent="0.25">
      <c r="A111">
        <v>92</v>
      </c>
      <c r="B111">
        <f t="shared" si="11"/>
        <v>920</v>
      </c>
      <c r="C111" t="str">
        <f t="shared" si="10"/>
        <v>C</v>
      </c>
      <c r="D111" s="27">
        <f t="shared" si="12"/>
        <v>0.92</v>
      </c>
      <c r="E111" s="26">
        <f t="shared" si="13"/>
        <v>0</v>
      </c>
      <c r="F111" s="26">
        <f t="shared" si="18"/>
        <v>5.0000000000000018</v>
      </c>
      <c r="G111" s="26">
        <f t="shared" si="19"/>
        <v>3.9749999999999943</v>
      </c>
      <c r="H111" s="8">
        <f t="shared" si="14"/>
        <v>0.92</v>
      </c>
      <c r="I111" s="8">
        <f t="shared" si="15"/>
        <v>0.6000000000000002</v>
      </c>
      <c r="J111" s="8">
        <f t="shared" si="16"/>
        <v>0</v>
      </c>
      <c r="K111" s="9">
        <f t="shared" si="17"/>
        <v>0.6000000000000002</v>
      </c>
      <c r="L111" s="10"/>
      <c r="M111" s="10"/>
      <c r="N111" s="10"/>
    </row>
    <row r="112" spans="1:14" x14ac:dyDescent="0.25">
      <c r="A112">
        <v>93</v>
      </c>
      <c r="B112">
        <f t="shared" si="11"/>
        <v>930</v>
      </c>
      <c r="C112" t="str">
        <f t="shared" si="10"/>
        <v>C</v>
      </c>
      <c r="D112" s="27">
        <f t="shared" si="12"/>
        <v>0.93</v>
      </c>
      <c r="E112" s="26">
        <f t="shared" si="13"/>
        <v>0</v>
      </c>
      <c r="F112" s="26">
        <f t="shared" si="18"/>
        <v>5.0000000000000018</v>
      </c>
      <c r="G112" s="26">
        <f t="shared" si="19"/>
        <v>4.0249999999999941</v>
      </c>
      <c r="H112" s="8">
        <f t="shared" si="14"/>
        <v>0.93</v>
      </c>
      <c r="I112" s="8">
        <f t="shared" si="15"/>
        <v>0.6000000000000002</v>
      </c>
      <c r="J112" s="8">
        <f t="shared" si="16"/>
        <v>0</v>
      </c>
      <c r="K112" s="9">
        <f t="shared" si="17"/>
        <v>0.6000000000000002</v>
      </c>
      <c r="L112" s="10"/>
      <c r="M112" s="10"/>
      <c r="N112" s="10"/>
    </row>
    <row r="113" spans="1:14" x14ac:dyDescent="0.25">
      <c r="A113">
        <v>94</v>
      </c>
      <c r="B113">
        <f t="shared" si="11"/>
        <v>940</v>
      </c>
      <c r="C113" t="str">
        <f t="shared" si="10"/>
        <v>C</v>
      </c>
      <c r="D113" s="27">
        <f t="shared" si="12"/>
        <v>0.94</v>
      </c>
      <c r="E113" s="26">
        <f t="shared" si="13"/>
        <v>0</v>
      </c>
      <c r="F113" s="26">
        <f t="shared" si="18"/>
        <v>5.0000000000000018</v>
      </c>
      <c r="G113" s="26">
        <f t="shared" si="19"/>
        <v>4.074999999999994</v>
      </c>
      <c r="H113" s="8">
        <f t="shared" si="14"/>
        <v>0.94</v>
      </c>
      <c r="I113" s="8">
        <f t="shared" si="15"/>
        <v>0.6000000000000002</v>
      </c>
      <c r="J113" s="8">
        <f t="shared" si="16"/>
        <v>0</v>
      </c>
      <c r="K113" s="9">
        <f t="shared" si="17"/>
        <v>0.6000000000000002</v>
      </c>
      <c r="L113" s="10"/>
      <c r="M113" s="10"/>
      <c r="N113" s="10"/>
    </row>
    <row r="114" spans="1:14" x14ac:dyDescent="0.25">
      <c r="A114">
        <v>95</v>
      </c>
      <c r="B114">
        <f t="shared" si="11"/>
        <v>950</v>
      </c>
      <c r="C114" t="str">
        <f t="shared" si="10"/>
        <v>C</v>
      </c>
      <c r="D114" s="27">
        <f t="shared" si="12"/>
        <v>0.95</v>
      </c>
      <c r="E114" s="26">
        <f t="shared" si="13"/>
        <v>0</v>
      </c>
      <c r="F114" s="26">
        <f t="shared" si="18"/>
        <v>5.0000000000000018</v>
      </c>
      <c r="G114" s="26">
        <f t="shared" si="19"/>
        <v>4.1249999999999938</v>
      </c>
      <c r="H114" s="8">
        <f t="shared" si="14"/>
        <v>0.95</v>
      </c>
      <c r="I114" s="8">
        <f t="shared" si="15"/>
        <v>0.6000000000000002</v>
      </c>
      <c r="J114" s="8">
        <f t="shared" si="16"/>
        <v>0</v>
      </c>
      <c r="K114" s="9">
        <f t="shared" si="17"/>
        <v>0.6000000000000002</v>
      </c>
      <c r="L114" s="10"/>
      <c r="M114" s="10"/>
      <c r="N114" s="10"/>
    </row>
    <row r="115" spans="1:14" x14ac:dyDescent="0.25">
      <c r="A115">
        <v>96</v>
      </c>
      <c r="B115">
        <f t="shared" si="11"/>
        <v>960</v>
      </c>
      <c r="C115" t="str">
        <f t="shared" si="10"/>
        <v>C</v>
      </c>
      <c r="D115" s="27">
        <f t="shared" si="12"/>
        <v>0.96</v>
      </c>
      <c r="E115" s="26">
        <f t="shared" si="13"/>
        <v>0</v>
      </c>
      <c r="F115" s="26">
        <f t="shared" si="18"/>
        <v>5.0000000000000018</v>
      </c>
      <c r="G115" s="26">
        <f t="shared" si="19"/>
        <v>4.1749999999999936</v>
      </c>
      <c r="H115" s="8">
        <f t="shared" si="14"/>
        <v>0.96</v>
      </c>
      <c r="I115" s="8">
        <f t="shared" si="15"/>
        <v>0.6000000000000002</v>
      </c>
      <c r="J115" s="8">
        <f t="shared" si="16"/>
        <v>0</v>
      </c>
      <c r="K115" s="9">
        <f t="shared" si="17"/>
        <v>0.6000000000000002</v>
      </c>
      <c r="L115" s="10"/>
      <c r="M115" s="10"/>
      <c r="N115" s="10"/>
    </row>
    <row r="116" spans="1:14" x14ac:dyDescent="0.25">
      <c r="A116">
        <v>97</v>
      </c>
      <c r="B116">
        <f t="shared" si="11"/>
        <v>970</v>
      </c>
      <c r="C116" t="str">
        <f t="shared" si="10"/>
        <v>C</v>
      </c>
      <c r="D116" s="27">
        <f t="shared" si="12"/>
        <v>0.97</v>
      </c>
      <c r="E116" s="26">
        <f t="shared" si="13"/>
        <v>0</v>
      </c>
      <c r="F116" s="26">
        <f t="shared" si="18"/>
        <v>5.0000000000000018</v>
      </c>
      <c r="G116" s="26">
        <f t="shared" si="19"/>
        <v>4.2249999999999934</v>
      </c>
      <c r="H116" s="8">
        <f t="shared" si="14"/>
        <v>0.97</v>
      </c>
      <c r="I116" s="8">
        <f t="shared" si="15"/>
        <v>0.6000000000000002</v>
      </c>
      <c r="J116" s="8">
        <f t="shared" si="16"/>
        <v>0</v>
      </c>
      <c r="K116" s="9">
        <f t="shared" si="17"/>
        <v>0.6000000000000002</v>
      </c>
      <c r="L116" s="10"/>
      <c r="M116" s="10"/>
      <c r="N116" s="10"/>
    </row>
    <row r="117" spans="1:14" x14ac:dyDescent="0.25">
      <c r="A117">
        <v>98</v>
      </c>
      <c r="B117">
        <f t="shared" si="11"/>
        <v>980</v>
      </c>
      <c r="C117" t="str">
        <f t="shared" si="10"/>
        <v>C</v>
      </c>
      <c r="D117" s="27">
        <f t="shared" si="12"/>
        <v>0.98</v>
      </c>
      <c r="E117" s="26">
        <f t="shared" si="13"/>
        <v>0</v>
      </c>
      <c r="F117" s="26">
        <f t="shared" si="18"/>
        <v>5.0000000000000018</v>
      </c>
      <c r="G117" s="26">
        <f t="shared" si="19"/>
        <v>4.2749999999999932</v>
      </c>
      <c r="H117" s="8">
        <f t="shared" si="14"/>
        <v>0.98</v>
      </c>
      <c r="I117" s="8">
        <f t="shared" si="15"/>
        <v>0.6000000000000002</v>
      </c>
      <c r="J117" s="8">
        <f t="shared" si="16"/>
        <v>0</v>
      </c>
      <c r="K117" s="9">
        <f t="shared" si="17"/>
        <v>0.6000000000000002</v>
      </c>
      <c r="L117" s="10"/>
      <c r="M117" s="10"/>
      <c r="N117" s="10"/>
    </row>
    <row r="118" spans="1:14" x14ac:dyDescent="0.25">
      <c r="A118">
        <v>99</v>
      </c>
      <c r="B118">
        <f t="shared" si="11"/>
        <v>990</v>
      </c>
      <c r="C118" t="str">
        <f t="shared" si="10"/>
        <v>C</v>
      </c>
      <c r="D118" s="27">
        <f t="shared" si="12"/>
        <v>0.99</v>
      </c>
      <c r="E118" s="26">
        <f t="shared" si="13"/>
        <v>0</v>
      </c>
      <c r="F118" s="26">
        <f t="shared" si="18"/>
        <v>5.0000000000000018</v>
      </c>
      <c r="G118" s="26">
        <f t="shared" si="19"/>
        <v>4.3249999999999931</v>
      </c>
      <c r="H118" s="8">
        <f t="shared" si="14"/>
        <v>0.99</v>
      </c>
      <c r="I118" s="8">
        <f t="shared" si="15"/>
        <v>0.6000000000000002</v>
      </c>
      <c r="J118" s="8">
        <f t="shared" si="16"/>
        <v>0</v>
      </c>
      <c r="K118" s="9">
        <f t="shared" si="17"/>
        <v>0.6000000000000002</v>
      </c>
      <c r="L118" s="10"/>
      <c r="M118" s="10"/>
      <c r="N118" s="10"/>
    </row>
    <row r="119" spans="1:14" x14ac:dyDescent="0.25">
      <c r="A119">
        <v>100</v>
      </c>
      <c r="B119">
        <f t="shared" si="11"/>
        <v>1000</v>
      </c>
      <c r="C119" t="str">
        <f t="shared" si="10"/>
        <v>C</v>
      </c>
      <c r="D119" s="27">
        <f t="shared" si="12"/>
        <v>1</v>
      </c>
      <c r="E119" s="26">
        <f t="shared" si="13"/>
        <v>0</v>
      </c>
      <c r="F119" s="26">
        <f t="shared" si="18"/>
        <v>5.0000000000000018</v>
      </c>
      <c r="G119" s="26">
        <f t="shared" si="19"/>
        <v>4.3749999999999929</v>
      </c>
      <c r="H119" s="8">
        <f t="shared" si="14"/>
        <v>1</v>
      </c>
      <c r="I119" s="8">
        <f t="shared" si="15"/>
        <v>0.6000000000000002</v>
      </c>
      <c r="J119" s="8">
        <f t="shared" si="16"/>
        <v>0</v>
      </c>
      <c r="K119" s="9">
        <f t="shared" si="17"/>
        <v>0.6000000000000002</v>
      </c>
      <c r="L119" s="10"/>
      <c r="M119" s="10"/>
      <c r="N119" s="10"/>
    </row>
    <row r="120" spans="1:14" x14ac:dyDescent="0.25">
      <c r="A120">
        <v>101</v>
      </c>
      <c r="B120">
        <f t="shared" si="11"/>
        <v>1010</v>
      </c>
      <c r="C120" t="str">
        <f t="shared" si="10"/>
        <v>C</v>
      </c>
      <c r="D120" s="27">
        <f t="shared" si="12"/>
        <v>1.01</v>
      </c>
      <c r="E120" s="26">
        <f t="shared" si="13"/>
        <v>0</v>
      </c>
      <c r="F120" s="26">
        <f t="shared" si="18"/>
        <v>5.0000000000000018</v>
      </c>
      <c r="G120" s="26">
        <f t="shared" si="19"/>
        <v>4.4249999999999927</v>
      </c>
      <c r="H120" s="8">
        <f t="shared" si="14"/>
        <v>1.01</v>
      </c>
      <c r="I120" s="8">
        <f t="shared" si="15"/>
        <v>0.6000000000000002</v>
      </c>
      <c r="J120" s="8">
        <f t="shared" si="16"/>
        <v>0</v>
      </c>
      <c r="K120" s="9">
        <f t="shared" si="17"/>
        <v>0.6000000000000002</v>
      </c>
      <c r="L120" s="10"/>
      <c r="M120" s="10"/>
      <c r="N120" s="10"/>
    </row>
    <row r="121" spans="1:14" x14ac:dyDescent="0.25">
      <c r="A121">
        <v>102</v>
      </c>
      <c r="B121">
        <f t="shared" si="11"/>
        <v>1020</v>
      </c>
      <c r="C121" t="str">
        <f t="shared" si="10"/>
        <v>C</v>
      </c>
      <c r="D121" s="27">
        <f t="shared" si="12"/>
        <v>1.02</v>
      </c>
      <c r="E121" s="26">
        <f t="shared" si="13"/>
        <v>0</v>
      </c>
      <c r="F121" s="26">
        <f t="shared" si="18"/>
        <v>5.0000000000000018</v>
      </c>
      <c r="G121" s="26">
        <f t="shared" si="19"/>
        <v>4.4749999999999925</v>
      </c>
      <c r="H121" s="8">
        <f t="shared" si="14"/>
        <v>1.02</v>
      </c>
      <c r="I121" s="8">
        <f t="shared" si="15"/>
        <v>0.6000000000000002</v>
      </c>
      <c r="J121" s="8">
        <f t="shared" si="16"/>
        <v>0</v>
      </c>
      <c r="K121" s="9">
        <f t="shared" si="17"/>
        <v>0.6000000000000002</v>
      </c>
      <c r="L121" s="10"/>
      <c r="M121" s="10"/>
      <c r="N121" s="10"/>
    </row>
    <row r="122" spans="1:14" x14ac:dyDescent="0.25">
      <c r="A122">
        <v>103</v>
      </c>
      <c r="B122">
        <f t="shared" si="11"/>
        <v>1030</v>
      </c>
      <c r="C122" t="str">
        <f t="shared" si="10"/>
        <v>C</v>
      </c>
      <c r="D122" s="27">
        <f t="shared" si="12"/>
        <v>1.03</v>
      </c>
      <c r="E122" s="26">
        <f t="shared" si="13"/>
        <v>0</v>
      </c>
      <c r="F122" s="26">
        <f t="shared" si="18"/>
        <v>5.0000000000000018</v>
      </c>
      <c r="G122" s="26">
        <f t="shared" si="19"/>
        <v>4.5249999999999924</v>
      </c>
      <c r="H122" s="8">
        <f t="shared" si="14"/>
        <v>1.03</v>
      </c>
      <c r="I122" s="8">
        <f t="shared" si="15"/>
        <v>0.6000000000000002</v>
      </c>
      <c r="J122" s="8">
        <f t="shared" si="16"/>
        <v>0</v>
      </c>
      <c r="K122" s="9">
        <f t="shared" si="17"/>
        <v>0.6000000000000002</v>
      </c>
      <c r="L122" s="10"/>
      <c r="M122" s="10"/>
      <c r="N122" s="10"/>
    </row>
    <row r="123" spans="1:14" x14ac:dyDescent="0.25">
      <c r="A123">
        <v>104</v>
      </c>
      <c r="B123">
        <f t="shared" si="11"/>
        <v>1040</v>
      </c>
      <c r="C123" t="str">
        <f t="shared" si="10"/>
        <v>C</v>
      </c>
      <c r="D123" s="27">
        <f t="shared" si="12"/>
        <v>1.04</v>
      </c>
      <c r="E123" s="26">
        <f t="shared" si="13"/>
        <v>0</v>
      </c>
      <c r="F123" s="26">
        <f t="shared" si="18"/>
        <v>5.0000000000000018</v>
      </c>
      <c r="G123" s="26">
        <f t="shared" si="19"/>
        <v>4.5749999999999922</v>
      </c>
      <c r="H123" s="8">
        <f t="shared" si="14"/>
        <v>1.04</v>
      </c>
      <c r="I123" s="8">
        <f t="shared" si="15"/>
        <v>0.6000000000000002</v>
      </c>
      <c r="J123" s="8">
        <f t="shared" si="16"/>
        <v>0</v>
      </c>
      <c r="K123" s="9">
        <f t="shared" si="17"/>
        <v>0.6000000000000002</v>
      </c>
      <c r="L123" s="10"/>
      <c r="M123" s="10"/>
      <c r="N123" s="10"/>
    </row>
    <row r="124" spans="1:14" x14ac:dyDescent="0.25">
      <c r="A124">
        <v>105</v>
      </c>
      <c r="B124">
        <f t="shared" si="11"/>
        <v>1050</v>
      </c>
      <c r="C124" t="str">
        <f t="shared" si="10"/>
        <v>C</v>
      </c>
      <c r="D124" s="27">
        <f t="shared" si="12"/>
        <v>1.05</v>
      </c>
      <c r="E124" s="26">
        <f t="shared" si="13"/>
        <v>0</v>
      </c>
      <c r="F124" s="26">
        <f t="shared" si="18"/>
        <v>5.0000000000000018</v>
      </c>
      <c r="G124" s="26">
        <f t="shared" si="19"/>
        <v>4.624999999999992</v>
      </c>
      <c r="H124" s="8">
        <f t="shared" si="14"/>
        <v>1.05</v>
      </c>
      <c r="I124" s="8">
        <f t="shared" si="15"/>
        <v>0.6000000000000002</v>
      </c>
      <c r="J124" s="8">
        <f t="shared" si="16"/>
        <v>0</v>
      </c>
      <c r="K124" s="9">
        <f t="shared" si="17"/>
        <v>0.6000000000000002</v>
      </c>
      <c r="L124" s="10"/>
      <c r="M124" s="10"/>
      <c r="N124" s="10"/>
    </row>
    <row r="125" spans="1:14" x14ac:dyDescent="0.25">
      <c r="A125">
        <v>106</v>
      </c>
      <c r="B125">
        <f t="shared" si="11"/>
        <v>1060</v>
      </c>
      <c r="C125" t="str">
        <f t="shared" si="10"/>
        <v>C</v>
      </c>
      <c r="D125" s="27">
        <f t="shared" si="12"/>
        <v>1.06</v>
      </c>
      <c r="E125" s="26">
        <f t="shared" si="13"/>
        <v>0</v>
      </c>
      <c r="F125" s="26">
        <f t="shared" si="18"/>
        <v>5.0000000000000018</v>
      </c>
      <c r="G125" s="26">
        <f t="shared" si="19"/>
        <v>4.6749999999999918</v>
      </c>
      <c r="H125" s="8">
        <f t="shared" si="14"/>
        <v>1.06</v>
      </c>
      <c r="I125" s="8">
        <f t="shared" si="15"/>
        <v>0.6000000000000002</v>
      </c>
      <c r="J125" s="8">
        <f t="shared" si="16"/>
        <v>0</v>
      </c>
      <c r="K125" s="9">
        <f t="shared" si="17"/>
        <v>0.6000000000000002</v>
      </c>
      <c r="L125" s="10"/>
      <c r="M125" s="10"/>
      <c r="N125" s="10"/>
    </row>
    <row r="126" spans="1:14" x14ac:dyDescent="0.25">
      <c r="A126">
        <v>107</v>
      </c>
      <c r="B126">
        <f t="shared" si="11"/>
        <v>1070</v>
      </c>
      <c r="C126" t="str">
        <f t="shared" si="10"/>
        <v>C</v>
      </c>
      <c r="D126" s="27">
        <f t="shared" si="12"/>
        <v>1.07</v>
      </c>
      <c r="E126" s="26">
        <f t="shared" si="13"/>
        <v>0</v>
      </c>
      <c r="F126" s="26">
        <f t="shared" si="18"/>
        <v>5.0000000000000018</v>
      </c>
      <c r="G126" s="26">
        <f t="shared" si="19"/>
        <v>4.7249999999999917</v>
      </c>
      <c r="H126" s="8">
        <f t="shared" si="14"/>
        <v>1.07</v>
      </c>
      <c r="I126" s="8">
        <f t="shared" si="15"/>
        <v>0.6000000000000002</v>
      </c>
      <c r="J126" s="8">
        <f t="shared" si="16"/>
        <v>0</v>
      </c>
      <c r="K126" s="9">
        <f t="shared" si="17"/>
        <v>0.6000000000000002</v>
      </c>
      <c r="L126" s="10"/>
      <c r="M126" s="10"/>
      <c r="N126" s="10"/>
    </row>
    <row r="127" spans="1:14" x14ac:dyDescent="0.25">
      <c r="A127">
        <v>108</v>
      </c>
      <c r="B127">
        <f t="shared" si="11"/>
        <v>1080</v>
      </c>
      <c r="C127" t="str">
        <f t="shared" si="10"/>
        <v>C</v>
      </c>
      <c r="D127" s="27">
        <f t="shared" si="12"/>
        <v>1.08</v>
      </c>
      <c r="E127" s="26">
        <f t="shared" si="13"/>
        <v>0</v>
      </c>
      <c r="F127" s="26">
        <f t="shared" si="18"/>
        <v>5.0000000000000018</v>
      </c>
      <c r="G127" s="26">
        <f t="shared" si="19"/>
        <v>4.7749999999999915</v>
      </c>
      <c r="H127" s="8">
        <f t="shared" si="14"/>
        <v>1.08</v>
      </c>
      <c r="I127" s="8">
        <f t="shared" si="15"/>
        <v>0.6000000000000002</v>
      </c>
      <c r="J127" s="8">
        <f t="shared" si="16"/>
        <v>0</v>
      </c>
      <c r="K127" s="9">
        <f t="shared" si="17"/>
        <v>0.6000000000000002</v>
      </c>
      <c r="L127" s="10"/>
      <c r="M127" s="10"/>
      <c r="N127" s="10"/>
    </row>
    <row r="128" spans="1:14" x14ac:dyDescent="0.25">
      <c r="A128">
        <v>109</v>
      </c>
      <c r="B128">
        <f t="shared" si="11"/>
        <v>1090</v>
      </c>
      <c r="C128" t="str">
        <f t="shared" si="10"/>
        <v>C</v>
      </c>
      <c r="D128" s="27">
        <f t="shared" si="12"/>
        <v>1.0900000000000001</v>
      </c>
      <c r="E128" s="26">
        <f t="shared" si="13"/>
        <v>0</v>
      </c>
      <c r="F128" s="26">
        <f t="shared" si="18"/>
        <v>5.0000000000000018</v>
      </c>
      <c r="G128" s="26">
        <f t="shared" si="19"/>
        <v>4.8249999999999913</v>
      </c>
      <c r="H128" s="8">
        <f t="shared" si="14"/>
        <v>1.0900000000000001</v>
      </c>
      <c r="I128" s="8">
        <f t="shared" si="15"/>
        <v>0.6000000000000002</v>
      </c>
      <c r="J128" s="8">
        <f t="shared" si="16"/>
        <v>0</v>
      </c>
      <c r="K128" s="9">
        <f t="shared" si="17"/>
        <v>0.6000000000000002</v>
      </c>
      <c r="L128" s="10"/>
      <c r="M128" s="10"/>
      <c r="N128" s="10"/>
    </row>
    <row r="129" spans="1:14" x14ac:dyDescent="0.25">
      <c r="A129">
        <v>110</v>
      </c>
      <c r="B129">
        <f t="shared" si="11"/>
        <v>1100</v>
      </c>
      <c r="C129" t="str">
        <f t="shared" si="10"/>
        <v>C</v>
      </c>
      <c r="D129" s="27">
        <f t="shared" si="12"/>
        <v>1.1000000000000001</v>
      </c>
      <c r="E129" s="26">
        <f t="shared" si="13"/>
        <v>0</v>
      </c>
      <c r="F129" s="26">
        <f t="shared" si="18"/>
        <v>5.0000000000000018</v>
      </c>
      <c r="G129" s="26">
        <f t="shared" si="19"/>
        <v>4.8749999999999911</v>
      </c>
      <c r="H129" s="8">
        <f t="shared" si="14"/>
        <v>1.1000000000000001</v>
      </c>
      <c r="I129" s="8">
        <f t="shared" si="15"/>
        <v>0.6000000000000002</v>
      </c>
      <c r="J129" s="8">
        <f t="shared" si="16"/>
        <v>0</v>
      </c>
      <c r="K129" s="9">
        <f t="shared" si="17"/>
        <v>0.6000000000000002</v>
      </c>
      <c r="L129" s="10"/>
      <c r="M129" s="10"/>
      <c r="N129" s="10"/>
    </row>
    <row r="130" spans="1:14" x14ac:dyDescent="0.25">
      <c r="A130">
        <v>111</v>
      </c>
      <c r="B130">
        <f t="shared" si="11"/>
        <v>1110</v>
      </c>
      <c r="C130" t="str">
        <f t="shared" si="10"/>
        <v>C</v>
      </c>
      <c r="D130" s="27">
        <f t="shared" si="12"/>
        <v>1.1100000000000001</v>
      </c>
      <c r="E130" s="26">
        <f t="shared" si="13"/>
        <v>0</v>
      </c>
      <c r="F130" s="26">
        <f t="shared" si="18"/>
        <v>5.0000000000000018</v>
      </c>
      <c r="G130" s="26">
        <f t="shared" si="19"/>
        <v>4.9249999999999909</v>
      </c>
      <c r="H130" s="8">
        <f t="shared" si="14"/>
        <v>1.1100000000000001</v>
      </c>
      <c r="I130" s="8">
        <f t="shared" si="15"/>
        <v>0.6000000000000002</v>
      </c>
      <c r="J130" s="8">
        <f t="shared" si="16"/>
        <v>0</v>
      </c>
      <c r="K130" s="9">
        <f t="shared" si="17"/>
        <v>0.6000000000000002</v>
      </c>
      <c r="L130" s="10"/>
      <c r="M130" s="10"/>
      <c r="N130" s="10"/>
    </row>
    <row r="131" spans="1:14" x14ac:dyDescent="0.25">
      <c r="A131">
        <v>112</v>
      </c>
      <c r="B131">
        <f t="shared" si="11"/>
        <v>1120</v>
      </c>
      <c r="C131" t="str">
        <f t="shared" si="10"/>
        <v>C</v>
      </c>
      <c r="D131" s="27">
        <f t="shared" si="12"/>
        <v>1.1200000000000001</v>
      </c>
      <c r="E131" s="26">
        <f t="shared" si="13"/>
        <v>0</v>
      </c>
      <c r="F131" s="26">
        <f t="shared" si="18"/>
        <v>5.0000000000000018</v>
      </c>
      <c r="G131" s="26">
        <f t="shared" si="19"/>
        <v>4.9749999999999908</v>
      </c>
      <c r="H131" s="8">
        <f t="shared" si="14"/>
        <v>1.1200000000000001</v>
      </c>
      <c r="I131" s="8">
        <f t="shared" si="15"/>
        <v>0.6000000000000002</v>
      </c>
      <c r="J131" s="8">
        <f t="shared" si="16"/>
        <v>0</v>
      </c>
      <c r="K131" s="9">
        <f t="shared" si="17"/>
        <v>0.6000000000000002</v>
      </c>
      <c r="L131" s="10"/>
      <c r="M131" s="10"/>
      <c r="N131" s="10"/>
    </row>
    <row r="132" spans="1:14" x14ac:dyDescent="0.25">
      <c r="A132">
        <v>113</v>
      </c>
      <c r="B132">
        <f t="shared" si="11"/>
        <v>1130</v>
      </c>
      <c r="C132" t="str">
        <f t="shared" si="10"/>
        <v>C</v>
      </c>
      <c r="D132" s="27">
        <f t="shared" si="12"/>
        <v>1.1299999999999999</v>
      </c>
      <c r="E132" s="26">
        <f t="shared" si="13"/>
        <v>0</v>
      </c>
      <c r="F132" s="26">
        <f t="shared" si="18"/>
        <v>5.0000000000000018</v>
      </c>
      <c r="G132" s="26">
        <f t="shared" si="19"/>
        <v>5.0249999999999906</v>
      </c>
      <c r="H132" s="8">
        <f t="shared" si="14"/>
        <v>1.1299999999999999</v>
      </c>
      <c r="I132" s="8">
        <f t="shared" si="15"/>
        <v>0.6000000000000002</v>
      </c>
      <c r="J132" s="8">
        <f t="shared" si="16"/>
        <v>0</v>
      </c>
      <c r="K132" s="9">
        <f t="shared" si="17"/>
        <v>0.6000000000000002</v>
      </c>
      <c r="L132" s="10"/>
      <c r="M132" s="10"/>
      <c r="N132" s="10"/>
    </row>
    <row r="133" spans="1:14" x14ac:dyDescent="0.25">
      <c r="A133">
        <v>114</v>
      </c>
      <c r="B133">
        <f t="shared" si="11"/>
        <v>1140</v>
      </c>
      <c r="C133" t="str">
        <f t="shared" si="10"/>
        <v>C</v>
      </c>
      <c r="D133" s="27">
        <f t="shared" si="12"/>
        <v>1.1399999999999999</v>
      </c>
      <c r="E133" s="26">
        <f t="shared" si="13"/>
        <v>0</v>
      </c>
      <c r="F133" s="26">
        <f>IF(C133="end",0,F132+E133*$B$9)</f>
        <v>5.0000000000000018</v>
      </c>
      <c r="G133" s="26">
        <f t="shared" si="19"/>
        <v>5.0749999999999904</v>
      </c>
      <c r="H133" s="8">
        <f t="shared" si="14"/>
        <v>1.1399999999999999</v>
      </c>
      <c r="I133" s="8">
        <f t="shared" si="15"/>
        <v>0.6000000000000002</v>
      </c>
      <c r="J133" s="8">
        <f t="shared" si="16"/>
        <v>0</v>
      </c>
      <c r="K133" s="9">
        <f t="shared" si="17"/>
        <v>0.6000000000000002</v>
      </c>
      <c r="L133" s="10"/>
      <c r="M133" s="10"/>
      <c r="N133" s="10"/>
    </row>
    <row r="134" spans="1:14" x14ac:dyDescent="0.25">
      <c r="A134">
        <v>115</v>
      </c>
      <c r="B134">
        <f t="shared" si="11"/>
        <v>1150</v>
      </c>
      <c r="C134" t="str">
        <f t="shared" si="10"/>
        <v>C</v>
      </c>
      <c r="D134" s="27">
        <f t="shared" si="12"/>
        <v>1.1499999999999999</v>
      </c>
      <c r="E134" s="26">
        <f t="shared" si="13"/>
        <v>0</v>
      </c>
      <c r="F134" s="26">
        <f t="shared" si="18"/>
        <v>5.0000000000000018</v>
      </c>
      <c r="G134" s="26">
        <f t="shared" si="19"/>
        <v>5.1249999999999902</v>
      </c>
      <c r="H134" s="8">
        <f t="shared" si="14"/>
        <v>1.1499999999999999</v>
      </c>
      <c r="I134" s="8">
        <f t="shared" si="15"/>
        <v>0.6000000000000002</v>
      </c>
      <c r="J134" s="8">
        <f t="shared" si="16"/>
        <v>0</v>
      </c>
      <c r="K134" s="9">
        <f t="shared" si="17"/>
        <v>0.6000000000000002</v>
      </c>
      <c r="L134" s="10"/>
      <c r="M134" s="10"/>
      <c r="N134" s="10"/>
    </row>
    <row r="135" spans="1:14" x14ac:dyDescent="0.25">
      <c r="A135">
        <v>116</v>
      </c>
      <c r="B135">
        <f t="shared" si="11"/>
        <v>1160</v>
      </c>
      <c r="C135" t="str">
        <f t="shared" si="10"/>
        <v>C</v>
      </c>
      <c r="D135" s="27">
        <f t="shared" si="12"/>
        <v>1.1599999999999999</v>
      </c>
      <c r="E135" s="26">
        <f t="shared" si="13"/>
        <v>0</v>
      </c>
      <c r="F135" s="26">
        <f t="shared" si="18"/>
        <v>5.0000000000000018</v>
      </c>
      <c r="G135" s="26">
        <f t="shared" si="19"/>
        <v>5.1749999999999901</v>
      </c>
      <c r="H135" s="8">
        <f t="shared" si="14"/>
        <v>1.1599999999999999</v>
      </c>
      <c r="I135" s="8">
        <f t="shared" si="15"/>
        <v>0.6000000000000002</v>
      </c>
      <c r="J135" s="8">
        <f t="shared" si="16"/>
        <v>0</v>
      </c>
      <c r="K135" s="9">
        <f t="shared" si="17"/>
        <v>0.6000000000000002</v>
      </c>
      <c r="L135" s="10"/>
      <c r="M135" s="10"/>
      <c r="N135" s="10"/>
    </row>
    <row r="136" spans="1:14" x14ac:dyDescent="0.25">
      <c r="A136">
        <v>117</v>
      </c>
      <c r="B136">
        <f t="shared" si="11"/>
        <v>1170</v>
      </c>
      <c r="C136" t="str">
        <f t="shared" si="10"/>
        <v>C</v>
      </c>
      <c r="D136" s="27">
        <f t="shared" si="12"/>
        <v>1.17</v>
      </c>
      <c r="E136" s="26">
        <f t="shared" si="13"/>
        <v>0</v>
      </c>
      <c r="F136" s="26">
        <f t="shared" si="18"/>
        <v>5.0000000000000018</v>
      </c>
      <c r="G136" s="26">
        <f t="shared" si="19"/>
        <v>5.2249999999999899</v>
      </c>
      <c r="H136" s="8">
        <f t="shared" si="14"/>
        <v>1.17</v>
      </c>
      <c r="I136" s="8">
        <f t="shared" si="15"/>
        <v>0.6000000000000002</v>
      </c>
      <c r="J136" s="8">
        <f t="shared" si="16"/>
        <v>0</v>
      </c>
      <c r="K136" s="9">
        <f t="shared" si="17"/>
        <v>0.6000000000000002</v>
      </c>
      <c r="L136" s="10"/>
      <c r="M136" s="10"/>
      <c r="N136" s="10"/>
    </row>
    <row r="137" spans="1:14" x14ac:dyDescent="0.25">
      <c r="A137">
        <v>118</v>
      </c>
      <c r="B137">
        <f t="shared" si="11"/>
        <v>1180</v>
      </c>
      <c r="C137" t="str">
        <f t="shared" si="10"/>
        <v>C</v>
      </c>
      <c r="D137" s="27">
        <f t="shared" si="12"/>
        <v>1.18</v>
      </c>
      <c r="E137" s="26">
        <f t="shared" si="13"/>
        <v>0</v>
      </c>
      <c r="F137" s="26">
        <f t="shared" si="18"/>
        <v>5.0000000000000018</v>
      </c>
      <c r="G137" s="26">
        <f t="shared" si="19"/>
        <v>5.2749999999999897</v>
      </c>
      <c r="H137" s="8">
        <f t="shared" si="14"/>
        <v>1.18</v>
      </c>
      <c r="I137" s="8">
        <f t="shared" si="15"/>
        <v>0.6000000000000002</v>
      </c>
      <c r="J137" s="8">
        <f t="shared" si="16"/>
        <v>0</v>
      </c>
      <c r="K137" s="9">
        <f t="shared" si="17"/>
        <v>0.6000000000000002</v>
      </c>
      <c r="L137" s="10"/>
      <c r="M137" s="10"/>
      <c r="N137" s="10"/>
    </row>
    <row r="138" spans="1:14" x14ac:dyDescent="0.25">
      <c r="A138">
        <v>119</v>
      </c>
      <c r="B138">
        <f t="shared" si="11"/>
        <v>1190</v>
      </c>
      <c r="C138" t="str">
        <f t="shared" si="10"/>
        <v>C</v>
      </c>
      <c r="D138" s="27">
        <f t="shared" si="12"/>
        <v>1.19</v>
      </c>
      <c r="E138" s="26">
        <f t="shared" si="13"/>
        <v>0</v>
      </c>
      <c r="F138" s="26">
        <f t="shared" si="18"/>
        <v>5.0000000000000018</v>
      </c>
      <c r="G138" s="26">
        <f t="shared" si="19"/>
        <v>5.3249999999999895</v>
      </c>
      <c r="H138" s="8">
        <f t="shared" si="14"/>
        <v>1.19</v>
      </c>
      <c r="I138" s="8">
        <f t="shared" si="15"/>
        <v>0.6000000000000002</v>
      </c>
      <c r="J138" s="8">
        <f t="shared" si="16"/>
        <v>0</v>
      </c>
      <c r="K138" s="9">
        <f t="shared" si="17"/>
        <v>0.6000000000000002</v>
      </c>
      <c r="L138" s="10"/>
      <c r="M138" s="10"/>
      <c r="N138" s="10"/>
    </row>
    <row r="139" spans="1:14" x14ac:dyDescent="0.25">
      <c r="A139">
        <v>120</v>
      </c>
      <c r="B139">
        <f t="shared" si="11"/>
        <v>1200</v>
      </c>
      <c r="C139" t="str">
        <f t="shared" si="10"/>
        <v>C</v>
      </c>
      <c r="D139" s="27">
        <f t="shared" si="12"/>
        <v>1.2</v>
      </c>
      <c r="E139" s="26">
        <f t="shared" si="13"/>
        <v>0</v>
      </c>
      <c r="F139" s="26">
        <f t="shared" si="18"/>
        <v>5.0000000000000018</v>
      </c>
      <c r="G139" s="26">
        <f t="shared" si="19"/>
        <v>5.3749999999999893</v>
      </c>
      <c r="H139" s="8">
        <f t="shared" si="14"/>
        <v>1.2</v>
      </c>
      <c r="I139" s="8">
        <f t="shared" si="15"/>
        <v>0.6000000000000002</v>
      </c>
      <c r="J139" s="8">
        <f t="shared" si="16"/>
        <v>0</v>
      </c>
      <c r="K139" s="9">
        <f t="shared" si="17"/>
        <v>0.6000000000000002</v>
      </c>
      <c r="L139" s="10"/>
      <c r="M139" s="10"/>
      <c r="N139" s="10"/>
    </row>
    <row r="140" spans="1:14" x14ac:dyDescent="0.25">
      <c r="A140">
        <v>121</v>
      </c>
      <c r="B140">
        <f t="shared" si="11"/>
        <v>1210</v>
      </c>
      <c r="C140" t="str">
        <f t="shared" si="10"/>
        <v>C</v>
      </c>
      <c r="D140" s="27">
        <f t="shared" si="12"/>
        <v>1.21</v>
      </c>
      <c r="E140" s="26">
        <f t="shared" si="13"/>
        <v>0</v>
      </c>
      <c r="F140" s="26">
        <f t="shared" si="18"/>
        <v>5.0000000000000018</v>
      </c>
      <c r="G140" s="26">
        <f t="shared" si="19"/>
        <v>5.4249999999999892</v>
      </c>
      <c r="H140" s="8">
        <f t="shared" si="14"/>
        <v>1.21</v>
      </c>
      <c r="I140" s="8">
        <f t="shared" si="15"/>
        <v>0.6000000000000002</v>
      </c>
      <c r="J140" s="8">
        <f t="shared" si="16"/>
        <v>0</v>
      </c>
      <c r="K140" s="9">
        <f t="shared" si="17"/>
        <v>0.6000000000000002</v>
      </c>
      <c r="L140" s="10"/>
      <c r="M140" s="10"/>
      <c r="N140" s="10"/>
    </row>
    <row r="141" spans="1:14" x14ac:dyDescent="0.25">
      <c r="A141">
        <v>122</v>
      </c>
      <c r="B141">
        <f t="shared" si="11"/>
        <v>1220</v>
      </c>
      <c r="C141" t="str">
        <f t="shared" si="10"/>
        <v>C</v>
      </c>
      <c r="D141" s="27">
        <f t="shared" si="12"/>
        <v>1.22</v>
      </c>
      <c r="E141" s="26">
        <f t="shared" si="13"/>
        <v>0</v>
      </c>
      <c r="F141" s="26">
        <f t="shared" si="18"/>
        <v>5.0000000000000018</v>
      </c>
      <c r="G141" s="26">
        <f t="shared" si="19"/>
        <v>5.474999999999989</v>
      </c>
      <c r="H141" s="8">
        <f t="shared" si="14"/>
        <v>1.22</v>
      </c>
      <c r="I141" s="8">
        <f t="shared" si="15"/>
        <v>0.6000000000000002</v>
      </c>
      <c r="J141" s="8">
        <f t="shared" si="16"/>
        <v>0</v>
      </c>
      <c r="K141" s="9">
        <f t="shared" si="17"/>
        <v>0.6000000000000002</v>
      </c>
      <c r="L141" s="10"/>
      <c r="M141" s="10"/>
      <c r="N141" s="10"/>
    </row>
    <row r="142" spans="1:14" x14ac:dyDescent="0.25">
      <c r="A142">
        <v>123</v>
      </c>
      <c r="B142">
        <f t="shared" si="11"/>
        <v>1230</v>
      </c>
      <c r="C142" t="str">
        <f t="shared" si="10"/>
        <v>C</v>
      </c>
      <c r="D142" s="27">
        <f t="shared" si="12"/>
        <v>1.23</v>
      </c>
      <c r="E142" s="26">
        <f t="shared" si="13"/>
        <v>0</v>
      </c>
      <c r="F142" s="26">
        <f t="shared" si="18"/>
        <v>5.0000000000000018</v>
      </c>
      <c r="G142" s="26">
        <f t="shared" si="19"/>
        <v>5.5249999999999888</v>
      </c>
      <c r="H142" s="8">
        <f t="shared" si="14"/>
        <v>1.23</v>
      </c>
      <c r="I142" s="8">
        <f t="shared" si="15"/>
        <v>0.6000000000000002</v>
      </c>
      <c r="J142" s="8">
        <f t="shared" si="16"/>
        <v>0</v>
      </c>
      <c r="K142" s="9">
        <f t="shared" si="17"/>
        <v>0.6000000000000002</v>
      </c>
      <c r="L142" s="10"/>
      <c r="M142" s="10"/>
      <c r="N142" s="10"/>
    </row>
    <row r="143" spans="1:14" x14ac:dyDescent="0.25">
      <c r="A143">
        <v>124</v>
      </c>
      <c r="B143">
        <f t="shared" si="11"/>
        <v>1240</v>
      </c>
      <c r="C143" t="str">
        <f t="shared" si="10"/>
        <v>C</v>
      </c>
      <c r="D143" s="27">
        <f t="shared" si="12"/>
        <v>1.24</v>
      </c>
      <c r="E143" s="26">
        <f t="shared" si="13"/>
        <v>0</v>
      </c>
      <c r="F143" s="26">
        <f t="shared" si="18"/>
        <v>5.0000000000000018</v>
      </c>
      <c r="G143" s="26">
        <f t="shared" si="19"/>
        <v>5.5749999999999886</v>
      </c>
      <c r="H143" s="8">
        <f t="shared" si="14"/>
        <v>1.24</v>
      </c>
      <c r="I143" s="8">
        <f t="shared" si="15"/>
        <v>0.6000000000000002</v>
      </c>
      <c r="J143" s="8">
        <f t="shared" si="16"/>
        <v>0</v>
      </c>
      <c r="K143" s="9">
        <f t="shared" si="17"/>
        <v>0.6000000000000002</v>
      </c>
      <c r="L143" s="10"/>
      <c r="M143" s="10"/>
      <c r="N143" s="10"/>
    </row>
    <row r="144" spans="1:14" x14ac:dyDescent="0.25">
      <c r="A144">
        <v>125</v>
      </c>
      <c r="B144">
        <f t="shared" si="11"/>
        <v>1250</v>
      </c>
      <c r="C144" t="str">
        <f t="shared" si="10"/>
        <v>C</v>
      </c>
      <c r="D144" s="27">
        <f t="shared" si="12"/>
        <v>1.25</v>
      </c>
      <c r="E144" s="26">
        <f t="shared" si="13"/>
        <v>0</v>
      </c>
      <c r="F144" s="26">
        <f t="shared" si="18"/>
        <v>5.0000000000000018</v>
      </c>
      <c r="G144" s="26">
        <f t="shared" si="19"/>
        <v>5.6249999999999885</v>
      </c>
      <c r="H144" s="8">
        <f t="shared" si="14"/>
        <v>1.25</v>
      </c>
      <c r="I144" s="8">
        <f t="shared" si="15"/>
        <v>0.6000000000000002</v>
      </c>
      <c r="J144" s="8">
        <f t="shared" si="16"/>
        <v>0</v>
      </c>
      <c r="K144" s="9">
        <f t="shared" si="17"/>
        <v>0.6000000000000002</v>
      </c>
      <c r="L144" s="10"/>
      <c r="M144" s="10"/>
      <c r="N144" s="10"/>
    </row>
    <row r="145" spans="1:14" x14ac:dyDescent="0.25">
      <c r="A145">
        <v>126</v>
      </c>
      <c r="B145">
        <f t="shared" si="11"/>
        <v>1260</v>
      </c>
      <c r="C145" t="str">
        <f t="shared" si="10"/>
        <v>C</v>
      </c>
      <c r="D145" s="27">
        <f t="shared" si="12"/>
        <v>1.26</v>
      </c>
      <c r="E145" s="26">
        <f t="shared" si="13"/>
        <v>0</v>
      </c>
      <c r="F145" s="26">
        <f t="shared" si="18"/>
        <v>5.0000000000000018</v>
      </c>
      <c r="G145" s="26">
        <f t="shared" si="19"/>
        <v>5.6749999999999883</v>
      </c>
      <c r="H145" s="8">
        <f t="shared" si="14"/>
        <v>1.26</v>
      </c>
      <c r="I145" s="8">
        <f t="shared" si="15"/>
        <v>0.6000000000000002</v>
      </c>
      <c r="J145" s="8">
        <f t="shared" si="16"/>
        <v>0</v>
      </c>
      <c r="K145" s="9">
        <f t="shared" si="17"/>
        <v>0.6000000000000002</v>
      </c>
      <c r="L145" s="10"/>
      <c r="M145" s="10"/>
      <c r="N145" s="10"/>
    </row>
    <row r="146" spans="1:14" x14ac:dyDescent="0.25">
      <c r="A146">
        <v>127</v>
      </c>
      <c r="B146">
        <f t="shared" si="11"/>
        <v>1270</v>
      </c>
      <c r="C146" t="str">
        <f t="shared" si="10"/>
        <v>C</v>
      </c>
      <c r="D146" s="27">
        <f t="shared" si="12"/>
        <v>1.27</v>
      </c>
      <c r="E146" s="26">
        <f t="shared" si="13"/>
        <v>0</v>
      </c>
      <c r="F146" s="26">
        <f t="shared" si="18"/>
        <v>5.0000000000000018</v>
      </c>
      <c r="G146" s="26">
        <f t="shared" si="19"/>
        <v>5.7249999999999881</v>
      </c>
      <c r="H146" s="8">
        <f t="shared" si="14"/>
        <v>1.27</v>
      </c>
      <c r="I146" s="8">
        <f t="shared" si="15"/>
        <v>0.6000000000000002</v>
      </c>
      <c r="J146" s="8">
        <f t="shared" si="16"/>
        <v>0</v>
      </c>
      <c r="K146" s="9">
        <f t="shared" si="17"/>
        <v>0.6000000000000002</v>
      </c>
      <c r="L146" s="10"/>
      <c r="M146" s="10"/>
      <c r="N146" s="10"/>
    </row>
    <row r="147" spans="1:14" x14ac:dyDescent="0.25">
      <c r="A147">
        <v>128</v>
      </c>
      <c r="B147">
        <f t="shared" si="11"/>
        <v>1280</v>
      </c>
      <c r="C147" t="str">
        <f t="shared" ref="C147:C210" si="20">IF(D147&lt;=$B$10,"A",IF(D147&lt;=$B$11,"C",IF(D147&lt;=$B$12,"D","end")))</f>
        <v>C</v>
      </c>
      <c r="D147" s="27">
        <f t="shared" si="12"/>
        <v>1.28</v>
      </c>
      <c r="E147" s="26">
        <f t="shared" si="13"/>
        <v>0</v>
      </c>
      <c r="F147" s="26">
        <f t="shared" si="18"/>
        <v>5.0000000000000018</v>
      </c>
      <c r="G147" s="26">
        <f t="shared" si="19"/>
        <v>5.7749999999999879</v>
      </c>
      <c r="H147" s="8">
        <f t="shared" si="14"/>
        <v>1.28</v>
      </c>
      <c r="I147" s="8">
        <f t="shared" si="15"/>
        <v>0.6000000000000002</v>
      </c>
      <c r="J147" s="8">
        <f t="shared" si="16"/>
        <v>0</v>
      </c>
      <c r="K147" s="9">
        <f t="shared" si="17"/>
        <v>0.6000000000000002</v>
      </c>
      <c r="L147" s="10"/>
      <c r="M147" s="10"/>
      <c r="N147" s="10"/>
    </row>
    <row r="148" spans="1:14" x14ac:dyDescent="0.25">
      <c r="A148">
        <v>129</v>
      </c>
      <c r="B148">
        <f t="shared" ref="B148:B211" si="21">A148*$B$4</f>
        <v>1290</v>
      </c>
      <c r="C148" t="str">
        <f t="shared" si="20"/>
        <v>C</v>
      </c>
      <c r="D148" s="27">
        <f t="shared" ref="D148:D211" si="22">$B148/1000</f>
        <v>1.29</v>
      </c>
      <c r="E148" s="26">
        <f t="shared" ref="E148:E211" si="23">IF(C148="A",$E$13,IF(C148="D",-$E$13,0))</f>
        <v>0</v>
      </c>
      <c r="F148" s="26">
        <f t="shared" si="18"/>
        <v>5.0000000000000018</v>
      </c>
      <c r="G148" s="26">
        <f t="shared" si="19"/>
        <v>5.8249999999999877</v>
      </c>
      <c r="H148" s="8">
        <f t="shared" ref="H148:H211" si="24">D148</f>
        <v>1.29</v>
      </c>
      <c r="I148" s="8">
        <f t="shared" ref="I148:I211" si="25">F148*$B$15</f>
        <v>0.6000000000000002</v>
      </c>
      <c r="J148" s="8">
        <f t="shared" ref="J148:J211" si="26">E148*$B$16</f>
        <v>0</v>
      </c>
      <c r="K148" s="9">
        <f t="shared" ref="K148:K211" si="27">I148+J148</f>
        <v>0.6000000000000002</v>
      </c>
      <c r="L148" s="10"/>
      <c r="M148" s="10"/>
      <c r="N148" s="10"/>
    </row>
    <row r="149" spans="1:14" x14ac:dyDescent="0.25">
      <c r="A149">
        <v>130</v>
      </c>
      <c r="B149">
        <f t="shared" si="21"/>
        <v>1300</v>
      </c>
      <c r="C149" t="str">
        <f t="shared" si="20"/>
        <v>C</v>
      </c>
      <c r="D149" s="27">
        <f t="shared" si="22"/>
        <v>1.3</v>
      </c>
      <c r="E149" s="26">
        <f t="shared" si="23"/>
        <v>0</v>
      </c>
      <c r="F149" s="26">
        <f t="shared" ref="F149:F212" si="28">IF(C149="end",0,F148+E149*$B$9)</f>
        <v>5.0000000000000018</v>
      </c>
      <c r="G149" s="26">
        <f t="shared" ref="G149:G212" si="29">G148+$B$9*(F149+F148)/2</f>
        <v>5.8749999999999876</v>
      </c>
      <c r="H149" s="8">
        <f t="shared" si="24"/>
        <v>1.3</v>
      </c>
      <c r="I149" s="8">
        <f t="shared" si="25"/>
        <v>0.6000000000000002</v>
      </c>
      <c r="J149" s="8">
        <f t="shared" si="26"/>
        <v>0</v>
      </c>
      <c r="K149" s="9">
        <f t="shared" si="27"/>
        <v>0.6000000000000002</v>
      </c>
      <c r="L149" s="10"/>
      <c r="M149" s="10"/>
      <c r="N149" s="10"/>
    </row>
    <row r="150" spans="1:14" x14ac:dyDescent="0.25">
      <c r="A150">
        <v>131</v>
      </c>
      <c r="B150">
        <f t="shared" si="21"/>
        <v>1310</v>
      </c>
      <c r="C150" t="str">
        <f t="shared" si="20"/>
        <v>C</v>
      </c>
      <c r="D150" s="27">
        <f t="shared" si="22"/>
        <v>1.31</v>
      </c>
      <c r="E150" s="26">
        <f t="shared" si="23"/>
        <v>0</v>
      </c>
      <c r="F150" s="26">
        <f t="shared" si="28"/>
        <v>5.0000000000000018</v>
      </c>
      <c r="G150" s="26">
        <f t="shared" si="29"/>
        <v>5.9249999999999874</v>
      </c>
      <c r="H150" s="8">
        <f t="shared" si="24"/>
        <v>1.31</v>
      </c>
      <c r="I150" s="8">
        <f t="shared" si="25"/>
        <v>0.6000000000000002</v>
      </c>
      <c r="J150" s="8">
        <f t="shared" si="26"/>
        <v>0</v>
      </c>
      <c r="K150" s="9">
        <f t="shared" si="27"/>
        <v>0.6000000000000002</v>
      </c>
      <c r="L150" s="10"/>
      <c r="M150" s="10"/>
      <c r="N150" s="10"/>
    </row>
    <row r="151" spans="1:14" x14ac:dyDescent="0.25">
      <c r="A151">
        <v>132</v>
      </c>
      <c r="B151">
        <f t="shared" si="21"/>
        <v>1320</v>
      </c>
      <c r="C151" t="str">
        <f t="shared" si="20"/>
        <v>C</v>
      </c>
      <c r="D151" s="27">
        <f t="shared" si="22"/>
        <v>1.32</v>
      </c>
      <c r="E151" s="26">
        <f t="shared" si="23"/>
        <v>0</v>
      </c>
      <c r="F151" s="26">
        <f t="shared" si="28"/>
        <v>5.0000000000000018</v>
      </c>
      <c r="G151" s="26">
        <f t="shared" si="29"/>
        <v>5.9749999999999872</v>
      </c>
      <c r="H151" s="8">
        <f t="shared" si="24"/>
        <v>1.32</v>
      </c>
      <c r="I151" s="8">
        <f t="shared" si="25"/>
        <v>0.6000000000000002</v>
      </c>
      <c r="J151" s="8">
        <f t="shared" si="26"/>
        <v>0</v>
      </c>
      <c r="K151" s="9">
        <f t="shared" si="27"/>
        <v>0.6000000000000002</v>
      </c>
      <c r="L151" s="10"/>
      <c r="M151" s="10"/>
      <c r="N151" s="10"/>
    </row>
    <row r="152" spans="1:14" x14ac:dyDescent="0.25">
      <c r="A152">
        <v>133</v>
      </c>
      <c r="B152">
        <f t="shared" si="21"/>
        <v>1330</v>
      </c>
      <c r="C152" t="str">
        <f t="shared" si="20"/>
        <v>C</v>
      </c>
      <c r="D152" s="27">
        <f t="shared" si="22"/>
        <v>1.33</v>
      </c>
      <c r="E152" s="26">
        <f t="shared" si="23"/>
        <v>0</v>
      </c>
      <c r="F152" s="26">
        <f t="shared" si="28"/>
        <v>5.0000000000000018</v>
      </c>
      <c r="G152" s="26">
        <f t="shared" si="29"/>
        <v>6.024999999999987</v>
      </c>
      <c r="H152" s="8">
        <f t="shared" si="24"/>
        <v>1.33</v>
      </c>
      <c r="I152" s="8">
        <f t="shared" si="25"/>
        <v>0.6000000000000002</v>
      </c>
      <c r="J152" s="8">
        <f t="shared" si="26"/>
        <v>0</v>
      </c>
      <c r="K152" s="9">
        <f t="shared" si="27"/>
        <v>0.6000000000000002</v>
      </c>
      <c r="L152" s="10"/>
      <c r="M152" s="10"/>
      <c r="N152" s="10"/>
    </row>
    <row r="153" spans="1:14" x14ac:dyDescent="0.25">
      <c r="A153">
        <v>134</v>
      </c>
      <c r="B153">
        <f t="shared" si="21"/>
        <v>1340</v>
      </c>
      <c r="C153" t="str">
        <f t="shared" si="20"/>
        <v>C</v>
      </c>
      <c r="D153" s="27">
        <f t="shared" si="22"/>
        <v>1.34</v>
      </c>
      <c r="E153" s="26">
        <f t="shared" si="23"/>
        <v>0</v>
      </c>
      <c r="F153" s="26">
        <f t="shared" si="28"/>
        <v>5.0000000000000018</v>
      </c>
      <c r="G153" s="26">
        <f t="shared" si="29"/>
        <v>6.0749999999999869</v>
      </c>
      <c r="H153" s="8">
        <f t="shared" si="24"/>
        <v>1.34</v>
      </c>
      <c r="I153" s="8">
        <f t="shared" si="25"/>
        <v>0.6000000000000002</v>
      </c>
      <c r="J153" s="8">
        <f t="shared" si="26"/>
        <v>0</v>
      </c>
      <c r="K153" s="9">
        <f t="shared" si="27"/>
        <v>0.6000000000000002</v>
      </c>
      <c r="L153" s="10"/>
      <c r="M153" s="10"/>
      <c r="N153" s="10"/>
    </row>
    <row r="154" spans="1:14" x14ac:dyDescent="0.25">
      <c r="A154">
        <v>135</v>
      </c>
      <c r="B154">
        <f t="shared" si="21"/>
        <v>1350</v>
      </c>
      <c r="C154" t="str">
        <f t="shared" si="20"/>
        <v>C</v>
      </c>
      <c r="D154" s="27">
        <f t="shared" si="22"/>
        <v>1.35</v>
      </c>
      <c r="E154" s="26">
        <f t="shared" si="23"/>
        <v>0</v>
      </c>
      <c r="F154" s="26">
        <f t="shared" si="28"/>
        <v>5.0000000000000018</v>
      </c>
      <c r="G154" s="26">
        <f t="shared" si="29"/>
        <v>6.1249999999999867</v>
      </c>
      <c r="H154" s="8">
        <f t="shared" si="24"/>
        <v>1.35</v>
      </c>
      <c r="I154" s="8">
        <f t="shared" si="25"/>
        <v>0.6000000000000002</v>
      </c>
      <c r="J154" s="8">
        <f t="shared" si="26"/>
        <v>0</v>
      </c>
      <c r="K154" s="9">
        <f t="shared" si="27"/>
        <v>0.6000000000000002</v>
      </c>
      <c r="L154" s="10"/>
      <c r="M154" s="10"/>
      <c r="N154" s="10"/>
    </row>
    <row r="155" spans="1:14" x14ac:dyDescent="0.25">
      <c r="A155">
        <v>136</v>
      </c>
      <c r="B155">
        <f t="shared" si="21"/>
        <v>1360</v>
      </c>
      <c r="C155" t="str">
        <f t="shared" si="20"/>
        <v>C</v>
      </c>
      <c r="D155" s="27">
        <f t="shared" si="22"/>
        <v>1.36</v>
      </c>
      <c r="E155" s="26">
        <f t="shared" si="23"/>
        <v>0</v>
      </c>
      <c r="F155" s="26">
        <f t="shared" si="28"/>
        <v>5.0000000000000018</v>
      </c>
      <c r="G155" s="26">
        <f t="shared" si="29"/>
        <v>6.1749999999999865</v>
      </c>
      <c r="H155" s="8">
        <f t="shared" si="24"/>
        <v>1.36</v>
      </c>
      <c r="I155" s="8">
        <f t="shared" si="25"/>
        <v>0.6000000000000002</v>
      </c>
      <c r="J155" s="8">
        <f t="shared" si="26"/>
        <v>0</v>
      </c>
      <c r="K155" s="9">
        <f t="shared" si="27"/>
        <v>0.6000000000000002</v>
      </c>
      <c r="L155" s="10"/>
      <c r="M155" s="10"/>
      <c r="N155" s="10"/>
    </row>
    <row r="156" spans="1:14" x14ac:dyDescent="0.25">
      <c r="A156">
        <v>137</v>
      </c>
      <c r="B156">
        <f t="shared" si="21"/>
        <v>1370</v>
      </c>
      <c r="C156" t="str">
        <f t="shared" si="20"/>
        <v>C</v>
      </c>
      <c r="D156" s="27">
        <f t="shared" si="22"/>
        <v>1.37</v>
      </c>
      <c r="E156" s="26">
        <f t="shared" si="23"/>
        <v>0</v>
      </c>
      <c r="F156" s="26">
        <f t="shared" si="28"/>
        <v>5.0000000000000018</v>
      </c>
      <c r="G156" s="26">
        <f t="shared" si="29"/>
        <v>6.2249999999999863</v>
      </c>
      <c r="H156" s="8">
        <f t="shared" si="24"/>
        <v>1.37</v>
      </c>
      <c r="I156" s="8">
        <f t="shared" si="25"/>
        <v>0.6000000000000002</v>
      </c>
      <c r="J156" s="8">
        <f t="shared" si="26"/>
        <v>0</v>
      </c>
      <c r="K156" s="9">
        <f t="shared" si="27"/>
        <v>0.6000000000000002</v>
      </c>
      <c r="L156" s="10"/>
      <c r="M156" s="10"/>
      <c r="N156" s="10"/>
    </row>
    <row r="157" spans="1:14" x14ac:dyDescent="0.25">
      <c r="A157">
        <v>138</v>
      </c>
      <c r="B157">
        <f t="shared" si="21"/>
        <v>1380</v>
      </c>
      <c r="C157" t="str">
        <f t="shared" si="20"/>
        <v>C</v>
      </c>
      <c r="D157" s="27">
        <f t="shared" si="22"/>
        <v>1.38</v>
      </c>
      <c r="E157" s="26">
        <f t="shared" si="23"/>
        <v>0</v>
      </c>
      <c r="F157" s="26">
        <f t="shared" si="28"/>
        <v>5.0000000000000018</v>
      </c>
      <c r="G157" s="26">
        <f t="shared" si="29"/>
        <v>6.2749999999999861</v>
      </c>
      <c r="H157" s="8">
        <f t="shared" si="24"/>
        <v>1.38</v>
      </c>
      <c r="I157" s="8">
        <f t="shared" si="25"/>
        <v>0.6000000000000002</v>
      </c>
      <c r="J157" s="8">
        <f t="shared" si="26"/>
        <v>0</v>
      </c>
      <c r="K157" s="9">
        <f t="shared" si="27"/>
        <v>0.6000000000000002</v>
      </c>
      <c r="L157" s="10"/>
      <c r="M157" s="10"/>
      <c r="N157" s="10"/>
    </row>
    <row r="158" spans="1:14" x14ac:dyDescent="0.25">
      <c r="A158">
        <v>139</v>
      </c>
      <c r="B158">
        <f t="shared" si="21"/>
        <v>1390</v>
      </c>
      <c r="C158" t="str">
        <f t="shared" si="20"/>
        <v>C</v>
      </c>
      <c r="D158" s="27">
        <f t="shared" si="22"/>
        <v>1.39</v>
      </c>
      <c r="E158" s="26">
        <f t="shared" si="23"/>
        <v>0</v>
      </c>
      <c r="F158" s="26">
        <f t="shared" si="28"/>
        <v>5.0000000000000018</v>
      </c>
      <c r="G158" s="26">
        <f t="shared" si="29"/>
        <v>6.324999999999986</v>
      </c>
      <c r="H158" s="8">
        <f t="shared" si="24"/>
        <v>1.39</v>
      </c>
      <c r="I158" s="8">
        <f t="shared" si="25"/>
        <v>0.6000000000000002</v>
      </c>
      <c r="J158" s="8">
        <f t="shared" si="26"/>
        <v>0</v>
      </c>
      <c r="K158" s="9">
        <f t="shared" si="27"/>
        <v>0.6000000000000002</v>
      </c>
      <c r="L158" s="10"/>
      <c r="M158" s="10"/>
      <c r="N158" s="10"/>
    </row>
    <row r="159" spans="1:14" x14ac:dyDescent="0.25">
      <c r="A159">
        <v>140</v>
      </c>
      <c r="B159">
        <f t="shared" si="21"/>
        <v>1400</v>
      </c>
      <c r="C159" t="str">
        <f t="shared" si="20"/>
        <v>C</v>
      </c>
      <c r="D159" s="27">
        <f t="shared" si="22"/>
        <v>1.4</v>
      </c>
      <c r="E159" s="26">
        <f t="shared" si="23"/>
        <v>0</v>
      </c>
      <c r="F159" s="26">
        <f t="shared" si="28"/>
        <v>5.0000000000000018</v>
      </c>
      <c r="G159" s="26">
        <f t="shared" si="29"/>
        <v>6.3749999999999858</v>
      </c>
      <c r="H159" s="8">
        <f t="shared" si="24"/>
        <v>1.4</v>
      </c>
      <c r="I159" s="8">
        <f t="shared" si="25"/>
        <v>0.6000000000000002</v>
      </c>
      <c r="J159" s="8">
        <f t="shared" si="26"/>
        <v>0</v>
      </c>
      <c r="K159" s="9">
        <f t="shared" si="27"/>
        <v>0.6000000000000002</v>
      </c>
      <c r="L159" s="10"/>
      <c r="M159" s="10"/>
      <c r="N159" s="10"/>
    </row>
    <row r="160" spans="1:14" x14ac:dyDescent="0.25">
      <c r="A160">
        <v>141</v>
      </c>
      <c r="B160">
        <f t="shared" si="21"/>
        <v>1410</v>
      </c>
      <c r="C160" t="str">
        <f t="shared" si="20"/>
        <v>D</v>
      </c>
      <c r="D160" s="27">
        <f t="shared" si="22"/>
        <v>1.41</v>
      </c>
      <c r="E160" s="26">
        <f t="shared" si="23"/>
        <v>-20</v>
      </c>
      <c r="F160" s="26">
        <f t="shared" si="28"/>
        <v>4.8000000000000016</v>
      </c>
      <c r="G160" s="26">
        <f t="shared" si="29"/>
        <v>6.4239999999999862</v>
      </c>
      <c r="H160" s="8">
        <f t="shared" si="24"/>
        <v>1.41</v>
      </c>
      <c r="I160" s="8">
        <f t="shared" si="25"/>
        <v>0.57600000000000018</v>
      </c>
      <c r="J160" s="8">
        <f t="shared" si="26"/>
        <v>-0.3</v>
      </c>
      <c r="K160" s="9">
        <f t="shared" si="27"/>
        <v>0.27600000000000019</v>
      </c>
      <c r="L160" s="10"/>
      <c r="M160" s="10"/>
      <c r="N160" s="10"/>
    </row>
    <row r="161" spans="1:14" x14ac:dyDescent="0.25">
      <c r="A161">
        <v>142</v>
      </c>
      <c r="B161">
        <f t="shared" si="21"/>
        <v>1420</v>
      </c>
      <c r="C161" t="str">
        <f t="shared" si="20"/>
        <v>D</v>
      </c>
      <c r="D161" s="27">
        <f t="shared" si="22"/>
        <v>1.42</v>
      </c>
      <c r="E161" s="26">
        <f t="shared" si="23"/>
        <v>-20</v>
      </c>
      <c r="F161" s="26">
        <f t="shared" si="28"/>
        <v>4.6000000000000014</v>
      </c>
      <c r="G161" s="26">
        <f t="shared" si="29"/>
        <v>6.4709999999999859</v>
      </c>
      <c r="H161" s="8">
        <f t="shared" si="24"/>
        <v>1.42</v>
      </c>
      <c r="I161" s="8">
        <f t="shared" si="25"/>
        <v>0.55200000000000016</v>
      </c>
      <c r="J161" s="8">
        <f t="shared" si="26"/>
        <v>-0.3</v>
      </c>
      <c r="K161" s="9">
        <f t="shared" si="27"/>
        <v>0.25200000000000017</v>
      </c>
      <c r="L161" s="10"/>
      <c r="M161" s="10"/>
      <c r="N161" s="10"/>
    </row>
    <row r="162" spans="1:14" x14ac:dyDescent="0.25">
      <c r="A162">
        <v>143</v>
      </c>
      <c r="B162">
        <f t="shared" si="21"/>
        <v>1430</v>
      </c>
      <c r="C162" t="str">
        <f t="shared" si="20"/>
        <v>D</v>
      </c>
      <c r="D162" s="27">
        <f t="shared" si="22"/>
        <v>1.43</v>
      </c>
      <c r="E162" s="26">
        <f t="shared" si="23"/>
        <v>-20</v>
      </c>
      <c r="F162" s="26">
        <f t="shared" si="28"/>
        <v>4.4000000000000012</v>
      </c>
      <c r="G162" s="26">
        <f t="shared" si="29"/>
        <v>6.5159999999999858</v>
      </c>
      <c r="H162" s="8">
        <f t="shared" si="24"/>
        <v>1.43</v>
      </c>
      <c r="I162" s="8">
        <f t="shared" si="25"/>
        <v>0.52800000000000014</v>
      </c>
      <c r="J162" s="8">
        <f t="shared" si="26"/>
        <v>-0.3</v>
      </c>
      <c r="K162" s="9">
        <f t="shared" si="27"/>
        <v>0.22800000000000015</v>
      </c>
      <c r="L162" s="10"/>
      <c r="M162" s="10"/>
      <c r="N162" s="10"/>
    </row>
    <row r="163" spans="1:14" x14ac:dyDescent="0.25">
      <c r="A163">
        <v>144</v>
      </c>
      <c r="B163">
        <f t="shared" si="21"/>
        <v>1440</v>
      </c>
      <c r="C163" t="str">
        <f t="shared" si="20"/>
        <v>D</v>
      </c>
      <c r="D163" s="27">
        <f t="shared" si="22"/>
        <v>1.44</v>
      </c>
      <c r="E163" s="26">
        <f t="shared" si="23"/>
        <v>-20</v>
      </c>
      <c r="F163" s="26">
        <f t="shared" si="28"/>
        <v>4.2000000000000011</v>
      </c>
      <c r="G163" s="26">
        <f t="shared" si="29"/>
        <v>6.558999999999986</v>
      </c>
      <c r="H163" s="8">
        <f t="shared" si="24"/>
        <v>1.44</v>
      </c>
      <c r="I163" s="8">
        <f t="shared" si="25"/>
        <v>0.50400000000000011</v>
      </c>
      <c r="J163" s="8">
        <f t="shared" si="26"/>
        <v>-0.3</v>
      </c>
      <c r="K163" s="9">
        <f t="shared" si="27"/>
        <v>0.20400000000000013</v>
      </c>
      <c r="L163" s="10"/>
      <c r="M163" s="10"/>
      <c r="N163" s="10"/>
    </row>
    <row r="164" spans="1:14" x14ac:dyDescent="0.25">
      <c r="A164">
        <v>145</v>
      </c>
      <c r="B164">
        <f t="shared" si="21"/>
        <v>1450</v>
      </c>
      <c r="C164" t="str">
        <f t="shared" si="20"/>
        <v>D</v>
      </c>
      <c r="D164" s="27">
        <f t="shared" si="22"/>
        <v>1.45</v>
      </c>
      <c r="E164" s="26">
        <f t="shared" si="23"/>
        <v>-20</v>
      </c>
      <c r="F164" s="26">
        <f t="shared" si="28"/>
        <v>4.0000000000000009</v>
      </c>
      <c r="G164" s="26">
        <f t="shared" si="29"/>
        <v>6.5999999999999863</v>
      </c>
      <c r="H164" s="8">
        <f t="shared" si="24"/>
        <v>1.45</v>
      </c>
      <c r="I164" s="8">
        <f t="shared" si="25"/>
        <v>0.48000000000000009</v>
      </c>
      <c r="J164" s="8">
        <f t="shared" si="26"/>
        <v>-0.3</v>
      </c>
      <c r="K164" s="9">
        <f t="shared" si="27"/>
        <v>0.1800000000000001</v>
      </c>
      <c r="L164" s="10"/>
      <c r="M164" s="10"/>
      <c r="N164" s="10"/>
    </row>
    <row r="165" spans="1:14" x14ac:dyDescent="0.25">
      <c r="A165">
        <v>146</v>
      </c>
      <c r="B165">
        <f t="shared" si="21"/>
        <v>1460</v>
      </c>
      <c r="C165" t="str">
        <f t="shared" si="20"/>
        <v>D</v>
      </c>
      <c r="D165" s="27">
        <f t="shared" si="22"/>
        <v>1.46</v>
      </c>
      <c r="E165" s="26">
        <f t="shared" si="23"/>
        <v>-20</v>
      </c>
      <c r="F165" s="26">
        <f t="shared" si="28"/>
        <v>3.8000000000000007</v>
      </c>
      <c r="G165" s="26">
        <f t="shared" si="29"/>
        <v>6.638999999999986</v>
      </c>
      <c r="H165" s="8">
        <f t="shared" si="24"/>
        <v>1.46</v>
      </c>
      <c r="I165" s="8">
        <f t="shared" si="25"/>
        <v>0.45600000000000007</v>
      </c>
      <c r="J165" s="8">
        <f t="shared" si="26"/>
        <v>-0.3</v>
      </c>
      <c r="K165" s="9">
        <f t="shared" si="27"/>
        <v>0.15600000000000008</v>
      </c>
      <c r="L165" s="10"/>
      <c r="M165" s="10"/>
      <c r="N165" s="10"/>
    </row>
    <row r="166" spans="1:14" x14ac:dyDescent="0.25">
      <c r="A166">
        <v>147</v>
      </c>
      <c r="B166">
        <f t="shared" si="21"/>
        <v>1470</v>
      </c>
      <c r="C166" t="str">
        <f t="shared" si="20"/>
        <v>D</v>
      </c>
      <c r="D166" s="27">
        <f t="shared" si="22"/>
        <v>1.47</v>
      </c>
      <c r="E166" s="26">
        <f t="shared" si="23"/>
        <v>-20</v>
      </c>
      <c r="F166" s="26">
        <f t="shared" si="28"/>
        <v>3.6000000000000005</v>
      </c>
      <c r="G166" s="26">
        <f t="shared" si="29"/>
        <v>6.6759999999999859</v>
      </c>
      <c r="H166" s="8">
        <f t="shared" si="24"/>
        <v>1.47</v>
      </c>
      <c r="I166" s="8">
        <f t="shared" si="25"/>
        <v>0.43200000000000005</v>
      </c>
      <c r="J166" s="8">
        <f t="shared" si="26"/>
        <v>-0.3</v>
      </c>
      <c r="K166" s="9">
        <f t="shared" si="27"/>
        <v>0.13200000000000006</v>
      </c>
      <c r="L166" s="10"/>
      <c r="M166" s="10"/>
      <c r="N166" s="10"/>
    </row>
    <row r="167" spans="1:14" x14ac:dyDescent="0.25">
      <c r="A167">
        <v>148</v>
      </c>
      <c r="B167">
        <f t="shared" si="21"/>
        <v>1480</v>
      </c>
      <c r="C167" t="str">
        <f t="shared" si="20"/>
        <v>D</v>
      </c>
      <c r="D167" s="27">
        <f t="shared" si="22"/>
        <v>1.48</v>
      </c>
      <c r="E167" s="26">
        <f t="shared" si="23"/>
        <v>-20</v>
      </c>
      <c r="F167" s="26">
        <f t="shared" si="28"/>
        <v>3.4000000000000004</v>
      </c>
      <c r="G167" s="26">
        <f t="shared" si="29"/>
        <v>6.7109999999999861</v>
      </c>
      <c r="H167" s="8">
        <f t="shared" si="24"/>
        <v>1.48</v>
      </c>
      <c r="I167" s="8">
        <f t="shared" si="25"/>
        <v>0.40800000000000003</v>
      </c>
      <c r="J167" s="8">
        <f t="shared" si="26"/>
        <v>-0.3</v>
      </c>
      <c r="K167" s="9">
        <f t="shared" si="27"/>
        <v>0.10800000000000004</v>
      </c>
      <c r="L167" s="10"/>
      <c r="M167" s="10"/>
      <c r="N167" s="10"/>
    </row>
    <row r="168" spans="1:14" x14ac:dyDescent="0.25">
      <c r="A168">
        <v>149</v>
      </c>
      <c r="B168">
        <f t="shared" si="21"/>
        <v>1490</v>
      </c>
      <c r="C168" t="str">
        <f t="shared" si="20"/>
        <v>D</v>
      </c>
      <c r="D168" s="27">
        <f t="shared" si="22"/>
        <v>1.49</v>
      </c>
      <c r="E168" s="26">
        <f t="shared" si="23"/>
        <v>-20</v>
      </c>
      <c r="F168" s="26">
        <f t="shared" si="28"/>
        <v>3.2</v>
      </c>
      <c r="G168" s="26">
        <f t="shared" si="29"/>
        <v>6.7439999999999864</v>
      </c>
      <c r="H168" s="8">
        <f t="shared" si="24"/>
        <v>1.49</v>
      </c>
      <c r="I168" s="8">
        <f t="shared" si="25"/>
        <v>0.38400000000000001</v>
      </c>
      <c r="J168" s="8">
        <f t="shared" si="26"/>
        <v>-0.3</v>
      </c>
      <c r="K168" s="9">
        <f t="shared" si="27"/>
        <v>8.4000000000000019E-2</v>
      </c>
      <c r="L168" s="10"/>
      <c r="M168" s="10"/>
      <c r="N168" s="10"/>
    </row>
    <row r="169" spans="1:14" x14ac:dyDescent="0.25">
      <c r="A169">
        <v>150</v>
      </c>
      <c r="B169">
        <f t="shared" si="21"/>
        <v>1500</v>
      </c>
      <c r="C169" t="str">
        <f t="shared" si="20"/>
        <v>D</v>
      </c>
      <c r="D169" s="27">
        <f t="shared" si="22"/>
        <v>1.5</v>
      </c>
      <c r="E169" s="26">
        <f t="shared" si="23"/>
        <v>-20</v>
      </c>
      <c r="F169" s="26">
        <f t="shared" si="28"/>
        <v>3</v>
      </c>
      <c r="G169" s="26">
        <f t="shared" si="29"/>
        <v>6.7749999999999861</v>
      </c>
      <c r="H169" s="8">
        <f t="shared" si="24"/>
        <v>1.5</v>
      </c>
      <c r="I169" s="8">
        <f t="shared" si="25"/>
        <v>0.36</v>
      </c>
      <c r="J169" s="8">
        <f t="shared" si="26"/>
        <v>-0.3</v>
      </c>
      <c r="K169" s="9">
        <f t="shared" si="27"/>
        <v>0.06</v>
      </c>
      <c r="L169" s="10"/>
      <c r="M169" s="10"/>
      <c r="N169" s="10"/>
    </row>
    <row r="170" spans="1:14" x14ac:dyDescent="0.25">
      <c r="A170">
        <v>151</v>
      </c>
      <c r="B170">
        <f t="shared" si="21"/>
        <v>1510</v>
      </c>
      <c r="C170" t="str">
        <f t="shared" si="20"/>
        <v>D</v>
      </c>
      <c r="D170" s="27">
        <f t="shared" si="22"/>
        <v>1.51</v>
      </c>
      <c r="E170" s="26">
        <f t="shared" si="23"/>
        <v>-20</v>
      </c>
      <c r="F170" s="26">
        <f t="shared" si="28"/>
        <v>2.8</v>
      </c>
      <c r="G170" s="26">
        <f t="shared" si="29"/>
        <v>6.8039999999999861</v>
      </c>
      <c r="H170" s="8">
        <f t="shared" si="24"/>
        <v>1.51</v>
      </c>
      <c r="I170" s="8">
        <f t="shared" si="25"/>
        <v>0.33599999999999997</v>
      </c>
      <c r="J170" s="8">
        <f t="shared" si="26"/>
        <v>-0.3</v>
      </c>
      <c r="K170" s="9">
        <f t="shared" si="27"/>
        <v>3.5999999999999976E-2</v>
      </c>
      <c r="L170" s="10"/>
      <c r="M170" s="10"/>
      <c r="N170" s="10"/>
    </row>
    <row r="171" spans="1:14" x14ac:dyDescent="0.25">
      <c r="A171">
        <v>152</v>
      </c>
      <c r="B171">
        <f t="shared" si="21"/>
        <v>1520</v>
      </c>
      <c r="C171" t="str">
        <f t="shared" si="20"/>
        <v>D</v>
      </c>
      <c r="D171" s="27">
        <f t="shared" si="22"/>
        <v>1.52</v>
      </c>
      <c r="E171" s="26">
        <f t="shared" si="23"/>
        <v>-20</v>
      </c>
      <c r="F171" s="26">
        <f t="shared" si="28"/>
        <v>2.5999999999999996</v>
      </c>
      <c r="G171" s="26">
        <f t="shared" si="29"/>
        <v>6.8309999999999862</v>
      </c>
      <c r="H171" s="8">
        <f t="shared" si="24"/>
        <v>1.52</v>
      </c>
      <c r="I171" s="8">
        <f t="shared" si="25"/>
        <v>0.31199999999999994</v>
      </c>
      <c r="J171" s="8">
        <f t="shared" si="26"/>
        <v>-0.3</v>
      </c>
      <c r="K171" s="9">
        <f t="shared" si="27"/>
        <v>1.1999999999999955E-2</v>
      </c>
      <c r="L171" s="10"/>
      <c r="M171" s="10"/>
      <c r="N171" s="10"/>
    </row>
    <row r="172" spans="1:14" x14ac:dyDescent="0.25">
      <c r="A172">
        <v>153</v>
      </c>
      <c r="B172">
        <f t="shared" si="21"/>
        <v>1530</v>
      </c>
      <c r="C172" t="str">
        <f t="shared" si="20"/>
        <v>D</v>
      </c>
      <c r="D172" s="27">
        <f t="shared" si="22"/>
        <v>1.53</v>
      </c>
      <c r="E172" s="26">
        <f t="shared" si="23"/>
        <v>-20</v>
      </c>
      <c r="F172" s="26">
        <f t="shared" si="28"/>
        <v>2.3999999999999995</v>
      </c>
      <c r="G172" s="26">
        <f t="shared" si="29"/>
        <v>6.8559999999999865</v>
      </c>
      <c r="H172" s="8">
        <f t="shared" si="24"/>
        <v>1.53</v>
      </c>
      <c r="I172" s="8">
        <f t="shared" si="25"/>
        <v>0.28799999999999992</v>
      </c>
      <c r="J172" s="8">
        <f t="shared" si="26"/>
        <v>-0.3</v>
      </c>
      <c r="K172" s="9">
        <f t="shared" si="27"/>
        <v>-1.2000000000000066E-2</v>
      </c>
      <c r="L172" s="10"/>
      <c r="M172" s="10"/>
      <c r="N172" s="10"/>
    </row>
    <row r="173" spans="1:14" x14ac:dyDescent="0.25">
      <c r="A173">
        <v>154</v>
      </c>
      <c r="B173">
        <f t="shared" si="21"/>
        <v>1540</v>
      </c>
      <c r="C173" t="str">
        <f t="shared" si="20"/>
        <v>D</v>
      </c>
      <c r="D173" s="27">
        <f t="shared" si="22"/>
        <v>1.54</v>
      </c>
      <c r="E173" s="26">
        <f t="shared" si="23"/>
        <v>-20</v>
      </c>
      <c r="F173" s="26">
        <f t="shared" si="28"/>
        <v>2.1999999999999993</v>
      </c>
      <c r="G173" s="26">
        <f t="shared" si="29"/>
        <v>6.8789999999999862</v>
      </c>
      <c r="H173" s="8">
        <f t="shared" si="24"/>
        <v>1.54</v>
      </c>
      <c r="I173" s="8">
        <f t="shared" si="25"/>
        <v>0.2639999999999999</v>
      </c>
      <c r="J173" s="8">
        <f t="shared" si="26"/>
        <v>-0.3</v>
      </c>
      <c r="K173" s="9">
        <f t="shared" si="27"/>
        <v>-3.6000000000000087E-2</v>
      </c>
      <c r="L173" s="10"/>
      <c r="M173" s="10"/>
      <c r="N173" s="10"/>
    </row>
    <row r="174" spans="1:14" x14ac:dyDescent="0.25">
      <c r="A174">
        <v>155</v>
      </c>
      <c r="B174">
        <f t="shared" si="21"/>
        <v>1550</v>
      </c>
      <c r="C174" t="str">
        <f t="shared" si="20"/>
        <v>D</v>
      </c>
      <c r="D174" s="27">
        <f t="shared" si="22"/>
        <v>1.55</v>
      </c>
      <c r="E174" s="26">
        <f t="shared" si="23"/>
        <v>-20</v>
      </c>
      <c r="F174" s="26">
        <f t="shared" si="28"/>
        <v>1.9999999999999993</v>
      </c>
      <c r="G174" s="26">
        <f t="shared" si="29"/>
        <v>6.8999999999999861</v>
      </c>
      <c r="H174" s="8">
        <f t="shared" si="24"/>
        <v>1.55</v>
      </c>
      <c r="I174" s="8">
        <f t="shared" si="25"/>
        <v>0.23999999999999991</v>
      </c>
      <c r="J174" s="8">
        <f t="shared" si="26"/>
        <v>-0.3</v>
      </c>
      <c r="K174" s="9">
        <f t="shared" si="27"/>
        <v>-6.0000000000000081E-2</v>
      </c>
      <c r="L174" s="10"/>
      <c r="M174" s="10"/>
      <c r="N174" s="10"/>
    </row>
    <row r="175" spans="1:14" x14ac:dyDescent="0.25">
      <c r="A175">
        <v>156</v>
      </c>
      <c r="B175">
        <f t="shared" si="21"/>
        <v>1560</v>
      </c>
      <c r="C175" t="str">
        <f t="shared" si="20"/>
        <v>D</v>
      </c>
      <c r="D175" s="27">
        <f t="shared" si="22"/>
        <v>1.56</v>
      </c>
      <c r="E175" s="26">
        <f t="shared" si="23"/>
        <v>-20</v>
      </c>
      <c r="F175" s="26">
        <f t="shared" si="28"/>
        <v>1.7999999999999994</v>
      </c>
      <c r="G175" s="26">
        <f t="shared" si="29"/>
        <v>6.9189999999999863</v>
      </c>
      <c r="H175" s="8">
        <f t="shared" si="24"/>
        <v>1.56</v>
      </c>
      <c r="I175" s="8">
        <f t="shared" si="25"/>
        <v>0.21599999999999991</v>
      </c>
      <c r="J175" s="8">
        <f t="shared" si="26"/>
        <v>-0.3</v>
      </c>
      <c r="K175" s="9">
        <f t="shared" si="27"/>
        <v>-8.4000000000000075E-2</v>
      </c>
      <c r="L175" s="10"/>
      <c r="M175" s="10"/>
      <c r="N175" s="10"/>
    </row>
    <row r="176" spans="1:14" x14ac:dyDescent="0.25">
      <c r="A176">
        <v>157</v>
      </c>
      <c r="B176">
        <f t="shared" si="21"/>
        <v>1570</v>
      </c>
      <c r="C176" t="str">
        <f t="shared" si="20"/>
        <v>D</v>
      </c>
      <c r="D176" s="27">
        <f t="shared" si="22"/>
        <v>1.57</v>
      </c>
      <c r="E176" s="26">
        <f t="shared" si="23"/>
        <v>-20</v>
      </c>
      <c r="F176" s="26">
        <f t="shared" si="28"/>
        <v>1.5999999999999994</v>
      </c>
      <c r="G176" s="26">
        <f t="shared" si="29"/>
        <v>6.9359999999999866</v>
      </c>
      <c r="H176" s="8">
        <f t="shared" si="24"/>
        <v>1.57</v>
      </c>
      <c r="I176" s="8">
        <f t="shared" si="25"/>
        <v>0.19199999999999992</v>
      </c>
      <c r="J176" s="8">
        <f t="shared" si="26"/>
        <v>-0.3</v>
      </c>
      <c r="K176" s="9">
        <f t="shared" si="27"/>
        <v>-0.10800000000000007</v>
      </c>
      <c r="L176" s="10"/>
      <c r="M176" s="10"/>
      <c r="N176" s="10"/>
    </row>
    <row r="177" spans="1:14" x14ac:dyDescent="0.25">
      <c r="A177">
        <v>158</v>
      </c>
      <c r="B177">
        <f t="shared" si="21"/>
        <v>1580</v>
      </c>
      <c r="C177" t="str">
        <f t="shared" si="20"/>
        <v>D</v>
      </c>
      <c r="D177" s="27">
        <f t="shared" si="22"/>
        <v>1.58</v>
      </c>
      <c r="E177" s="26">
        <f t="shared" si="23"/>
        <v>-20</v>
      </c>
      <c r="F177" s="26">
        <f t="shared" si="28"/>
        <v>1.3999999999999995</v>
      </c>
      <c r="G177" s="26">
        <f t="shared" si="29"/>
        <v>6.9509999999999863</v>
      </c>
      <c r="H177" s="8">
        <f t="shared" si="24"/>
        <v>1.58</v>
      </c>
      <c r="I177" s="8">
        <f t="shared" si="25"/>
        <v>0.16799999999999993</v>
      </c>
      <c r="J177" s="8">
        <f t="shared" si="26"/>
        <v>-0.3</v>
      </c>
      <c r="K177" s="9">
        <f t="shared" si="27"/>
        <v>-0.13200000000000006</v>
      </c>
      <c r="L177" s="10"/>
      <c r="M177" s="10"/>
      <c r="N177" s="10"/>
    </row>
    <row r="178" spans="1:14" x14ac:dyDescent="0.25">
      <c r="A178">
        <v>159</v>
      </c>
      <c r="B178">
        <f t="shared" si="21"/>
        <v>1590</v>
      </c>
      <c r="C178" t="str">
        <f t="shared" si="20"/>
        <v>D</v>
      </c>
      <c r="D178" s="27">
        <f t="shared" si="22"/>
        <v>1.59</v>
      </c>
      <c r="E178" s="26">
        <f t="shared" si="23"/>
        <v>-20</v>
      </c>
      <c r="F178" s="26">
        <f t="shared" si="28"/>
        <v>1.1999999999999995</v>
      </c>
      <c r="G178" s="26">
        <f t="shared" si="29"/>
        <v>6.9639999999999862</v>
      </c>
      <c r="H178" s="8">
        <f t="shared" si="24"/>
        <v>1.59</v>
      </c>
      <c r="I178" s="8">
        <f t="shared" si="25"/>
        <v>0.14399999999999993</v>
      </c>
      <c r="J178" s="8">
        <f t="shared" si="26"/>
        <v>-0.3</v>
      </c>
      <c r="K178" s="9">
        <f t="shared" si="27"/>
        <v>-0.15600000000000006</v>
      </c>
      <c r="L178" s="10"/>
      <c r="M178" s="10"/>
      <c r="N178" s="10"/>
    </row>
    <row r="179" spans="1:14" x14ac:dyDescent="0.25">
      <c r="A179">
        <v>160</v>
      </c>
      <c r="B179">
        <f t="shared" si="21"/>
        <v>1600</v>
      </c>
      <c r="C179" t="str">
        <f t="shared" si="20"/>
        <v>D</v>
      </c>
      <c r="D179" s="27">
        <f t="shared" si="22"/>
        <v>1.6</v>
      </c>
      <c r="E179" s="26">
        <f t="shared" si="23"/>
        <v>-20</v>
      </c>
      <c r="F179" s="26">
        <f t="shared" si="28"/>
        <v>0.99999999999999956</v>
      </c>
      <c r="G179" s="26">
        <f t="shared" si="29"/>
        <v>6.9749999999999863</v>
      </c>
      <c r="H179" s="8">
        <f t="shared" si="24"/>
        <v>1.6</v>
      </c>
      <c r="I179" s="8">
        <f t="shared" si="25"/>
        <v>0.11999999999999994</v>
      </c>
      <c r="J179" s="8">
        <f t="shared" si="26"/>
        <v>-0.3</v>
      </c>
      <c r="K179" s="9">
        <f t="shared" si="27"/>
        <v>-0.18000000000000005</v>
      </c>
      <c r="L179" s="10"/>
      <c r="M179" s="10"/>
      <c r="N179" s="10"/>
    </row>
    <row r="180" spans="1:14" x14ac:dyDescent="0.25">
      <c r="A180">
        <v>161</v>
      </c>
      <c r="B180">
        <f t="shared" si="21"/>
        <v>1610</v>
      </c>
      <c r="C180" t="str">
        <f t="shared" si="20"/>
        <v>D</v>
      </c>
      <c r="D180" s="27">
        <f t="shared" si="22"/>
        <v>1.61</v>
      </c>
      <c r="E180" s="26">
        <f t="shared" si="23"/>
        <v>-20</v>
      </c>
      <c r="F180" s="26">
        <f t="shared" si="28"/>
        <v>0.7999999999999996</v>
      </c>
      <c r="G180" s="26">
        <f t="shared" si="29"/>
        <v>6.9839999999999867</v>
      </c>
      <c r="H180" s="8">
        <f t="shared" si="24"/>
        <v>1.61</v>
      </c>
      <c r="I180" s="8">
        <f t="shared" si="25"/>
        <v>9.5999999999999946E-2</v>
      </c>
      <c r="J180" s="8">
        <f t="shared" si="26"/>
        <v>-0.3</v>
      </c>
      <c r="K180" s="9">
        <f t="shared" si="27"/>
        <v>-0.20400000000000004</v>
      </c>
      <c r="L180" s="10"/>
      <c r="M180" s="10"/>
      <c r="N180" s="10"/>
    </row>
    <row r="181" spans="1:14" x14ac:dyDescent="0.25">
      <c r="A181">
        <v>162</v>
      </c>
      <c r="B181">
        <f t="shared" si="21"/>
        <v>1620</v>
      </c>
      <c r="C181" t="str">
        <f t="shared" si="20"/>
        <v>D</v>
      </c>
      <c r="D181" s="27">
        <f t="shared" si="22"/>
        <v>1.62</v>
      </c>
      <c r="E181" s="26">
        <f t="shared" si="23"/>
        <v>-20</v>
      </c>
      <c r="F181" s="26">
        <f t="shared" si="28"/>
        <v>0.59999999999999964</v>
      </c>
      <c r="G181" s="26">
        <f t="shared" si="29"/>
        <v>6.9909999999999863</v>
      </c>
      <c r="H181" s="8">
        <f t="shared" si="24"/>
        <v>1.62</v>
      </c>
      <c r="I181" s="8">
        <f t="shared" si="25"/>
        <v>7.1999999999999953E-2</v>
      </c>
      <c r="J181" s="8">
        <f t="shared" si="26"/>
        <v>-0.3</v>
      </c>
      <c r="K181" s="9">
        <f t="shared" si="27"/>
        <v>-0.22800000000000004</v>
      </c>
      <c r="L181" s="10"/>
      <c r="M181" s="10"/>
      <c r="N181" s="10"/>
    </row>
    <row r="182" spans="1:14" x14ac:dyDescent="0.25">
      <c r="A182">
        <v>163</v>
      </c>
      <c r="B182">
        <f t="shared" si="21"/>
        <v>1630</v>
      </c>
      <c r="C182" t="str">
        <f t="shared" si="20"/>
        <v>D</v>
      </c>
      <c r="D182" s="27">
        <f t="shared" si="22"/>
        <v>1.63</v>
      </c>
      <c r="E182" s="26">
        <f t="shared" si="23"/>
        <v>-20</v>
      </c>
      <c r="F182" s="26">
        <f t="shared" si="28"/>
        <v>0.39999999999999963</v>
      </c>
      <c r="G182" s="26">
        <f t="shared" si="29"/>
        <v>6.9959999999999862</v>
      </c>
      <c r="H182" s="8">
        <f t="shared" si="24"/>
        <v>1.63</v>
      </c>
      <c r="I182" s="8">
        <f t="shared" si="25"/>
        <v>4.7999999999999952E-2</v>
      </c>
      <c r="J182" s="8">
        <f t="shared" si="26"/>
        <v>-0.3</v>
      </c>
      <c r="K182" s="9">
        <f t="shared" si="27"/>
        <v>-0.25200000000000006</v>
      </c>
      <c r="L182" s="10"/>
      <c r="M182" s="10"/>
      <c r="N182" s="10"/>
    </row>
    <row r="183" spans="1:14" x14ac:dyDescent="0.25">
      <c r="A183">
        <v>164</v>
      </c>
      <c r="B183">
        <f t="shared" si="21"/>
        <v>1640</v>
      </c>
      <c r="C183" t="str">
        <f t="shared" si="20"/>
        <v>D</v>
      </c>
      <c r="D183" s="27">
        <f t="shared" si="22"/>
        <v>1.64</v>
      </c>
      <c r="E183" s="26">
        <f t="shared" si="23"/>
        <v>-20</v>
      </c>
      <c r="F183" s="26">
        <f t="shared" si="28"/>
        <v>0.19999999999999962</v>
      </c>
      <c r="G183" s="26">
        <f t="shared" si="29"/>
        <v>6.9989999999999863</v>
      </c>
      <c r="H183" s="8">
        <f t="shared" si="24"/>
        <v>1.64</v>
      </c>
      <c r="I183" s="8">
        <f t="shared" si="25"/>
        <v>2.3999999999999955E-2</v>
      </c>
      <c r="J183" s="8">
        <f t="shared" si="26"/>
        <v>-0.3</v>
      </c>
      <c r="K183" s="9">
        <f t="shared" si="27"/>
        <v>-0.27600000000000002</v>
      </c>
      <c r="L183" s="10"/>
      <c r="M183" s="10"/>
      <c r="N183" s="10"/>
    </row>
    <row r="184" spans="1:14" x14ac:dyDescent="0.25">
      <c r="A184">
        <v>165</v>
      </c>
      <c r="B184">
        <f t="shared" si="21"/>
        <v>1650</v>
      </c>
      <c r="C184" t="str">
        <f t="shared" si="20"/>
        <v>D</v>
      </c>
      <c r="D184" s="27">
        <f t="shared" si="22"/>
        <v>1.65</v>
      </c>
      <c r="E184" s="26">
        <f t="shared" si="23"/>
        <v>-20</v>
      </c>
      <c r="F184" s="26">
        <f t="shared" si="28"/>
        <v>-3.8857805861880479E-16</v>
      </c>
      <c r="G184" s="26">
        <f t="shared" si="29"/>
        <v>6.9999999999999867</v>
      </c>
      <c r="H184" s="8">
        <f t="shared" si="24"/>
        <v>1.65</v>
      </c>
      <c r="I184" s="8">
        <f t="shared" si="25"/>
        <v>-4.6629367034256573E-17</v>
      </c>
      <c r="J184" s="8">
        <f t="shared" si="26"/>
        <v>-0.3</v>
      </c>
      <c r="K184" s="9">
        <f t="shared" si="27"/>
        <v>-0.30000000000000004</v>
      </c>
      <c r="L184" s="10"/>
      <c r="M184" s="10"/>
      <c r="N184" s="10"/>
    </row>
    <row r="185" spans="1:14" x14ac:dyDescent="0.25">
      <c r="A185">
        <v>166</v>
      </c>
      <c r="B185">
        <f t="shared" si="21"/>
        <v>1660</v>
      </c>
      <c r="C185" t="str">
        <f t="shared" si="20"/>
        <v>end</v>
      </c>
      <c r="D185" s="27">
        <f t="shared" si="22"/>
        <v>1.66</v>
      </c>
      <c r="E185" s="26">
        <f t="shared" si="23"/>
        <v>0</v>
      </c>
      <c r="F185" s="26">
        <f t="shared" si="28"/>
        <v>0</v>
      </c>
      <c r="G185" s="26">
        <f t="shared" si="29"/>
        <v>6.9999999999999867</v>
      </c>
      <c r="H185" s="8">
        <f t="shared" si="24"/>
        <v>1.66</v>
      </c>
      <c r="I185" s="8">
        <f t="shared" si="25"/>
        <v>0</v>
      </c>
      <c r="J185" s="8">
        <f t="shared" si="26"/>
        <v>0</v>
      </c>
      <c r="K185" s="9">
        <f t="shared" si="27"/>
        <v>0</v>
      </c>
      <c r="L185" s="10"/>
      <c r="M185" s="10"/>
      <c r="N185" s="10"/>
    </row>
    <row r="186" spans="1:14" x14ac:dyDescent="0.25">
      <c r="A186">
        <v>167</v>
      </c>
      <c r="B186">
        <f t="shared" si="21"/>
        <v>1670</v>
      </c>
      <c r="C186" t="str">
        <f t="shared" si="20"/>
        <v>end</v>
      </c>
      <c r="D186" s="27">
        <f t="shared" si="22"/>
        <v>1.67</v>
      </c>
      <c r="E186" s="26">
        <f t="shared" si="23"/>
        <v>0</v>
      </c>
      <c r="F186" s="26">
        <f t="shared" si="28"/>
        <v>0</v>
      </c>
      <c r="G186" s="26">
        <f t="shared" si="29"/>
        <v>6.9999999999999867</v>
      </c>
      <c r="H186" s="8">
        <f t="shared" si="24"/>
        <v>1.67</v>
      </c>
      <c r="I186" s="8">
        <f t="shared" si="25"/>
        <v>0</v>
      </c>
      <c r="J186" s="8">
        <f t="shared" si="26"/>
        <v>0</v>
      </c>
      <c r="K186" s="9">
        <f t="shared" si="27"/>
        <v>0</v>
      </c>
      <c r="L186" s="10"/>
      <c r="M186" s="10"/>
      <c r="N186" s="10"/>
    </row>
    <row r="187" spans="1:14" x14ac:dyDescent="0.25">
      <c r="A187">
        <v>168</v>
      </c>
      <c r="B187">
        <f t="shared" si="21"/>
        <v>1680</v>
      </c>
      <c r="C187" t="str">
        <f t="shared" si="20"/>
        <v>end</v>
      </c>
      <c r="D187" s="27">
        <f t="shared" si="22"/>
        <v>1.68</v>
      </c>
      <c r="E187" s="26">
        <f t="shared" si="23"/>
        <v>0</v>
      </c>
      <c r="F187" s="26">
        <f t="shared" si="28"/>
        <v>0</v>
      </c>
      <c r="G187" s="26">
        <f t="shared" si="29"/>
        <v>6.9999999999999867</v>
      </c>
      <c r="H187" s="8">
        <f t="shared" si="24"/>
        <v>1.68</v>
      </c>
      <c r="I187" s="8">
        <f t="shared" si="25"/>
        <v>0</v>
      </c>
      <c r="J187" s="8">
        <f t="shared" si="26"/>
        <v>0</v>
      </c>
      <c r="K187" s="9">
        <f t="shared" si="27"/>
        <v>0</v>
      </c>
      <c r="L187" s="10"/>
      <c r="M187" s="10"/>
      <c r="N187" s="10"/>
    </row>
    <row r="188" spans="1:14" x14ac:dyDescent="0.25">
      <c r="A188">
        <v>169</v>
      </c>
      <c r="B188">
        <f t="shared" si="21"/>
        <v>1690</v>
      </c>
      <c r="C188" t="str">
        <f t="shared" si="20"/>
        <v>end</v>
      </c>
      <c r="D188" s="27">
        <f t="shared" si="22"/>
        <v>1.69</v>
      </c>
      <c r="E188" s="26">
        <f t="shared" si="23"/>
        <v>0</v>
      </c>
      <c r="F188" s="26">
        <f t="shared" si="28"/>
        <v>0</v>
      </c>
      <c r="G188" s="26">
        <f t="shared" si="29"/>
        <v>6.9999999999999867</v>
      </c>
      <c r="H188" s="8">
        <f t="shared" si="24"/>
        <v>1.69</v>
      </c>
      <c r="I188" s="8">
        <f t="shared" si="25"/>
        <v>0</v>
      </c>
      <c r="J188" s="8">
        <f t="shared" si="26"/>
        <v>0</v>
      </c>
      <c r="K188" s="9">
        <f t="shared" si="27"/>
        <v>0</v>
      </c>
      <c r="L188" s="10"/>
      <c r="M188" s="10"/>
      <c r="N188" s="10"/>
    </row>
    <row r="189" spans="1:14" x14ac:dyDescent="0.25">
      <c r="A189">
        <v>170</v>
      </c>
      <c r="B189">
        <f t="shared" si="21"/>
        <v>1700</v>
      </c>
      <c r="C189" t="str">
        <f t="shared" si="20"/>
        <v>end</v>
      </c>
      <c r="D189" s="27">
        <f t="shared" si="22"/>
        <v>1.7</v>
      </c>
      <c r="E189" s="26">
        <f t="shared" si="23"/>
        <v>0</v>
      </c>
      <c r="F189" s="26">
        <f t="shared" si="28"/>
        <v>0</v>
      </c>
      <c r="G189" s="26">
        <f t="shared" si="29"/>
        <v>6.9999999999999867</v>
      </c>
      <c r="H189" s="8">
        <f t="shared" si="24"/>
        <v>1.7</v>
      </c>
      <c r="I189" s="8">
        <f t="shared" si="25"/>
        <v>0</v>
      </c>
      <c r="J189" s="8">
        <f t="shared" si="26"/>
        <v>0</v>
      </c>
      <c r="K189" s="9">
        <f t="shared" si="27"/>
        <v>0</v>
      </c>
      <c r="L189" s="10"/>
      <c r="M189" s="10"/>
      <c r="N189" s="10"/>
    </row>
    <row r="190" spans="1:14" x14ac:dyDescent="0.25">
      <c r="A190">
        <v>171</v>
      </c>
      <c r="B190">
        <f t="shared" si="21"/>
        <v>1710</v>
      </c>
      <c r="C190" t="str">
        <f t="shared" si="20"/>
        <v>end</v>
      </c>
      <c r="D190" s="27">
        <f t="shared" si="22"/>
        <v>1.71</v>
      </c>
      <c r="E190" s="26">
        <f t="shared" si="23"/>
        <v>0</v>
      </c>
      <c r="F190" s="26">
        <f t="shared" si="28"/>
        <v>0</v>
      </c>
      <c r="G190" s="26">
        <f t="shared" si="29"/>
        <v>6.9999999999999867</v>
      </c>
      <c r="H190" s="8">
        <f t="shared" si="24"/>
        <v>1.71</v>
      </c>
      <c r="I190" s="8">
        <f t="shared" si="25"/>
        <v>0</v>
      </c>
      <c r="J190" s="8">
        <f t="shared" si="26"/>
        <v>0</v>
      </c>
      <c r="K190" s="9">
        <f t="shared" si="27"/>
        <v>0</v>
      </c>
      <c r="L190" s="10"/>
      <c r="M190" s="10"/>
      <c r="N190" s="10"/>
    </row>
    <row r="191" spans="1:14" x14ac:dyDescent="0.25">
      <c r="A191">
        <v>172</v>
      </c>
      <c r="B191">
        <f t="shared" si="21"/>
        <v>1720</v>
      </c>
      <c r="C191" t="str">
        <f t="shared" si="20"/>
        <v>end</v>
      </c>
      <c r="D191" s="27">
        <f t="shared" si="22"/>
        <v>1.72</v>
      </c>
      <c r="E191" s="26">
        <f t="shared" si="23"/>
        <v>0</v>
      </c>
      <c r="F191" s="26">
        <f t="shared" si="28"/>
        <v>0</v>
      </c>
      <c r="G191" s="26">
        <f t="shared" si="29"/>
        <v>6.9999999999999867</v>
      </c>
      <c r="H191" s="8">
        <f t="shared" si="24"/>
        <v>1.72</v>
      </c>
      <c r="I191" s="8">
        <f t="shared" si="25"/>
        <v>0</v>
      </c>
      <c r="J191" s="8">
        <f t="shared" si="26"/>
        <v>0</v>
      </c>
      <c r="K191" s="9">
        <f t="shared" si="27"/>
        <v>0</v>
      </c>
      <c r="L191" s="10"/>
      <c r="M191" s="10"/>
      <c r="N191" s="10"/>
    </row>
    <row r="192" spans="1:14" x14ac:dyDescent="0.25">
      <c r="A192">
        <v>173</v>
      </c>
      <c r="B192">
        <f t="shared" si="21"/>
        <v>1730</v>
      </c>
      <c r="C192" t="str">
        <f t="shared" si="20"/>
        <v>end</v>
      </c>
      <c r="D192" s="27">
        <f t="shared" si="22"/>
        <v>1.73</v>
      </c>
      <c r="E192" s="26">
        <f t="shared" si="23"/>
        <v>0</v>
      </c>
      <c r="F192" s="26">
        <f t="shared" si="28"/>
        <v>0</v>
      </c>
      <c r="G192" s="26">
        <f t="shared" si="29"/>
        <v>6.9999999999999867</v>
      </c>
      <c r="H192" s="8">
        <f t="shared" si="24"/>
        <v>1.73</v>
      </c>
      <c r="I192" s="8">
        <f t="shared" si="25"/>
        <v>0</v>
      </c>
      <c r="J192" s="8">
        <f t="shared" si="26"/>
        <v>0</v>
      </c>
      <c r="K192" s="9">
        <f t="shared" si="27"/>
        <v>0</v>
      </c>
      <c r="L192" s="10"/>
      <c r="M192" s="10"/>
      <c r="N192" s="10"/>
    </row>
    <row r="193" spans="1:14" x14ac:dyDescent="0.25">
      <c r="A193">
        <v>174</v>
      </c>
      <c r="B193">
        <f t="shared" si="21"/>
        <v>1740</v>
      </c>
      <c r="C193" t="str">
        <f t="shared" si="20"/>
        <v>end</v>
      </c>
      <c r="D193" s="27">
        <f t="shared" si="22"/>
        <v>1.74</v>
      </c>
      <c r="E193" s="26">
        <f t="shared" si="23"/>
        <v>0</v>
      </c>
      <c r="F193" s="26">
        <f t="shared" si="28"/>
        <v>0</v>
      </c>
      <c r="G193" s="26">
        <f t="shared" si="29"/>
        <v>6.9999999999999867</v>
      </c>
      <c r="H193" s="8">
        <f t="shared" si="24"/>
        <v>1.74</v>
      </c>
      <c r="I193" s="8">
        <f t="shared" si="25"/>
        <v>0</v>
      </c>
      <c r="J193" s="8">
        <f t="shared" si="26"/>
        <v>0</v>
      </c>
      <c r="K193" s="9">
        <f t="shared" si="27"/>
        <v>0</v>
      </c>
      <c r="L193" s="10"/>
      <c r="M193" s="10"/>
      <c r="N193" s="10"/>
    </row>
    <row r="194" spans="1:14" x14ac:dyDescent="0.25">
      <c r="A194">
        <v>175</v>
      </c>
      <c r="B194">
        <f t="shared" si="21"/>
        <v>1750</v>
      </c>
      <c r="C194" t="str">
        <f t="shared" si="20"/>
        <v>end</v>
      </c>
      <c r="D194" s="27">
        <f t="shared" si="22"/>
        <v>1.75</v>
      </c>
      <c r="E194" s="26">
        <f t="shared" si="23"/>
        <v>0</v>
      </c>
      <c r="F194" s="26">
        <f t="shared" si="28"/>
        <v>0</v>
      </c>
      <c r="G194" s="26">
        <f t="shared" si="29"/>
        <v>6.9999999999999867</v>
      </c>
      <c r="H194" s="8">
        <f t="shared" si="24"/>
        <v>1.75</v>
      </c>
      <c r="I194" s="8">
        <f t="shared" si="25"/>
        <v>0</v>
      </c>
      <c r="J194" s="8">
        <f t="shared" si="26"/>
        <v>0</v>
      </c>
      <c r="K194" s="9">
        <f t="shared" si="27"/>
        <v>0</v>
      </c>
      <c r="L194" s="10"/>
      <c r="M194" s="10"/>
      <c r="N194" s="10"/>
    </row>
    <row r="195" spans="1:14" x14ac:dyDescent="0.25">
      <c r="A195">
        <v>176</v>
      </c>
      <c r="B195">
        <f t="shared" si="21"/>
        <v>1760</v>
      </c>
      <c r="C195" t="str">
        <f t="shared" si="20"/>
        <v>end</v>
      </c>
      <c r="D195" s="27">
        <f t="shared" si="22"/>
        <v>1.76</v>
      </c>
      <c r="E195" s="26">
        <f t="shared" si="23"/>
        <v>0</v>
      </c>
      <c r="F195" s="26">
        <f t="shared" si="28"/>
        <v>0</v>
      </c>
      <c r="G195" s="26">
        <f t="shared" si="29"/>
        <v>6.9999999999999867</v>
      </c>
      <c r="H195" s="8">
        <f t="shared" si="24"/>
        <v>1.76</v>
      </c>
      <c r="I195" s="8">
        <f t="shared" si="25"/>
        <v>0</v>
      </c>
      <c r="J195" s="8">
        <f t="shared" si="26"/>
        <v>0</v>
      </c>
      <c r="K195" s="9">
        <f t="shared" si="27"/>
        <v>0</v>
      </c>
      <c r="L195" s="10"/>
      <c r="M195" s="10"/>
      <c r="N195" s="10"/>
    </row>
    <row r="196" spans="1:14" x14ac:dyDescent="0.25">
      <c r="A196">
        <v>177</v>
      </c>
      <c r="B196">
        <f t="shared" si="21"/>
        <v>1770</v>
      </c>
      <c r="C196" t="str">
        <f t="shared" si="20"/>
        <v>end</v>
      </c>
      <c r="D196" s="27">
        <f t="shared" si="22"/>
        <v>1.77</v>
      </c>
      <c r="E196" s="26">
        <f t="shared" si="23"/>
        <v>0</v>
      </c>
      <c r="F196" s="26">
        <f t="shared" si="28"/>
        <v>0</v>
      </c>
      <c r="G196" s="26">
        <f t="shared" si="29"/>
        <v>6.9999999999999867</v>
      </c>
      <c r="H196" s="8">
        <f t="shared" si="24"/>
        <v>1.77</v>
      </c>
      <c r="I196" s="8">
        <f t="shared" si="25"/>
        <v>0</v>
      </c>
      <c r="J196" s="8">
        <f t="shared" si="26"/>
        <v>0</v>
      </c>
      <c r="K196" s="9">
        <f t="shared" si="27"/>
        <v>0</v>
      </c>
      <c r="L196" s="10"/>
      <c r="M196" s="10"/>
      <c r="N196" s="10"/>
    </row>
    <row r="197" spans="1:14" x14ac:dyDescent="0.25">
      <c r="A197">
        <v>178</v>
      </c>
      <c r="B197">
        <f t="shared" si="21"/>
        <v>1780</v>
      </c>
      <c r="C197" t="str">
        <f t="shared" si="20"/>
        <v>end</v>
      </c>
      <c r="D197" s="27">
        <f t="shared" si="22"/>
        <v>1.78</v>
      </c>
      <c r="E197" s="26">
        <f t="shared" si="23"/>
        <v>0</v>
      </c>
      <c r="F197" s="26">
        <f t="shared" si="28"/>
        <v>0</v>
      </c>
      <c r="G197" s="26">
        <f t="shared" si="29"/>
        <v>6.9999999999999867</v>
      </c>
      <c r="H197" s="8">
        <f t="shared" si="24"/>
        <v>1.78</v>
      </c>
      <c r="I197" s="8">
        <f t="shared" si="25"/>
        <v>0</v>
      </c>
      <c r="J197" s="8">
        <f t="shared" si="26"/>
        <v>0</v>
      </c>
      <c r="K197" s="9">
        <f t="shared" si="27"/>
        <v>0</v>
      </c>
      <c r="L197" s="10"/>
      <c r="M197" s="10"/>
      <c r="N197" s="10"/>
    </row>
    <row r="198" spans="1:14" x14ac:dyDescent="0.25">
      <c r="A198">
        <v>179</v>
      </c>
      <c r="B198">
        <f t="shared" si="21"/>
        <v>1790</v>
      </c>
      <c r="C198" t="str">
        <f t="shared" si="20"/>
        <v>end</v>
      </c>
      <c r="D198" s="27">
        <f t="shared" si="22"/>
        <v>1.79</v>
      </c>
      <c r="E198" s="26">
        <f t="shared" si="23"/>
        <v>0</v>
      </c>
      <c r="F198" s="26">
        <f t="shared" si="28"/>
        <v>0</v>
      </c>
      <c r="G198" s="26">
        <f t="shared" si="29"/>
        <v>6.9999999999999867</v>
      </c>
      <c r="H198" s="8">
        <f t="shared" si="24"/>
        <v>1.79</v>
      </c>
      <c r="I198" s="8">
        <f t="shared" si="25"/>
        <v>0</v>
      </c>
      <c r="J198" s="8">
        <f t="shared" si="26"/>
        <v>0</v>
      </c>
      <c r="K198" s="9">
        <f t="shared" si="27"/>
        <v>0</v>
      </c>
      <c r="L198" s="10"/>
      <c r="M198" s="10"/>
      <c r="N198" s="10"/>
    </row>
    <row r="199" spans="1:14" x14ac:dyDescent="0.25">
      <c r="A199">
        <v>180</v>
      </c>
      <c r="B199">
        <f t="shared" si="21"/>
        <v>1800</v>
      </c>
      <c r="C199" t="str">
        <f t="shared" si="20"/>
        <v>end</v>
      </c>
      <c r="D199" s="27">
        <f t="shared" si="22"/>
        <v>1.8</v>
      </c>
      <c r="E199" s="26">
        <f t="shared" si="23"/>
        <v>0</v>
      </c>
      <c r="F199" s="26">
        <f t="shared" si="28"/>
        <v>0</v>
      </c>
      <c r="G199" s="26">
        <f t="shared" si="29"/>
        <v>6.9999999999999867</v>
      </c>
      <c r="H199" s="8">
        <f t="shared" si="24"/>
        <v>1.8</v>
      </c>
      <c r="I199" s="8">
        <f t="shared" si="25"/>
        <v>0</v>
      </c>
      <c r="J199" s="8">
        <f t="shared" si="26"/>
        <v>0</v>
      </c>
      <c r="K199" s="9">
        <f t="shared" si="27"/>
        <v>0</v>
      </c>
      <c r="L199" s="10"/>
      <c r="M199" s="10"/>
      <c r="N199" s="10"/>
    </row>
    <row r="200" spans="1:14" x14ac:dyDescent="0.25">
      <c r="A200">
        <v>181</v>
      </c>
      <c r="B200">
        <f t="shared" si="21"/>
        <v>1810</v>
      </c>
      <c r="C200" t="str">
        <f t="shared" si="20"/>
        <v>end</v>
      </c>
      <c r="D200" s="27">
        <f t="shared" si="22"/>
        <v>1.81</v>
      </c>
      <c r="E200" s="26">
        <f t="shared" si="23"/>
        <v>0</v>
      </c>
      <c r="F200" s="26">
        <f t="shared" si="28"/>
        <v>0</v>
      </c>
      <c r="G200" s="26">
        <f t="shared" si="29"/>
        <v>6.9999999999999867</v>
      </c>
      <c r="H200" s="8">
        <f t="shared" si="24"/>
        <v>1.81</v>
      </c>
      <c r="I200" s="8">
        <f t="shared" si="25"/>
        <v>0</v>
      </c>
      <c r="J200" s="8">
        <f t="shared" si="26"/>
        <v>0</v>
      </c>
      <c r="K200" s="9">
        <f t="shared" si="27"/>
        <v>0</v>
      </c>
      <c r="L200" s="10"/>
      <c r="M200" s="10"/>
      <c r="N200" s="10"/>
    </row>
    <row r="201" spans="1:14" x14ac:dyDescent="0.25">
      <c r="A201">
        <v>182</v>
      </c>
      <c r="B201">
        <f t="shared" si="21"/>
        <v>1820</v>
      </c>
      <c r="C201" t="str">
        <f t="shared" si="20"/>
        <v>end</v>
      </c>
      <c r="D201" s="27">
        <f t="shared" si="22"/>
        <v>1.82</v>
      </c>
      <c r="E201" s="26">
        <f t="shared" si="23"/>
        <v>0</v>
      </c>
      <c r="F201" s="26">
        <f t="shared" si="28"/>
        <v>0</v>
      </c>
      <c r="G201" s="26">
        <f t="shared" si="29"/>
        <v>6.9999999999999867</v>
      </c>
      <c r="H201" s="8">
        <f t="shared" si="24"/>
        <v>1.82</v>
      </c>
      <c r="I201" s="8">
        <f t="shared" si="25"/>
        <v>0</v>
      </c>
      <c r="J201" s="8">
        <f t="shared" si="26"/>
        <v>0</v>
      </c>
      <c r="K201" s="9">
        <f t="shared" si="27"/>
        <v>0</v>
      </c>
      <c r="L201" s="10"/>
      <c r="M201" s="10"/>
      <c r="N201" s="10"/>
    </row>
    <row r="202" spans="1:14" x14ac:dyDescent="0.25">
      <c r="A202">
        <v>183</v>
      </c>
      <c r="B202">
        <f t="shared" si="21"/>
        <v>1830</v>
      </c>
      <c r="C202" t="str">
        <f t="shared" si="20"/>
        <v>end</v>
      </c>
      <c r="D202" s="27">
        <f t="shared" si="22"/>
        <v>1.83</v>
      </c>
      <c r="E202" s="26">
        <f t="shared" si="23"/>
        <v>0</v>
      </c>
      <c r="F202" s="26">
        <f t="shared" si="28"/>
        <v>0</v>
      </c>
      <c r="G202" s="26">
        <f t="shared" si="29"/>
        <v>6.9999999999999867</v>
      </c>
      <c r="H202" s="8">
        <f t="shared" si="24"/>
        <v>1.83</v>
      </c>
      <c r="I202" s="8">
        <f t="shared" si="25"/>
        <v>0</v>
      </c>
      <c r="J202" s="8">
        <f t="shared" si="26"/>
        <v>0</v>
      </c>
      <c r="K202" s="9">
        <f t="shared" si="27"/>
        <v>0</v>
      </c>
      <c r="L202" s="10"/>
      <c r="M202" s="10"/>
      <c r="N202" s="10"/>
    </row>
    <row r="203" spans="1:14" x14ac:dyDescent="0.25">
      <c r="A203">
        <v>184</v>
      </c>
      <c r="B203">
        <f t="shared" si="21"/>
        <v>1840</v>
      </c>
      <c r="C203" t="str">
        <f t="shared" si="20"/>
        <v>end</v>
      </c>
      <c r="D203" s="27">
        <f t="shared" si="22"/>
        <v>1.84</v>
      </c>
      <c r="E203" s="26">
        <f t="shared" si="23"/>
        <v>0</v>
      </c>
      <c r="F203" s="26">
        <f t="shared" si="28"/>
        <v>0</v>
      </c>
      <c r="G203" s="26">
        <f t="shared" si="29"/>
        <v>6.9999999999999867</v>
      </c>
      <c r="H203" s="8">
        <f t="shared" si="24"/>
        <v>1.84</v>
      </c>
      <c r="I203" s="8">
        <f t="shared" si="25"/>
        <v>0</v>
      </c>
      <c r="J203" s="8">
        <f t="shared" si="26"/>
        <v>0</v>
      </c>
      <c r="K203" s="9">
        <f t="shared" si="27"/>
        <v>0</v>
      </c>
      <c r="L203" s="10"/>
      <c r="M203" s="10"/>
      <c r="N203" s="10"/>
    </row>
    <row r="204" spans="1:14" x14ac:dyDescent="0.25">
      <c r="A204">
        <v>185</v>
      </c>
      <c r="B204">
        <f t="shared" si="21"/>
        <v>1850</v>
      </c>
      <c r="C204" t="str">
        <f t="shared" si="20"/>
        <v>end</v>
      </c>
      <c r="D204" s="27">
        <f t="shared" si="22"/>
        <v>1.85</v>
      </c>
      <c r="E204" s="26">
        <f t="shared" si="23"/>
        <v>0</v>
      </c>
      <c r="F204" s="26">
        <f t="shared" si="28"/>
        <v>0</v>
      </c>
      <c r="G204" s="26">
        <f t="shared" si="29"/>
        <v>6.9999999999999867</v>
      </c>
      <c r="H204" s="8">
        <f t="shared" si="24"/>
        <v>1.85</v>
      </c>
      <c r="I204" s="8">
        <f t="shared" si="25"/>
        <v>0</v>
      </c>
      <c r="J204" s="8">
        <f t="shared" si="26"/>
        <v>0</v>
      </c>
      <c r="K204" s="9">
        <f t="shared" si="27"/>
        <v>0</v>
      </c>
      <c r="L204" s="10"/>
      <c r="M204" s="10"/>
      <c r="N204" s="10"/>
    </row>
    <row r="205" spans="1:14" x14ac:dyDescent="0.25">
      <c r="A205">
        <v>186</v>
      </c>
      <c r="B205">
        <f t="shared" si="21"/>
        <v>1860</v>
      </c>
      <c r="C205" t="str">
        <f t="shared" si="20"/>
        <v>end</v>
      </c>
      <c r="D205" s="27">
        <f t="shared" si="22"/>
        <v>1.86</v>
      </c>
      <c r="E205" s="26">
        <f t="shared" si="23"/>
        <v>0</v>
      </c>
      <c r="F205" s="26">
        <f t="shared" si="28"/>
        <v>0</v>
      </c>
      <c r="G205" s="26">
        <f t="shared" si="29"/>
        <v>6.9999999999999867</v>
      </c>
      <c r="H205" s="8">
        <f t="shared" si="24"/>
        <v>1.86</v>
      </c>
      <c r="I205" s="8">
        <f t="shared" si="25"/>
        <v>0</v>
      </c>
      <c r="J205" s="8">
        <f t="shared" si="26"/>
        <v>0</v>
      </c>
      <c r="K205" s="9">
        <f t="shared" si="27"/>
        <v>0</v>
      </c>
      <c r="L205" s="10"/>
      <c r="M205" s="10"/>
      <c r="N205" s="10"/>
    </row>
    <row r="206" spans="1:14" x14ac:dyDescent="0.25">
      <c r="A206">
        <v>187</v>
      </c>
      <c r="B206">
        <f t="shared" si="21"/>
        <v>1870</v>
      </c>
      <c r="C206" t="str">
        <f t="shared" si="20"/>
        <v>end</v>
      </c>
      <c r="D206" s="27">
        <f t="shared" si="22"/>
        <v>1.87</v>
      </c>
      <c r="E206" s="26">
        <f t="shared" si="23"/>
        <v>0</v>
      </c>
      <c r="F206" s="26">
        <f t="shared" si="28"/>
        <v>0</v>
      </c>
      <c r="G206" s="26">
        <f t="shared" si="29"/>
        <v>6.9999999999999867</v>
      </c>
      <c r="H206" s="8">
        <f t="shared" si="24"/>
        <v>1.87</v>
      </c>
      <c r="I206" s="8">
        <f t="shared" si="25"/>
        <v>0</v>
      </c>
      <c r="J206" s="8">
        <f t="shared" si="26"/>
        <v>0</v>
      </c>
      <c r="K206" s="9">
        <f t="shared" si="27"/>
        <v>0</v>
      </c>
      <c r="L206" s="10"/>
      <c r="M206" s="10"/>
      <c r="N206" s="10"/>
    </row>
    <row r="207" spans="1:14" x14ac:dyDescent="0.25">
      <c r="A207">
        <v>188</v>
      </c>
      <c r="B207">
        <f t="shared" si="21"/>
        <v>1880</v>
      </c>
      <c r="C207" t="str">
        <f t="shared" si="20"/>
        <v>end</v>
      </c>
      <c r="D207" s="27">
        <f t="shared" si="22"/>
        <v>1.88</v>
      </c>
      <c r="E207" s="26">
        <f t="shared" si="23"/>
        <v>0</v>
      </c>
      <c r="F207" s="26">
        <f t="shared" si="28"/>
        <v>0</v>
      </c>
      <c r="G207" s="26">
        <f t="shared" si="29"/>
        <v>6.9999999999999867</v>
      </c>
      <c r="H207" s="8">
        <f t="shared" si="24"/>
        <v>1.88</v>
      </c>
      <c r="I207" s="8">
        <f t="shared" si="25"/>
        <v>0</v>
      </c>
      <c r="J207" s="8">
        <f t="shared" si="26"/>
        <v>0</v>
      </c>
      <c r="K207" s="9">
        <f t="shared" si="27"/>
        <v>0</v>
      </c>
      <c r="L207" s="10"/>
      <c r="M207" s="10"/>
      <c r="N207" s="10"/>
    </row>
    <row r="208" spans="1:14" x14ac:dyDescent="0.25">
      <c r="A208">
        <v>189</v>
      </c>
      <c r="B208">
        <f t="shared" si="21"/>
        <v>1890</v>
      </c>
      <c r="C208" t="str">
        <f t="shared" si="20"/>
        <v>end</v>
      </c>
      <c r="D208" s="27">
        <f t="shared" si="22"/>
        <v>1.89</v>
      </c>
      <c r="E208" s="26">
        <f t="shared" si="23"/>
        <v>0</v>
      </c>
      <c r="F208" s="26">
        <f t="shared" si="28"/>
        <v>0</v>
      </c>
      <c r="G208" s="26">
        <f t="shared" si="29"/>
        <v>6.9999999999999867</v>
      </c>
      <c r="H208" s="8">
        <f t="shared" si="24"/>
        <v>1.89</v>
      </c>
      <c r="I208" s="8">
        <f t="shared" si="25"/>
        <v>0</v>
      </c>
      <c r="J208" s="8">
        <f t="shared" si="26"/>
        <v>0</v>
      </c>
      <c r="K208" s="9">
        <f t="shared" si="27"/>
        <v>0</v>
      </c>
      <c r="L208" s="10"/>
      <c r="M208" s="10"/>
      <c r="N208" s="10"/>
    </row>
    <row r="209" spans="1:14" x14ac:dyDescent="0.25">
      <c r="A209">
        <v>190</v>
      </c>
      <c r="B209">
        <f t="shared" si="21"/>
        <v>1900</v>
      </c>
      <c r="C209" t="str">
        <f t="shared" si="20"/>
        <v>end</v>
      </c>
      <c r="D209" s="27">
        <f t="shared" si="22"/>
        <v>1.9</v>
      </c>
      <c r="E209" s="26">
        <f t="shared" si="23"/>
        <v>0</v>
      </c>
      <c r="F209" s="26">
        <f t="shared" si="28"/>
        <v>0</v>
      </c>
      <c r="G209" s="26">
        <f t="shared" si="29"/>
        <v>6.9999999999999867</v>
      </c>
      <c r="H209" s="8">
        <f t="shared" si="24"/>
        <v>1.9</v>
      </c>
      <c r="I209" s="8">
        <f t="shared" si="25"/>
        <v>0</v>
      </c>
      <c r="J209" s="8">
        <f t="shared" si="26"/>
        <v>0</v>
      </c>
      <c r="K209" s="9">
        <f t="shared" si="27"/>
        <v>0</v>
      </c>
      <c r="L209" s="10"/>
      <c r="M209" s="10"/>
      <c r="N209" s="10"/>
    </row>
    <row r="210" spans="1:14" x14ac:dyDescent="0.25">
      <c r="A210">
        <v>191</v>
      </c>
      <c r="B210">
        <f t="shared" si="21"/>
        <v>1910</v>
      </c>
      <c r="C210" t="str">
        <f t="shared" si="20"/>
        <v>end</v>
      </c>
      <c r="D210" s="27">
        <f t="shared" si="22"/>
        <v>1.91</v>
      </c>
      <c r="E210" s="26">
        <f t="shared" si="23"/>
        <v>0</v>
      </c>
      <c r="F210" s="26">
        <f t="shared" si="28"/>
        <v>0</v>
      </c>
      <c r="G210" s="26">
        <f t="shared" si="29"/>
        <v>6.9999999999999867</v>
      </c>
      <c r="H210" s="8">
        <f t="shared" si="24"/>
        <v>1.91</v>
      </c>
      <c r="I210" s="8">
        <f t="shared" si="25"/>
        <v>0</v>
      </c>
      <c r="J210" s="8">
        <f t="shared" si="26"/>
        <v>0</v>
      </c>
      <c r="K210" s="9">
        <f t="shared" si="27"/>
        <v>0</v>
      </c>
      <c r="L210" s="10"/>
    </row>
    <row r="211" spans="1:14" x14ac:dyDescent="0.25">
      <c r="A211">
        <v>192</v>
      </c>
      <c r="B211">
        <f t="shared" si="21"/>
        <v>1920</v>
      </c>
      <c r="C211" t="str">
        <f t="shared" ref="C211:C269" si="30">IF(D211&lt;=$B$10,"A",IF(D211&lt;=$B$11,"C",IF(D211&lt;=$B$12,"D","end")))</f>
        <v>end</v>
      </c>
      <c r="D211" s="27">
        <f t="shared" si="22"/>
        <v>1.92</v>
      </c>
      <c r="E211" s="26">
        <f t="shared" si="23"/>
        <v>0</v>
      </c>
      <c r="F211" s="26">
        <f t="shared" si="28"/>
        <v>0</v>
      </c>
      <c r="G211" s="26">
        <f t="shared" si="29"/>
        <v>6.9999999999999867</v>
      </c>
      <c r="H211" s="8">
        <f t="shared" si="24"/>
        <v>1.92</v>
      </c>
      <c r="I211" s="8">
        <f t="shared" si="25"/>
        <v>0</v>
      </c>
      <c r="J211" s="8">
        <f t="shared" si="26"/>
        <v>0</v>
      </c>
      <c r="K211" s="9">
        <f t="shared" si="27"/>
        <v>0</v>
      </c>
      <c r="L211" s="10"/>
    </row>
    <row r="212" spans="1:14" x14ac:dyDescent="0.25">
      <c r="A212">
        <v>193</v>
      </c>
      <c r="B212">
        <f t="shared" ref="B212:B269" si="31">A212*$B$4</f>
        <v>1930</v>
      </c>
      <c r="C212" t="str">
        <f t="shared" si="30"/>
        <v>end</v>
      </c>
      <c r="D212" s="27">
        <f t="shared" ref="D212:D269" si="32">$B212/1000</f>
        <v>1.93</v>
      </c>
      <c r="E212" s="26">
        <f t="shared" ref="E212:E269" si="33">IF(C212="A",$E$13,IF(C212="D",-$E$13,0))</f>
        <v>0</v>
      </c>
      <c r="F212" s="26">
        <f t="shared" si="28"/>
        <v>0</v>
      </c>
      <c r="G212" s="26">
        <f t="shared" si="29"/>
        <v>6.9999999999999867</v>
      </c>
      <c r="H212" s="8">
        <f t="shared" ref="H212:H269" si="34">D212</f>
        <v>1.93</v>
      </c>
      <c r="I212" s="8">
        <f t="shared" ref="I212:I269" si="35">F212*$B$15</f>
        <v>0</v>
      </c>
      <c r="J212" s="8">
        <f t="shared" ref="J212:J269" si="36">E212*$B$16</f>
        <v>0</v>
      </c>
      <c r="K212" s="9">
        <f t="shared" ref="K212:K269" si="37">I212+J212</f>
        <v>0</v>
      </c>
      <c r="L212" s="10"/>
    </row>
    <row r="213" spans="1:14" x14ac:dyDescent="0.25">
      <c r="A213">
        <v>194</v>
      </c>
      <c r="B213">
        <f t="shared" si="31"/>
        <v>1940</v>
      </c>
      <c r="C213" t="str">
        <f t="shared" si="30"/>
        <v>end</v>
      </c>
      <c r="D213" s="27">
        <f t="shared" si="32"/>
        <v>1.94</v>
      </c>
      <c r="E213" s="26">
        <f t="shared" si="33"/>
        <v>0</v>
      </c>
      <c r="F213" s="26">
        <f t="shared" ref="F213:F269" si="38">IF(C213="end",0,F212+E213*$B$9)</f>
        <v>0</v>
      </c>
      <c r="G213" s="26">
        <f t="shared" ref="G213:G269" si="39">G212+$B$9*(F213+F212)/2</f>
        <v>6.9999999999999867</v>
      </c>
      <c r="H213" s="8">
        <f t="shared" si="34"/>
        <v>1.94</v>
      </c>
      <c r="I213" s="8">
        <f t="shared" si="35"/>
        <v>0</v>
      </c>
      <c r="J213" s="8">
        <f t="shared" si="36"/>
        <v>0</v>
      </c>
      <c r="K213" s="9">
        <f t="shared" si="37"/>
        <v>0</v>
      </c>
      <c r="L213" s="10"/>
    </row>
    <row r="214" spans="1:14" x14ac:dyDescent="0.25">
      <c r="A214">
        <v>195</v>
      </c>
      <c r="B214">
        <f t="shared" si="31"/>
        <v>1950</v>
      </c>
      <c r="C214" t="str">
        <f t="shared" si="30"/>
        <v>end</v>
      </c>
      <c r="D214" s="27">
        <f t="shared" si="32"/>
        <v>1.95</v>
      </c>
      <c r="E214" s="26">
        <f t="shared" si="33"/>
        <v>0</v>
      </c>
      <c r="F214" s="26">
        <f t="shared" si="38"/>
        <v>0</v>
      </c>
      <c r="G214" s="26">
        <f t="shared" si="39"/>
        <v>6.9999999999999867</v>
      </c>
      <c r="H214" s="8">
        <f t="shared" si="34"/>
        <v>1.95</v>
      </c>
      <c r="I214" s="8">
        <f t="shared" si="35"/>
        <v>0</v>
      </c>
      <c r="J214" s="8">
        <f t="shared" si="36"/>
        <v>0</v>
      </c>
      <c r="K214" s="9">
        <f t="shared" si="37"/>
        <v>0</v>
      </c>
      <c r="L214" s="10"/>
    </row>
    <row r="215" spans="1:14" x14ac:dyDescent="0.25">
      <c r="A215">
        <v>196</v>
      </c>
      <c r="B215">
        <f t="shared" si="31"/>
        <v>1960</v>
      </c>
      <c r="C215" t="str">
        <f t="shared" si="30"/>
        <v>end</v>
      </c>
      <c r="D215" s="27">
        <f t="shared" si="32"/>
        <v>1.96</v>
      </c>
      <c r="E215" s="26">
        <f t="shared" si="33"/>
        <v>0</v>
      </c>
      <c r="F215" s="26">
        <f t="shared" si="38"/>
        <v>0</v>
      </c>
      <c r="G215" s="26">
        <f t="shared" si="39"/>
        <v>6.9999999999999867</v>
      </c>
      <c r="H215" s="8">
        <f t="shared" si="34"/>
        <v>1.96</v>
      </c>
      <c r="I215" s="8">
        <f t="shared" si="35"/>
        <v>0</v>
      </c>
      <c r="J215" s="8">
        <f t="shared" si="36"/>
        <v>0</v>
      </c>
      <c r="K215" s="9">
        <f t="shared" si="37"/>
        <v>0</v>
      </c>
      <c r="L215" s="10"/>
    </row>
    <row r="216" spans="1:14" x14ac:dyDescent="0.25">
      <c r="A216">
        <v>197</v>
      </c>
      <c r="B216">
        <f t="shared" si="31"/>
        <v>1970</v>
      </c>
      <c r="C216" t="str">
        <f t="shared" si="30"/>
        <v>end</v>
      </c>
      <c r="D216" s="27">
        <f t="shared" si="32"/>
        <v>1.97</v>
      </c>
      <c r="E216" s="26">
        <f t="shared" si="33"/>
        <v>0</v>
      </c>
      <c r="F216" s="26">
        <f t="shared" si="38"/>
        <v>0</v>
      </c>
      <c r="G216" s="26">
        <f t="shared" si="39"/>
        <v>6.9999999999999867</v>
      </c>
      <c r="H216" s="8">
        <f t="shared" si="34"/>
        <v>1.97</v>
      </c>
      <c r="I216" s="8">
        <f t="shared" si="35"/>
        <v>0</v>
      </c>
      <c r="J216" s="8">
        <f t="shared" si="36"/>
        <v>0</v>
      </c>
      <c r="K216" s="9">
        <f t="shared" si="37"/>
        <v>0</v>
      </c>
      <c r="L216" s="10"/>
    </row>
    <row r="217" spans="1:14" x14ac:dyDescent="0.25">
      <c r="A217">
        <v>198</v>
      </c>
      <c r="B217">
        <f t="shared" si="31"/>
        <v>1980</v>
      </c>
      <c r="C217" t="str">
        <f t="shared" si="30"/>
        <v>end</v>
      </c>
      <c r="D217" s="27">
        <f t="shared" si="32"/>
        <v>1.98</v>
      </c>
      <c r="E217" s="26">
        <f t="shared" si="33"/>
        <v>0</v>
      </c>
      <c r="F217" s="26">
        <f t="shared" si="38"/>
        <v>0</v>
      </c>
      <c r="G217" s="26">
        <f t="shared" si="39"/>
        <v>6.9999999999999867</v>
      </c>
      <c r="H217" s="8">
        <f t="shared" si="34"/>
        <v>1.98</v>
      </c>
      <c r="I217" s="8">
        <f t="shared" si="35"/>
        <v>0</v>
      </c>
      <c r="J217" s="8">
        <f t="shared" si="36"/>
        <v>0</v>
      </c>
      <c r="K217" s="9">
        <f t="shared" si="37"/>
        <v>0</v>
      </c>
      <c r="L217" s="10"/>
    </row>
    <row r="218" spans="1:14" x14ac:dyDescent="0.25">
      <c r="A218">
        <v>199</v>
      </c>
      <c r="B218">
        <f t="shared" si="31"/>
        <v>1990</v>
      </c>
      <c r="C218" t="str">
        <f t="shared" si="30"/>
        <v>end</v>
      </c>
      <c r="D218" s="27">
        <f t="shared" si="32"/>
        <v>1.99</v>
      </c>
      <c r="E218" s="26">
        <f t="shared" si="33"/>
        <v>0</v>
      </c>
      <c r="F218" s="26">
        <f t="shared" si="38"/>
        <v>0</v>
      </c>
      <c r="G218" s="26">
        <f t="shared" si="39"/>
        <v>6.9999999999999867</v>
      </c>
      <c r="H218" s="8">
        <f t="shared" si="34"/>
        <v>1.99</v>
      </c>
      <c r="I218" s="8">
        <f t="shared" si="35"/>
        <v>0</v>
      </c>
      <c r="J218" s="8">
        <f t="shared" si="36"/>
        <v>0</v>
      </c>
      <c r="K218" s="9">
        <f t="shared" si="37"/>
        <v>0</v>
      </c>
      <c r="L218" s="10"/>
    </row>
    <row r="219" spans="1:14" x14ac:dyDescent="0.25">
      <c r="A219">
        <v>200</v>
      </c>
      <c r="B219">
        <f t="shared" si="31"/>
        <v>2000</v>
      </c>
      <c r="C219" t="str">
        <f t="shared" si="30"/>
        <v>end</v>
      </c>
      <c r="D219" s="27">
        <f t="shared" si="32"/>
        <v>2</v>
      </c>
      <c r="E219" s="26">
        <f t="shared" si="33"/>
        <v>0</v>
      </c>
      <c r="F219" s="26">
        <f t="shared" si="38"/>
        <v>0</v>
      </c>
      <c r="G219" s="26">
        <f t="shared" si="39"/>
        <v>6.9999999999999867</v>
      </c>
      <c r="H219" s="8">
        <f t="shared" si="34"/>
        <v>2</v>
      </c>
      <c r="I219" s="8">
        <f t="shared" si="35"/>
        <v>0</v>
      </c>
      <c r="J219" s="8">
        <f t="shared" si="36"/>
        <v>0</v>
      </c>
      <c r="K219" s="9">
        <f t="shared" si="37"/>
        <v>0</v>
      </c>
      <c r="L219" s="10"/>
    </row>
    <row r="220" spans="1:14" x14ac:dyDescent="0.25">
      <c r="A220">
        <v>201</v>
      </c>
      <c r="B220">
        <f t="shared" si="31"/>
        <v>2010</v>
      </c>
      <c r="C220" t="str">
        <f t="shared" si="30"/>
        <v>end</v>
      </c>
      <c r="D220" s="27">
        <f t="shared" si="32"/>
        <v>2.0099999999999998</v>
      </c>
      <c r="E220" s="26">
        <f t="shared" si="33"/>
        <v>0</v>
      </c>
      <c r="F220" s="26">
        <f t="shared" si="38"/>
        <v>0</v>
      </c>
      <c r="G220" s="26">
        <f t="shared" si="39"/>
        <v>6.9999999999999867</v>
      </c>
      <c r="H220" s="8">
        <f t="shared" si="34"/>
        <v>2.0099999999999998</v>
      </c>
      <c r="I220" s="8">
        <f t="shared" si="35"/>
        <v>0</v>
      </c>
      <c r="J220" s="8">
        <f t="shared" si="36"/>
        <v>0</v>
      </c>
      <c r="K220" s="9">
        <f t="shared" si="37"/>
        <v>0</v>
      </c>
      <c r="L220" s="10"/>
    </row>
    <row r="221" spans="1:14" x14ac:dyDescent="0.25">
      <c r="A221">
        <v>202</v>
      </c>
      <c r="B221">
        <f t="shared" si="31"/>
        <v>2020</v>
      </c>
      <c r="C221" t="str">
        <f t="shared" si="30"/>
        <v>end</v>
      </c>
      <c r="D221" s="27">
        <f t="shared" si="32"/>
        <v>2.02</v>
      </c>
      <c r="E221" s="26">
        <f t="shared" si="33"/>
        <v>0</v>
      </c>
      <c r="F221" s="26">
        <f t="shared" si="38"/>
        <v>0</v>
      </c>
      <c r="G221" s="26">
        <f t="shared" si="39"/>
        <v>6.9999999999999867</v>
      </c>
      <c r="H221" s="8">
        <f t="shared" si="34"/>
        <v>2.02</v>
      </c>
      <c r="I221" s="8">
        <f t="shared" si="35"/>
        <v>0</v>
      </c>
      <c r="J221" s="8">
        <f t="shared" si="36"/>
        <v>0</v>
      </c>
      <c r="K221" s="9">
        <f t="shared" si="37"/>
        <v>0</v>
      </c>
      <c r="L221" s="10"/>
    </row>
    <row r="222" spans="1:14" x14ac:dyDescent="0.25">
      <c r="A222">
        <v>203</v>
      </c>
      <c r="B222">
        <f t="shared" si="31"/>
        <v>2030</v>
      </c>
      <c r="C222" t="str">
        <f t="shared" si="30"/>
        <v>end</v>
      </c>
      <c r="D222" s="27">
        <f t="shared" si="32"/>
        <v>2.0299999999999998</v>
      </c>
      <c r="E222" s="26">
        <f t="shared" si="33"/>
        <v>0</v>
      </c>
      <c r="F222" s="26">
        <f t="shared" si="38"/>
        <v>0</v>
      </c>
      <c r="G222" s="26">
        <f t="shared" si="39"/>
        <v>6.9999999999999867</v>
      </c>
      <c r="H222" s="8">
        <f t="shared" si="34"/>
        <v>2.0299999999999998</v>
      </c>
      <c r="I222" s="8">
        <f t="shared" si="35"/>
        <v>0</v>
      </c>
      <c r="J222" s="8">
        <f t="shared" si="36"/>
        <v>0</v>
      </c>
      <c r="K222" s="9">
        <f t="shared" si="37"/>
        <v>0</v>
      </c>
      <c r="L222" s="10"/>
    </row>
    <row r="223" spans="1:14" x14ac:dyDescent="0.25">
      <c r="A223">
        <v>204</v>
      </c>
      <c r="B223">
        <f t="shared" si="31"/>
        <v>2040</v>
      </c>
      <c r="C223" t="str">
        <f t="shared" si="30"/>
        <v>end</v>
      </c>
      <c r="D223" s="27">
        <f t="shared" si="32"/>
        <v>2.04</v>
      </c>
      <c r="E223" s="26">
        <f t="shared" si="33"/>
        <v>0</v>
      </c>
      <c r="F223" s="26">
        <f t="shared" si="38"/>
        <v>0</v>
      </c>
      <c r="G223" s="26">
        <f t="shared" si="39"/>
        <v>6.9999999999999867</v>
      </c>
      <c r="H223" s="8">
        <f t="shared" si="34"/>
        <v>2.04</v>
      </c>
      <c r="I223" s="8">
        <f t="shared" si="35"/>
        <v>0</v>
      </c>
      <c r="J223" s="8">
        <f t="shared" si="36"/>
        <v>0</v>
      </c>
      <c r="K223" s="9">
        <f t="shared" si="37"/>
        <v>0</v>
      </c>
      <c r="L223" s="10"/>
    </row>
    <row r="224" spans="1:14" x14ac:dyDescent="0.25">
      <c r="A224">
        <v>205</v>
      </c>
      <c r="B224">
        <f t="shared" si="31"/>
        <v>2050</v>
      </c>
      <c r="C224" t="str">
        <f t="shared" si="30"/>
        <v>end</v>
      </c>
      <c r="D224" s="27">
        <f t="shared" si="32"/>
        <v>2.0499999999999998</v>
      </c>
      <c r="E224" s="26">
        <f t="shared" si="33"/>
        <v>0</v>
      </c>
      <c r="F224" s="26">
        <f t="shared" si="38"/>
        <v>0</v>
      </c>
      <c r="G224" s="26">
        <f t="shared" si="39"/>
        <v>6.9999999999999867</v>
      </c>
      <c r="H224" s="8">
        <f t="shared" si="34"/>
        <v>2.0499999999999998</v>
      </c>
      <c r="I224" s="8">
        <f t="shared" si="35"/>
        <v>0</v>
      </c>
      <c r="J224" s="8">
        <f t="shared" si="36"/>
        <v>0</v>
      </c>
      <c r="K224" s="9">
        <f t="shared" si="37"/>
        <v>0</v>
      </c>
      <c r="L224" s="10"/>
    </row>
    <row r="225" spans="1:12" x14ac:dyDescent="0.25">
      <c r="A225">
        <v>206</v>
      </c>
      <c r="B225">
        <f t="shared" si="31"/>
        <v>2060</v>
      </c>
      <c r="C225" t="str">
        <f t="shared" si="30"/>
        <v>end</v>
      </c>
      <c r="D225" s="27">
        <f t="shared" si="32"/>
        <v>2.06</v>
      </c>
      <c r="E225" s="26">
        <f t="shared" si="33"/>
        <v>0</v>
      </c>
      <c r="F225" s="26">
        <f t="shared" si="38"/>
        <v>0</v>
      </c>
      <c r="G225" s="26">
        <f t="shared" si="39"/>
        <v>6.9999999999999867</v>
      </c>
      <c r="H225" s="8">
        <f t="shared" si="34"/>
        <v>2.06</v>
      </c>
      <c r="I225" s="8">
        <f t="shared" si="35"/>
        <v>0</v>
      </c>
      <c r="J225" s="8">
        <f t="shared" si="36"/>
        <v>0</v>
      </c>
      <c r="K225" s="9">
        <f t="shared" si="37"/>
        <v>0</v>
      </c>
      <c r="L225" s="10"/>
    </row>
    <row r="226" spans="1:12" x14ac:dyDescent="0.25">
      <c r="A226">
        <v>207</v>
      </c>
      <c r="B226">
        <f t="shared" si="31"/>
        <v>2070</v>
      </c>
      <c r="C226" t="str">
        <f t="shared" si="30"/>
        <v>end</v>
      </c>
      <c r="D226" s="27">
        <f t="shared" si="32"/>
        <v>2.0699999999999998</v>
      </c>
      <c r="E226" s="26">
        <f t="shared" si="33"/>
        <v>0</v>
      </c>
      <c r="F226" s="26">
        <f t="shared" si="38"/>
        <v>0</v>
      </c>
      <c r="G226" s="26">
        <f t="shared" si="39"/>
        <v>6.9999999999999867</v>
      </c>
      <c r="H226" s="8">
        <f t="shared" si="34"/>
        <v>2.0699999999999998</v>
      </c>
      <c r="I226" s="8">
        <f t="shared" si="35"/>
        <v>0</v>
      </c>
      <c r="J226" s="8">
        <f t="shared" si="36"/>
        <v>0</v>
      </c>
      <c r="K226" s="9">
        <f t="shared" si="37"/>
        <v>0</v>
      </c>
      <c r="L226" s="10"/>
    </row>
    <row r="227" spans="1:12" x14ac:dyDescent="0.25">
      <c r="A227">
        <v>208</v>
      </c>
      <c r="B227">
        <f t="shared" si="31"/>
        <v>2080</v>
      </c>
      <c r="C227" t="str">
        <f t="shared" si="30"/>
        <v>end</v>
      </c>
      <c r="D227" s="27">
        <f t="shared" si="32"/>
        <v>2.08</v>
      </c>
      <c r="E227" s="26">
        <f t="shared" si="33"/>
        <v>0</v>
      </c>
      <c r="F227" s="26">
        <f t="shared" si="38"/>
        <v>0</v>
      </c>
      <c r="G227" s="26">
        <f t="shared" si="39"/>
        <v>6.9999999999999867</v>
      </c>
      <c r="H227" s="8">
        <f t="shared" si="34"/>
        <v>2.08</v>
      </c>
      <c r="I227" s="8">
        <f t="shared" si="35"/>
        <v>0</v>
      </c>
      <c r="J227" s="8">
        <f t="shared" si="36"/>
        <v>0</v>
      </c>
      <c r="K227" s="9">
        <f t="shared" si="37"/>
        <v>0</v>
      </c>
      <c r="L227" s="10"/>
    </row>
    <row r="228" spans="1:12" x14ac:dyDescent="0.25">
      <c r="A228">
        <v>209</v>
      </c>
      <c r="B228">
        <f t="shared" si="31"/>
        <v>2090</v>
      </c>
      <c r="C228" t="str">
        <f t="shared" si="30"/>
        <v>end</v>
      </c>
      <c r="D228" s="27">
        <f t="shared" si="32"/>
        <v>2.09</v>
      </c>
      <c r="E228" s="26">
        <f t="shared" si="33"/>
        <v>0</v>
      </c>
      <c r="F228" s="26">
        <f t="shared" si="38"/>
        <v>0</v>
      </c>
      <c r="G228" s="26">
        <f t="shared" si="39"/>
        <v>6.9999999999999867</v>
      </c>
      <c r="H228" s="8">
        <f t="shared" si="34"/>
        <v>2.09</v>
      </c>
      <c r="I228" s="8">
        <f t="shared" si="35"/>
        <v>0</v>
      </c>
      <c r="J228" s="8">
        <f t="shared" si="36"/>
        <v>0</v>
      </c>
      <c r="K228" s="9">
        <f t="shared" si="37"/>
        <v>0</v>
      </c>
      <c r="L228" s="10"/>
    </row>
    <row r="229" spans="1:12" x14ac:dyDescent="0.25">
      <c r="A229">
        <v>210</v>
      </c>
      <c r="B229">
        <f t="shared" si="31"/>
        <v>2100</v>
      </c>
      <c r="C229" t="str">
        <f t="shared" si="30"/>
        <v>end</v>
      </c>
      <c r="D229" s="27">
        <f t="shared" si="32"/>
        <v>2.1</v>
      </c>
      <c r="E229" s="26">
        <f t="shared" si="33"/>
        <v>0</v>
      </c>
      <c r="F229" s="26">
        <f t="shared" si="38"/>
        <v>0</v>
      </c>
      <c r="G229" s="26">
        <f t="shared" si="39"/>
        <v>6.9999999999999867</v>
      </c>
      <c r="H229" s="8">
        <f t="shared" si="34"/>
        <v>2.1</v>
      </c>
      <c r="I229" s="8">
        <f t="shared" si="35"/>
        <v>0</v>
      </c>
      <c r="J229" s="8">
        <f t="shared" si="36"/>
        <v>0</v>
      </c>
      <c r="K229" s="9">
        <f t="shared" si="37"/>
        <v>0</v>
      </c>
      <c r="L229" s="10"/>
    </row>
    <row r="230" spans="1:12" x14ac:dyDescent="0.25">
      <c r="A230">
        <v>211</v>
      </c>
      <c r="B230">
        <f t="shared" si="31"/>
        <v>2110</v>
      </c>
      <c r="C230" t="str">
        <f t="shared" si="30"/>
        <v>end</v>
      </c>
      <c r="D230" s="27">
        <f t="shared" si="32"/>
        <v>2.11</v>
      </c>
      <c r="E230" s="26">
        <f t="shared" si="33"/>
        <v>0</v>
      </c>
      <c r="F230" s="26">
        <f t="shared" si="38"/>
        <v>0</v>
      </c>
      <c r="G230" s="26">
        <f t="shared" si="39"/>
        <v>6.9999999999999867</v>
      </c>
      <c r="H230" s="8">
        <f t="shared" si="34"/>
        <v>2.11</v>
      </c>
      <c r="I230" s="8">
        <f t="shared" si="35"/>
        <v>0</v>
      </c>
      <c r="J230" s="8">
        <f t="shared" si="36"/>
        <v>0</v>
      </c>
      <c r="K230" s="9">
        <f t="shared" si="37"/>
        <v>0</v>
      </c>
      <c r="L230" s="10"/>
    </row>
    <row r="231" spans="1:12" x14ac:dyDescent="0.25">
      <c r="A231">
        <v>212</v>
      </c>
      <c r="B231">
        <f t="shared" si="31"/>
        <v>2120</v>
      </c>
      <c r="C231" t="str">
        <f t="shared" si="30"/>
        <v>end</v>
      </c>
      <c r="D231" s="27">
        <f t="shared" si="32"/>
        <v>2.12</v>
      </c>
      <c r="E231" s="26">
        <f t="shared" si="33"/>
        <v>0</v>
      </c>
      <c r="F231" s="26">
        <f t="shared" si="38"/>
        <v>0</v>
      </c>
      <c r="G231" s="26">
        <f t="shared" si="39"/>
        <v>6.9999999999999867</v>
      </c>
      <c r="H231" s="8">
        <f t="shared" si="34"/>
        <v>2.12</v>
      </c>
      <c r="I231" s="8">
        <f t="shared" si="35"/>
        <v>0</v>
      </c>
      <c r="J231" s="8">
        <f t="shared" si="36"/>
        <v>0</v>
      </c>
      <c r="K231" s="9">
        <f t="shared" si="37"/>
        <v>0</v>
      </c>
      <c r="L231" s="10"/>
    </row>
    <row r="232" spans="1:12" x14ac:dyDescent="0.25">
      <c r="A232">
        <v>213</v>
      </c>
      <c r="B232">
        <f t="shared" si="31"/>
        <v>2130</v>
      </c>
      <c r="C232" t="str">
        <f t="shared" si="30"/>
        <v>end</v>
      </c>
      <c r="D232" s="27">
        <f t="shared" si="32"/>
        <v>2.13</v>
      </c>
      <c r="E232" s="26">
        <f t="shared" si="33"/>
        <v>0</v>
      </c>
      <c r="F232" s="26">
        <f t="shared" si="38"/>
        <v>0</v>
      </c>
      <c r="G232" s="26">
        <f t="shared" si="39"/>
        <v>6.9999999999999867</v>
      </c>
      <c r="H232" s="8">
        <f t="shared" si="34"/>
        <v>2.13</v>
      </c>
      <c r="I232" s="8">
        <f t="shared" si="35"/>
        <v>0</v>
      </c>
      <c r="J232" s="8">
        <f t="shared" si="36"/>
        <v>0</v>
      </c>
      <c r="K232" s="9">
        <f t="shared" si="37"/>
        <v>0</v>
      </c>
      <c r="L232" s="10"/>
    </row>
    <row r="233" spans="1:12" x14ac:dyDescent="0.25">
      <c r="A233">
        <v>214</v>
      </c>
      <c r="B233">
        <f t="shared" si="31"/>
        <v>2140</v>
      </c>
      <c r="C233" t="str">
        <f t="shared" si="30"/>
        <v>end</v>
      </c>
      <c r="D233" s="27">
        <f t="shared" si="32"/>
        <v>2.14</v>
      </c>
      <c r="E233" s="26">
        <f t="shared" si="33"/>
        <v>0</v>
      </c>
      <c r="F233" s="26">
        <f t="shared" si="38"/>
        <v>0</v>
      </c>
      <c r="G233" s="26">
        <f t="shared" si="39"/>
        <v>6.9999999999999867</v>
      </c>
      <c r="H233" s="8">
        <f t="shared" si="34"/>
        <v>2.14</v>
      </c>
      <c r="I233" s="8">
        <f t="shared" si="35"/>
        <v>0</v>
      </c>
      <c r="J233" s="8">
        <f t="shared" si="36"/>
        <v>0</v>
      </c>
      <c r="K233" s="9">
        <f t="shared" si="37"/>
        <v>0</v>
      </c>
      <c r="L233" s="10"/>
    </row>
    <row r="234" spans="1:12" x14ac:dyDescent="0.25">
      <c r="A234">
        <v>215</v>
      </c>
      <c r="B234">
        <f t="shared" si="31"/>
        <v>2150</v>
      </c>
      <c r="C234" t="str">
        <f t="shared" si="30"/>
        <v>end</v>
      </c>
      <c r="D234" s="27">
        <f t="shared" si="32"/>
        <v>2.15</v>
      </c>
      <c r="E234" s="26">
        <f t="shared" si="33"/>
        <v>0</v>
      </c>
      <c r="F234" s="26">
        <f t="shared" si="38"/>
        <v>0</v>
      </c>
      <c r="G234" s="26">
        <f t="shared" si="39"/>
        <v>6.9999999999999867</v>
      </c>
      <c r="H234" s="8">
        <f t="shared" si="34"/>
        <v>2.15</v>
      </c>
      <c r="I234" s="8">
        <f t="shared" si="35"/>
        <v>0</v>
      </c>
      <c r="J234" s="8">
        <f t="shared" si="36"/>
        <v>0</v>
      </c>
      <c r="K234" s="9">
        <f t="shared" si="37"/>
        <v>0</v>
      </c>
      <c r="L234" s="10"/>
    </row>
    <row r="235" spans="1:12" x14ac:dyDescent="0.25">
      <c r="A235">
        <v>216</v>
      </c>
      <c r="B235">
        <f t="shared" si="31"/>
        <v>2160</v>
      </c>
      <c r="C235" t="str">
        <f t="shared" si="30"/>
        <v>end</v>
      </c>
      <c r="D235" s="27">
        <f t="shared" si="32"/>
        <v>2.16</v>
      </c>
      <c r="E235" s="26">
        <f t="shared" si="33"/>
        <v>0</v>
      </c>
      <c r="F235" s="26">
        <f t="shared" si="38"/>
        <v>0</v>
      </c>
      <c r="G235" s="26">
        <f t="shared" si="39"/>
        <v>6.9999999999999867</v>
      </c>
      <c r="H235" s="8">
        <f t="shared" si="34"/>
        <v>2.16</v>
      </c>
      <c r="I235" s="8">
        <f t="shared" si="35"/>
        <v>0</v>
      </c>
      <c r="J235" s="8">
        <f t="shared" si="36"/>
        <v>0</v>
      </c>
      <c r="K235" s="9">
        <f t="shared" si="37"/>
        <v>0</v>
      </c>
      <c r="L235" s="10"/>
    </row>
    <row r="236" spans="1:12" x14ac:dyDescent="0.25">
      <c r="A236">
        <v>217</v>
      </c>
      <c r="B236">
        <f t="shared" si="31"/>
        <v>2170</v>
      </c>
      <c r="C236" t="str">
        <f t="shared" si="30"/>
        <v>end</v>
      </c>
      <c r="D236" s="27">
        <f t="shared" si="32"/>
        <v>2.17</v>
      </c>
      <c r="E236" s="26">
        <f t="shared" si="33"/>
        <v>0</v>
      </c>
      <c r="F236" s="26">
        <f t="shared" si="38"/>
        <v>0</v>
      </c>
      <c r="G236" s="26">
        <f t="shared" si="39"/>
        <v>6.9999999999999867</v>
      </c>
      <c r="H236" s="8">
        <f t="shared" si="34"/>
        <v>2.17</v>
      </c>
      <c r="I236" s="8">
        <f t="shared" si="35"/>
        <v>0</v>
      </c>
      <c r="J236" s="8">
        <f t="shared" si="36"/>
        <v>0</v>
      </c>
      <c r="K236" s="9">
        <f t="shared" si="37"/>
        <v>0</v>
      </c>
      <c r="L236" s="10"/>
    </row>
    <row r="237" spans="1:12" x14ac:dyDescent="0.25">
      <c r="A237">
        <v>218</v>
      </c>
      <c r="B237">
        <f t="shared" si="31"/>
        <v>2180</v>
      </c>
      <c r="C237" t="str">
        <f t="shared" si="30"/>
        <v>end</v>
      </c>
      <c r="D237" s="27">
        <f t="shared" si="32"/>
        <v>2.1800000000000002</v>
      </c>
      <c r="E237" s="26">
        <f t="shared" si="33"/>
        <v>0</v>
      </c>
      <c r="F237" s="26">
        <f t="shared" si="38"/>
        <v>0</v>
      </c>
      <c r="G237" s="26">
        <f t="shared" si="39"/>
        <v>6.9999999999999867</v>
      </c>
      <c r="H237" s="8">
        <f t="shared" si="34"/>
        <v>2.1800000000000002</v>
      </c>
      <c r="I237" s="8">
        <f t="shared" si="35"/>
        <v>0</v>
      </c>
      <c r="J237" s="8">
        <f t="shared" si="36"/>
        <v>0</v>
      </c>
      <c r="K237" s="9">
        <f t="shared" si="37"/>
        <v>0</v>
      </c>
      <c r="L237" s="10"/>
    </row>
    <row r="238" spans="1:12" x14ac:dyDescent="0.25">
      <c r="A238">
        <v>219</v>
      </c>
      <c r="B238">
        <f t="shared" si="31"/>
        <v>2190</v>
      </c>
      <c r="C238" t="str">
        <f t="shared" si="30"/>
        <v>end</v>
      </c>
      <c r="D238" s="27">
        <f t="shared" si="32"/>
        <v>2.19</v>
      </c>
      <c r="E238" s="26">
        <f t="shared" si="33"/>
        <v>0</v>
      </c>
      <c r="F238" s="26">
        <f t="shared" si="38"/>
        <v>0</v>
      </c>
      <c r="G238" s="26">
        <f t="shared" si="39"/>
        <v>6.9999999999999867</v>
      </c>
      <c r="H238" s="8">
        <f t="shared" si="34"/>
        <v>2.19</v>
      </c>
      <c r="I238" s="8">
        <f t="shared" si="35"/>
        <v>0</v>
      </c>
      <c r="J238" s="8">
        <f t="shared" si="36"/>
        <v>0</v>
      </c>
      <c r="K238" s="9">
        <f t="shared" si="37"/>
        <v>0</v>
      </c>
      <c r="L238" s="10"/>
    </row>
    <row r="239" spans="1:12" x14ac:dyDescent="0.25">
      <c r="A239">
        <v>220</v>
      </c>
      <c r="B239">
        <f t="shared" si="31"/>
        <v>2200</v>
      </c>
      <c r="C239" t="str">
        <f t="shared" si="30"/>
        <v>end</v>
      </c>
      <c r="D239" s="27">
        <f t="shared" si="32"/>
        <v>2.2000000000000002</v>
      </c>
      <c r="E239" s="26">
        <f t="shared" si="33"/>
        <v>0</v>
      </c>
      <c r="F239" s="26">
        <f t="shared" si="38"/>
        <v>0</v>
      </c>
      <c r="G239" s="26">
        <f t="shared" si="39"/>
        <v>6.9999999999999867</v>
      </c>
      <c r="H239" s="8">
        <f t="shared" si="34"/>
        <v>2.2000000000000002</v>
      </c>
      <c r="I239" s="8">
        <f t="shared" si="35"/>
        <v>0</v>
      </c>
      <c r="J239" s="8">
        <f t="shared" si="36"/>
        <v>0</v>
      </c>
      <c r="K239" s="9">
        <f t="shared" si="37"/>
        <v>0</v>
      </c>
      <c r="L239" s="10"/>
    </row>
    <row r="240" spans="1:12" x14ac:dyDescent="0.25">
      <c r="A240">
        <v>221</v>
      </c>
      <c r="B240">
        <f t="shared" si="31"/>
        <v>2210</v>
      </c>
      <c r="C240" t="str">
        <f t="shared" si="30"/>
        <v>end</v>
      </c>
      <c r="D240" s="27">
        <f t="shared" si="32"/>
        <v>2.21</v>
      </c>
      <c r="E240" s="26">
        <f t="shared" si="33"/>
        <v>0</v>
      </c>
      <c r="F240" s="26">
        <f t="shared" si="38"/>
        <v>0</v>
      </c>
      <c r="G240" s="26">
        <f t="shared" si="39"/>
        <v>6.9999999999999867</v>
      </c>
      <c r="H240" s="8">
        <f t="shared" si="34"/>
        <v>2.21</v>
      </c>
      <c r="I240" s="8">
        <f t="shared" si="35"/>
        <v>0</v>
      </c>
      <c r="J240" s="8">
        <f t="shared" si="36"/>
        <v>0</v>
      </c>
      <c r="K240" s="9">
        <f t="shared" si="37"/>
        <v>0</v>
      </c>
      <c r="L240" s="10"/>
    </row>
    <row r="241" spans="1:12" x14ac:dyDescent="0.25">
      <c r="A241">
        <v>222</v>
      </c>
      <c r="B241">
        <f t="shared" si="31"/>
        <v>2220</v>
      </c>
      <c r="C241" t="str">
        <f t="shared" si="30"/>
        <v>end</v>
      </c>
      <c r="D241" s="27">
        <f t="shared" si="32"/>
        <v>2.2200000000000002</v>
      </c>
      <c r="E241" s="26">
        <f t="shared" si="33"/>
        <v>0</v>
      </c>
      <c r="F241" s="26">
        <f t="shared" si="38"/>
        <v>0</v>
      </c>
      <c r="G241" s="26">
        <f t="shared" si="39"/>
        <v>6.9999999999999867</v>
      </c>
      <c r="H241" s="8">
        <f t="shared" si="34"/>
        <v>2.2200000000000002</v>
      </c>
      <c r="I241" s="8">
        <f t="shared" si="35"/>
        <v>0</v>
      </c>
      <c r="J241" s="8">
        <f t="shared" si="36"/>
        <v>0</v>
      </c>
      <c r="K241" s="9">
        <f t="shared" si="37"/>
        <v>0</v>
      </c>
      <c r="L241" s="10"/>
    </row>
    <row r="242" spans="1:12" x14ac:dyDescent="0.25">
      <c r="A242">
        <v>223</v>
      </c>
      <c r="B242">
        <f t="shared" si="31"/>
        <v>2230</v>
      </c>
      <c r="C242" t="str">
        <f t="shared" si="30"/>
        <v>end</v>
      </c>
      <c r="D242" s="27">
        <f t="shared" si="32"/>
        <v>2.23</v>
      </c>
      <c r="E242" s="26">
        <f t="shared" si="33"/>
        <v>0</v>
      </c>
      <c r="F242" s="26">
        <f t="shared" si="38"/>
        <v>0</v>
      </c>
      <c r="G242" s="26">
        <f t="shared" si="39"/>
        <v>6.9999999999999867</v>
      </c>
      <c r="H242" s="8">
        <f t="shared" si="34"/>
        <v>2.23</v>
      </c>
      <c r="I242" s="8">
        <f t="shared" si="35"/>
        <v>0</v>
      </c>
      <c r="J242" s="8">
        <f t="shared" si="36"/>
        <v>0</v>
      </c>
      <c r="K242" s="9">
        <f t="shared" si="37"/>
        <v>0</v>
      </c>
      <c r="L242" s="10"/>
    </row>
    <row r="243" spans="1:12" x14ac:dyDescent="0.25">
      <c r="A243">
        <v>224</v>
      </c>
      <c r="B243">
        <f t="shared" si="31"/>
        <v>2240</v>
      </c>
      <c r="C243" t="str">
        <f t="shared" si="30"/>
        <v>end</v>
      </c>
      <c r="D243" s="27">
        <f t="shared" si="32"/>
        <v>2.2400000000000002</v>
      </c>
      <c r="E243" s="26">
        <f t="shared" si="33"/>
        <v>0</v>
      </c>
      <c r="F243" s="26">
        <f t="shared" si="38"/>
        <v>0</v>
      </c>
      <c r="G243" s="26">
        <f t="shared" si="39"/>
        <v>6.9999999999999867</v>
      </c>
      <c r="H243" s="8">
        <f t="shared" si="34"/>
        <v>2.2400000000000002</v>
      </c>
      <c r="I243" s="8">
        <f t="shared" si="35"/>
        <v>0</v>
      </c>
      <c r="J243" s="8">
        <f t="shared" si="36"/>
        <v>0</v>
      </c>
      <c r="K243" s="9">
        <f t="shared" si="37"/>
        <v>0</v>
      </c>
      <c r="L243" s="10"/>
    </row>
    <row r="244" spans="1:12" x14ac:dyDescent="0.25">
      <c r="A244">
        <v>225</v>
      </c>
      <c r="B244">
        <f t="shared" si="31"/>
        <v>2250</v>
      </c>
      <c r="C244" t="str">
        <f t="shared" si="30"/>
        <v>end</v>
      </c>
      <c r="D244" s="27">
        <f t="shared" si="32"/>
        <v>2.25</v>
      </c>
      <c r="E244" s="26">
        <f t="shared" si="33"/>
        <v>0</v>
      </c>
      <c r="F244" s="26">
        <f t="shared" si="38"/>
        <v>0</v>
      </c>
      <c r="G244" s="26">
        <f t="shared" si="39"/>
        <v>6.9999999999999867</v>
      </c>
      <c r="H244" s="8">
        <f t="shared" si="34"/>
        <v>2.25</v>
      </c>
      <c r="I244" s="8">
        <f t="shared" si="35"/>
        <v>0</v>
      </c>
      <c r="J244" s="8">
        <f t="shared" si="36"/>
        <v>0</v>
      </c>
      <c r="K244" s="9">
        <f t="shared" si="37"/>
        <v>0</v>
      </c>
      <c r="L244" s="10"/>
    </row>
    <row r="245" spans="1:12" x14ac:dyDescent="0.25">
      <c r="A245">
        <v>226</v>
      </c>
      <c r="B245">
        <f t="shared" si="31"/>
        <v>2260</v>
      </c>
      <c r="C245" t="str">
        <f t="shared" si="30"/>
        <v>end</v>
      </c>
      <c r="D245" s="27">
        <f t="shared" si="32"/>
        <v>2.2599999999999998</v>
      </c>
      <c r="E245" s="26">
        <f t="shared" si="33"/>
        <v>0</v>
      </c>
      <c r="F245" s="26">
        <f t="shared" si="38"/>
        <v>0</v>
      </c>
      <c r="G245" s="26">
        <f t="shared" si="39"/>
        <v>6.9999999999999867</v>
      </c>
      <c r="H245" s="8">
        <f t="shared" si="34"/>
        <v>2.2599999999999998</v>
      </c>
      <c r="I245" s="8">
        <f t="shared" si="35"/>
        <v>0</v>
      </c>
      <c r="J245" s="8">
        <f t="shared" si="36"/>
        <v>0</v>
      </c>
      <c r="K245" s="9">
        <f t="shared" si="37"/>
        <v>0</v>
      </c>
      <c r="L245" s="10"/>
    </row>
    <row r="246" spans="1:12" x14ac:dyDescent="0.25">
      <c r="A246">
        <v>227</v>
      </c>
      <c r="B246">
        <f t="shared" si="31"/>
        <v>2270</v>
      </c>
      <c r="C246" t="str">
        <f t="shared" si="30"/>
        <v>end</v>
      </c>
      <c r="D246" s="27">
        <f t="shared" si="32"/>
        <v>2.27</v>
      </c>
      <c r="E246" s="26">
        <f t="shared" si="33"/>
        <v>0</v>
      </c>
      <c r="F246" s="26">
        <f t="shared" si="38"/>
        <v>0</v>
      </c>
      <c r="G246" s="26">
        <f t="shared" si="39"/>
        <v>6.9999999999999867</v>
      </c>
      <c r="H246" s="8">
        <f t="shared" si="34"/>
        <v>2.27</v>
      </c>
      <c r="I246" s="8">
        <f t="shared" si="35"/>
        <v>0</v>
      </c>
      <c r="J246" s="8">
        <f t="shared" si="36"/>
        <v>0</v>
      </c>
      <c r="K246" s="9">
        <f t="shared" si="37"/>
        <v>0</v>
      </c>
      <c r="L246" s="10"/>
    </row>
    <row r="247" spans="1:12" x14ac:dyDescent="0.25">
      <c r="A247">
        <v>228</v>
      </c>
      <c r="B247">
        <f t="shared" si="31"/>
        <v>2280</v>
      </c>
      <c r="C247" t="str">
        <f t="shared" si="30"/>
        <v>end</v>
      </c>
      <c r="D247" s="27">
        <f t="shared" si="32"/>
        <v>2.2799999999999998</v>
      </c>
      <c r="E247" s="26">
        <f t="shared" si="33"/>
        <v>0</v>
      </c>
      <c r="F247" s="26">
        <f t="shared" si="38"/>
        <v>0</v>
      </c>
      <c r="G247" s="26">
        <f t="shared" si="39"/>
        <v>6.9999999999999867</v>
      </c>
      <c r="H247" s="8">
        <f t="shared" si="34"/>
        <v>2.2799999999999998</v>
      </c>
      <c r="I247" s="8">
        <f t="shared" si="35"/>
        <v>0</v>
      </c>
      <c r="J247" s="8">
        <f t="shared" si="36"/>
        <v>0</v>
      </c>
      <c r="K247" s="9">
        <f t="shared" si="37"/>
        <v>0</v>
      </c>
      <c r="L247" s="10"/>
    </row>
    <row r="248" spans="1:12" x14ac:dyDescent="0.25">
      <c r="A248">
        <v>229</v>
      </c>
      <c r="B248">
        <f t="shared" si="31"/>
        <v>2290</v>
      </c>
      <c r="C248" t="str">
        <f t="shared" si="30"/>
        <v>end</v>
      </c>
      <c r="D248" s="27">
        <f t="shared" si="32"/>
        <v>2.29</v>
      </c>
      <c r="E248" s="26">
        <f t="shared" si="33"/>
        <v>0</v>
      </c>
      <c r="F248" s="26">
        <f t="shared" si="38"/>
        <v>0</v>
      </c>
      <c r="G248" s="26">
        <f t="shared" si="39"/>
        <v>6.9999999999999867</v>
      </c>
      <c r="H248" s="8">
        <f t="shared" si="34"/>
        <v>2.29</v>
      </c>
      <c r="I248" s="8">
        <f t="shared" si="35"/>
        <v>0</v>
      </c>
      <c r="J248" s="8">
        <f t="shared" si="36"/>
        <v>0</v>
      </c>
      <c r="K248" s="9">
        <f t="shared" si="37"/>
        <v>0</v>
      </c>
      <c r="L248" s="10"/>
    </row>
    <row r="249" spans="1:12" x14ac:dyDescent="0.25">
      <c r="A249">
        <v>230</v>
      </c>
      <c r="B249">
        <f t="shared" si="31"/>
        <v>2300</v>
      </c>
      <c r="C249" t="str">
        <f t="shared" si="30"/>
        <v>end</v>
      </c>
      <c r="D249" s="27">
        <f t="shared" si="32"/>
        <v>2.2999999999999998</v>
      </c>
      <c r="E249" s="26">
        <f t="shared" si="33"/>
        <v>0</v>
      </c>
      <c r="F249" s="26">
        <f t="shared" si="38"/>
        <v>0</v>
      </c>
      <c r="G249" s="26">
        <f t="shared" si="39"/>
        <v>6.9999999999999867</v>
      </c>
      <c r="H249" s="8">
        <f t="shared" si="34"/>
        <v>2.2999999999999998</v>
      </c>
      <c r="I249" s="8">
        <f t="shared" si="35"/>
        <v>0</v>
      </c>
      <c r="J249" s="8">
        <f t="shared" si="36"/>
        <v>0</v>
      </c>
      <c r="K249" s="9">
        <f t="shared" si="37"/>
        <v>0</v>
      </c>
      <c r="L249" s="10"/>
    </row>
    <row r="250" spans="1:12" x14ac:dyDescent="0.25">
      <c r="A250">
        <v>231</v>
      </c>
      <c r="B250">
        <f t="shared" si="31"/>
        <v>2310</v>
      </c>
      <c r="C250" t="str">
        <f t="shared" si="30"/>
        <v>end</v>
      </c>
      <c r="D250" s="27">
        <f t="shared" si="32"/>
        <v>2.31</v>
      </c>
      <c r="E250" s="26">
        <f t="shared" si="33"/>
        <v>0</v>
      </c>
      <c r="F250" s="26">
        <f t="shared" si="38"/>
        <v>0</v>
      </c>
      <c r="G250" s="26">
        <f t="shared" si="39"/>
        <v>6.9999999999999867</v>
      </c>
      <c r="H250" s="8">
        <f t="shared" si="34"/>
        <v>2.31</v>
      </c>
      <c r="I250" s="8">
        <f t="shared" si="35"/>
        <v>0</v>
      </c>
      <c r="J250" s="8">
        <f t="shared" si="36"/>
        <v>0</v>
      </c>
      <c r="K250" s="9">
        <f t="shared" si="37"/>
        <v>0</v>
      </c>
      <c r="L250" s="10"/>
    </row>
    <row r="251" spans="1:12" x14ac:dyDescent="0.25">
      <c r="A251">
        <v>232</v>
      </c>
      <c r="B251">
        <f t="shared" si="31"/>
        <v>2320</v>
      </c>
      <c r="C251" t="str">
        <f t="shared" si="30"/>
        <v>end</v>
      </c>
      <c r="D251" s="27">
        <f t="shared" si="32"/>
        <v>2.3199999999999998</v>
      </c>
      <c r="E251" s="26">
        <f t="shared" si="33"/>
        <v>0</v>
      </c>
      <c r="F251" s="26">
        <f t="shared" si="38"/>
        <v>0</v>
      </c>
      <c r="G251" s="26">
        <f t="shared" si="39"/>
        <v>6.9999999999999867</v>
      </c>
      <c r="H251" s="8">
        <f t="shared" si="34"/>
        <v>2.3199999999999998</v>
      </c>
      <c r="I251" s="8">
        <f t="shared" si="35"/>
        <v>0</v>
      </c>
      <c r="J251" s="8">
        <f t="shared" si="36"/>
        <v>0</v>
      </c>
      <c r="K251" s="9">
        <f t="shared" si="37"/>
        <v>0</v>
      </c>
      <c r="L251" s="10"/>
    </row>
    <row r="252" spans="1:12" x14ac:dyDescent="0.25">
      <c r="A252">
        <v>233</v>
      </c>
      <c r="B252">
        <f t="shared" si="31"/>
        <v>2330</v>
      </c>
      <c r="C252" t="str">
        <f t="shared" si="30"/>
        <v>end</v>
      </c>
      <c r="D252" s="27">
        <f t="shared" si="32"/>
        <v>2.33</v>
      </c>
      <c r="E252" s="26">
        <f t="shared" si="33"/>
        <v>0</v>
      </c>
      <c r="F252" s="26">
        <f t="shared" si="38"/>
        <v>0</v>
      </c>
      <c r="G252" s="26">
        <f t="shared" si="39"/>
        <v>6.9999999999999867</v>
      </c>
      <c r="H252" s="8">
        <f t="shared" si="34"/>
        <v>2.33</v>
      </c>
      <c r="I252" s="8">
        <f t="shared" si="35"/>
        <v>0</v>
      </c>
      <c r="J252" s="8">
        <f t="shared" si="36"/>
        <v>0</v>
      </c>
      <c r="K252" s="9">
        <f t="shared" si="37"/>
        <v>0</v>
      </c>
      <c r="L252" s="10"/>
    </row>
    <row r="253" spans="1:12" x14ac:dyDescent="0.25">
      <c r="A253">
        <v>234</v>
      </c>
      <c r="B253">
        <f t="shared" si="31"/>
        <v>2340</v>
      </c>
      <c r="C253" t="str">
        <f t="shared" si="30"/>
        <v>end</v>
      </c>
      <c r="D253" s="27">
        <f t="shared" si="32"/>
        <v>2.34</v>
      </c>
      <c r="E253" s="26">
        <f t="shared" si="33"/>
        <v>0</v>
      </c>
      <c r="F253" s="26">
        <f t="shared" si="38"/>
        <v>0</v>
      </c>
      <c r="G253" s="26">
        <f t="shared" si="39"/>
        <v>6.9999999999999867</v>
      </c>
      <c r="H253" s="8">
        <f t="shared" si="34"/>
        <v>2.34</v>
      </c>
      <c r="I253" s="8">
        <f t="shared" si="35"/>
        <v>0</v>
      </c>
      <c r="J253" s="8">
        <f t="shared" si="36"/>
        <v>0</v>
      </c>
      <c r="K253" s="9">
        <f t="shared" si="37"/>
        <v>0</v>
      </c>
      <c r="L253" s="10"/>
    </row>
    <row r="254" spans="1:12" x14ac:dyDescent="0.25">
      <c r="A254">
        <v>235</v>
      </c>
      <c r="B254">
        <f t="shared" si="31"/>
        <v>2350</v>
      </c>
      <c r="C254" t="str">
        <f t="shared" si="30"/>
        <v>end</v>
      </c>
      <c r="D254" s="27">
        <f t="shared" si="32"/>
        <v>2.35</v>
      </c>
      <c r="E254" s="26">
        <f t="shared" si="33"/>
        <v>0</v>
      </c>
      <c r="F254" s="26">
        <f t="shared" si="38"/>
        <v>0</v>
      </c>
      <c r="G254" s="26">
        <f t="shared" si="39"/>
        <v>6.9999999999999867</v>
      </c>
      <c r="H254" s="8">
        <f t="shared" si="34"/>
        <v>2.35</v>
      </c>
      <c r="I254" s="8">
        <f t="shared" si="35"/>
        <v>0</v>
      </c>
      <c r="J254" s="8">
        <f t="shared" si="36"/>
        <v>0</v>
      </c>
      <c r="K254" s="9">
        <f t="shared" si="37"/>
        <v>0</v>
      </c>
      <c r="L254" s="10"/>
    </row>
    <row r="255" spans="1:12" x14ac:dyDescent="0.25">
      <c r="A255">
        <v>236</v>
      </c>
      <c r="B255">
        <f t="shared" si="31"/>
        <v>2360</v>
      </c>
      <c r="C255" t="str">
        <f t="shared" si="30"/>
        <v>end</v>
      </c>
      <c r="D255" s="27">
        <f t="shared" si="32"/>
        <v>2.36</v>
      </c>
      <c r="E255" s="26">
        <f t="shared" si="33"/>
        <v>0</v>
      </c>
      <c r="F255" s="26">
        <f t="shared" si="38"/>
        <v>0</v>
      </c>
      <c r="G255" s="26">
        <f t="shared" si="39"/>
        <v>6.9999999999999867</v>
      </c>
      <c r="H255" s="8">
        <f t="shared" si="34"/>
        <v>2.36</v>
      </c>
      <c r="I255" s="8">
        <f t="shared" si="35"/>
        <v>0</v>
      </c>
      <c r="J255" s="8">
        <f t="shared" si="36"/>
        <v>0</v>
      </c>
      <c r="K255" s="9">
        <f t="shared" si="37"/>
        <v>0</v>
      </c>
      <c r="L255" s="10"/>
    </row>
    <row r="256" spans="1:12" x14ac:dyDescent="0.25">
      <c r="A256">
        <v>237</v>
      </c>
      <c r="B256">
        <f t="shared" si="31"/>
        <v>2370</v>
      </c>
      <c r="C256" t="str">
        <f t="shared" si="30"/>
        <v>end</v>
      </c>
      <c r="D256" s="27">
        <f t="shared" si="32"/>
        <v>2.37</v>
      </c>
      <c r="E256" s="26">
        <f t="shared" si="33"/>
        <v>0</v>
      </c>
      <c r="F256" s="26">
        <f t="shared" si="38"/>
        <v>0</v>
      </c>
      <c r="G256" s="26">
        <f t="shared" si="39"/>
        <v>6.9999999999999867</v>
      </c>
      <c r="H256" s="8">
        <f t="shared" si="34"/>
        <v>2.37</v>
      </c>
      <c r="I256" s="8">
        <f t="shared" si="35"/>
        <v>0</v>
      </c>
      <c r="J256" s="8">
        <f t="shared" si="36"/>
        <v>0</v>
      </c>
      <c r="K256" s="9">
        <f t="shared" si="37"/>
        <v>0</v>
      </c>
      <c r="L256" s="10"/>
    </row>
    <row r="257" spans="1:12" x14ac:dyDescent="0.25">
      <c r="A257">
        <v>238</v>
      </c>
      <c r="B257">
        <f t="shared" si="31"/>
        <v>2380</v>
      </c>
      <c r="C257" t="str">
        <f t="shared" si="30"/>
        <v>end</v>
      </c>
      <c r="D257" s="27">
        <f t="shared" si="32"/>
        <v>2.38</v>
      </c>
      <c r="E257" s="26">
        <f t="shared" si="33"/>
        <v>0</v>
      </c>
      <c r="F257" s="26">
        <f t="shared" si="38"/>
        <v>0</v>
      </c>
      <c r="G257" s="26">
        <f t="shared" si="39"/>
        <v>6.9999999999999867</v>
      </c>
      <c r="H257" s="8">
        <f t="shared" si="34"/>
        <v>2.38</v>
      </c>
      <c r="I257" s="8">
        <f t="shared" si="35"/>
        <v>0</v>
      </c>
      <c r="J257" s="8">
        <f t="shared" si="36"/>
        <v>0</v>
      </c>
      <c r="K257" s="9">
        <f t="shared" si="37"/>
        <v>0</v>
      </c>
      <c r="L257" s="10"/>
    </row>
    <row r="258" spans="1:12" x14ac:dyDescent="0.25">
      <c r="A258">
        <v>239</v>
      </c>
      <c r="B258">
        <f t="shared" si="31"/>
        <v>2390</v>
      </c>
      <c r="C258" t="str">
        <f t="shared" si="30"/>
        <v>end</v>
      </c>
      <c r="D258" s="27">
        <f t="shared" si="32"/>
        <v>2.39</v>
      </c>
      <c r="E258" s="26">
        <f t="shared" si="33"/>
        <v>0</v>
      </c>
      <c r="F258" s="26">
        <f t="shared" si="38"/>
        <v>0</v>
      </c>
      <c r="G258" s="26">
        <f t="shared" si="39"/>
        <v>6.9999999999999867</v>
      </c>
      <c r="H258" s="8">
        <f t="shared" si="34"/>
        <v>2.39</v>
      </c>
      <c r="I258" s="8">
        <f t="shared" si="35"/>
        <v>0</v>
      </c>
      <c r="J258" s="8">
        <f t="shared" si="36"/>
        <v>0</v>
      </c>
      <c r="K258" s="9">
        <f t="shared" si="37"/>
        <v>0</v>
      </c>
      <c r="L258" s="10"/>
    </row>
    <row r="259" spans="1:12" x14ac:dyDescent="0.25">
      <c r="A259">
        <v>240</v>
      </c>
      <c r="B259">
        <f t="shared" si="31"/>
        <v>2400</v>
      </c>
      <c r="C259" t="str">
        <f t="shared" si="30"/>
        <v>end</v>
      </c>
      <c r="D259" s="27">
        <f t="shared" si="32"/>
        <v>2.4</v>
      </c>
      <c r="E259" s="26">
        <f t="shared" si="33"/>
        <v>0</v>
      </c>
      <c r="F259" s="26">
        <f t="shared" si="38"/>
        <v>0</v>
      </c>
      <c r="G259" s="26">
        <f t="shared" si="39"/>
        <v>6.9999999999999867</v>
      </c>
      <c r="H259" s="8">
        <f t="shared" si="34"/>
        <v>2.4</v>
      </c>
      <c r="I259" s="8">
        <f t="shared" si="35"/>
        <v>0</v>
      </c>
      <c r="J259" s="8">
        <f t="shared" si="36"/>
        <v>0</v>
      </c>
      <c r="K259" s="9">
        <f t="shared" si="37"/>
        <v>0</v>
      </c>
      <c r="L259" s="10"/>
    </row>
    <row r="260" spans="1:12" x14ac:dyDescent="0.25">
      <c r="A260">
        <v>241</v>
      </c>
      <c r="B260">
        <f t="shared" si="31"/>
        <v>2410</v>
      </c>
      <c r="C260" t="str">
        <f t="shared" si="30"/>
        <v>end</v>
      </c>
      <c r="D260" s="27">
        <f t="shared" si="32"/>
        <v>2.41</v>
      </c>
      <c r="E260" s="26">
        <f t="shared" si="33"/>
        <v>0</v>
      </c>
      <c r="F260" s="26">
        <f t="shared" si="38"/>
        <v>0</v>
      </c>
      <c r="G260" s="26">
        <f t="shared" si="39"/>
        <v>6.9999999999999867</v>
      </c>
      <c r="H260" s="8">
        <f t="shared" si="34"/>
        <v>2.41</v>
      </c>
      <c r="I260" s="8">
        <f t="shared" si="35"/>
        <v>0</v>
      </c>
      <c r="J260" s="8">
        <f t="shared" si="36"/>
        <v>0</v>
      </c>
      <c r="K260" s="9">
        <f t="shared" si="37"/>
        <v>0</v>
      </c>
      <c r="L260" s="10"/>
    </row>
    <row r="261" spans="1:12" x14ac:dyDescent="0.25">
      <c r="A261">
        <v>242</v>
      </c>
      <c r="B261">
        <f t="shared" si="31"/>
        <v>2420</v>
      </c>
      <c r="C261" t="str">
        <f t="shared" si="30"/>
        <v>end</v>
      </c>
      <c r="D261" s="27">
        <f t="shared" si="32"/>
        <v>2.42</v>
      </c>
      <c r="E261" s="26">
        <f t="shared" si="33"/>
        <v>0</v>
      </c>
      <c r="F261" s="26">
        <f t="shared" si="38"/>
        <v>0</v>
      </c>
      <c r="G261" s="26">
        <f t="shared" si="39"/>
        <v>6.9999999999999867</v>
      </c>
      <c r="H261" s="8">
        <f t="shared" si="34"/>
        <v>2.42</v>
      </c>
      <c r="I261" s="8">
        <f t="shared" si="35"/>
        <v>0</v>
      </c>
      <c r="J261" s="8">
        <f t="shared" si="36"/>
        <v>0</v>
      </c>
      <c r="K261" s="9">
        <f t="shared" si="37"/>
        <v>0</v>
      </c>
      <c r="L261" s="10"/>
    </row>
    <row r="262" spans="1:12" x14ac:dyDescent="0.25">
      <c r="A262">
        <v>243</v>
      </c>
      <c r="B262">
        <f t="shared" si="31"/>
        <v>2430</v>
      </c>
      <c r="C262" t="str">
        <f t="shared" si="30"/>
        <v>end</v>
      </c>
      <c r="D262" s="27">
        <f t="shared" si="32"/>
        <v>2.4300000000000002</v>
      </c>
      <c r="E262" s="26">
        <f t="shared" si="33"/>
        <v>0</v>
      </c>
      <c r="F262" s="26">
        <f t="shared" si="38"/>
        <v>0</v>
      </c>
      <c r="G262" s="26">
        <f t="shared" si="39"/>
        <v>6.9999999999999867</v>
      </c>
      <c r="H262" s="8">
        <f t="shared" si="34"/>
        <v>2.4300000000000002</v>
      </c>
      <c r="I262" s="8">
        <f t="shared" si="35"/>
        <v>0</v>
      </c>
      <c r="J262" s="8">
        <f t="shared" si="36"/>
        <v>0</v>
      </c>
      <c r="K262" s="9">
        <f t="shared" si="37"/>
        <v>0</v>
      </c>
      <c r="L262" s="10"/>
    </row>
    <row r="263" spans="1:12" x14ac:dyDescent="0.25">
      <c r="A263">
        <v>244</v>
      </c>
      <c r="B263">
        <f t="shared" si="31"/>
        <v>2440</v>
      </c>
      <c r="C263" t="str">
        <f t="shared" si="30"/>
        <v>end</v>
      </c>
      <c r="D263" s="27">
        <f t="shared" si="32"/>
        <v>2.44</v>
      </c>
      <c r="E263" s="26">
        <f t="shared" si="33"/>
        <v>0</v>
      </c>
      <c r="F263" s="26">
        <f t="shared" si="38"/>
        <v>0</v>
      </c>
      <c r="G263" s="26">
        <f t="shared" si="39"/>
        <v>6.9999999999999867</v>
      </c>
      <c r="H263" s="8">
        <f t="shared" si="34"/>
        <v>2.44</v>
      </c>
      <c r="I263" s="8">
        <f t="shared" si="35"/>
        <v>0</v>
      </c>
      <c r="J263" s="8">
        <f t="shared" si="36"/>
        <v>0</v>
      </c>
      <c r="K263" s="9">
        <f t="shared" si="37"/>
        <v>0</v>
      </c>
      <c r="L263" s="10"/>
    </row>
    <row r="264" spans="1:12" x14ac:dyDescent="0.25">
      <c r="A264">
        <v>245</v>
      </c>
      <c r="B264">
        <f t="shared" si="31"/>
        <v>2450</v>
      </c>
      <c r="C264" t="str">
        <f t="shared" si="30"/>
        <v>end</v>
      </c>
      <c r="D264" s="27">
        <f t="shared" si="32"/>
        <v>2.4500000000000002</v>
      </c>
      <c r="E264" s="26">
        <f t="shared" si="33"/>
        <v>0</v>
      </c>
      <c r="F264" s="26">
        <f t="shared" si="38"/>
        <v>0</v>
      </c>
      <c r="G264" s="26">
        <f t="shared" si="39"/>
        <v>6.9999999999999867</v>
      </c>
      <c r="H264" s="8">
        <f t="shared" si="34"/>
        <v>2.4500000000000002</v>
      </c>
      <c r="I264" s="8">
        <f t="shared" si="35"/>
        <v>0</v>
      </c>
      <c r="J264" s="8">
        <f t="shared" si="36"/>
        <v>0</v>
      </c>
      <c r="K264" s="9">
        <f t="shared" si="37"/>
        <v>0</v>
      </c>
      <c r="L264" s="10"/>
    </row>
    <row r="265" spans="1:12" x14ac:dyDescent="0.25">
      <c r="A265">
        <v>246</v>
      </c>
      <c r="B265">
        <f t="shared" si="31"/>
        <v>2460</v>
      </c>
      <c r="C265" t="str">
        <f t="shared" si="30"/>
        <v>end</v>
      </c>
      <c r="D265" s="27">
        <f t="shared" si="32"/>
        <v>2.46</v>
      </c>
      <c r="E265" s="26">
        <f t="shared" si="33"/>
        <v>0</v>
      </c>
      <c r="F265" s="26">
        <f t="shared" si="38"/>
        <v>0</v>
      </c>
      <c r="G265" s="26">
        <f t="shared" si="39"/>
        <v>6.9999999999999867</v>
      </c>
      <c r="H265" s="8">
        <f t="shared" si="34"/>
        <v>2.46</v>
      </c>
      <c r="I265" s="8">
        <f t="shared" si="35"/>
        <v>0</v>
      </c>
      <c r="J265" s="8">
        <f t="shared" si="36"/>
        <v>0</v>
      </c>
      <c r="K265" s="9">
        <f t="shared" si="37"/>
        <v>0</v>
      </c>
      <c r="L265" s="10"/>
    </row>
    <row r="266" spans="1:12" x14ac:dyDescent="0.25">
      <c r="A266">
        <v>247</v>
      </c>
      <c r="B266">
        <f t="shared" si="31"/>
        <v>2470</v>
      </c>
      <c r="C266" t="str">
        <f t="shared" si="30"/>
        <v>end</v>
      </c>
      <c r="D266" s="27">
        <f t="shared" si="32"/>
        <v>2.4700000000000002</v>
      </c>
      <c r="E266" s="26">
        <f t="shared" si="33"/>
        <v>0</v>
      </c>
      <c r="F266" s="26">
        <f t="shared" si="38"/>
        <v>0</v>
      </c>
      <c r="G266" s="26">
        <f t="shared" si="39"/>
        <v>6.9999999999999867</v>
      </c>
      <c r="H266" s="8">
        <f t="shared" si="34"/>
        <v>2.4700000000000002</v>
      </c>
      <c r="I266" s="8">
        <f t="shared" si="35"/>
        <v>0</v>
      </c>
      <c r="J266" s="8">
        <f t="shared" si="36"/>
        <v>0</v>
      </c>
      <c r="K266" s="9">
        <f t="shared" si="37"/>
        <v>0</v>
      </c>
      <c r="L266" s="10"/>
    </row>
    <row r="267" spans="1:12" x14ac:dyDescent="0.25">
      <c r="A267">
        <v>248</v>
      </c>
      <c r="B267">
        <f t="shared" si="31"/>
        <v>2480</v>
      </c>
      <c r="C267" t="str">
        <f t="shared" si="30"/>
        <v>end</v>
      </c>
      <c r="D267" s="27">
        <f t="shared" si="32"/>
        <v>2.48</v>
      </c>
      <c r="E267" s="26">
        <f t="shared" si="33"/>
        <v>0</v>
      </c>
      <c r="F267" s="26">
        <f t="shared" si="38"/>
        <v>0</v>
      </c>
      <c r="G267" s="26">
        <f t="shared" si="39"/>
        <v>6.9999999999999867</v>
      </c>
      <c r="H267" s="8">
        <f t="shared" si="34"/>
        <v>2.48</v>
      </c>
      <c r="I267" s="8">
        <f t="shared" si="35"/>
        <v>0</v>
      </c>
      <c r="J267" s="8">
        <f t="shared" si="36"/>
        <v>0</v>
      </c>
      <c r="K267" s="9">
        <f t="shared" si="37"/>
        <v>0</v>
      </c>
      <c r="L267" s="10"/>
    </row>
    <row r="268" spans="1:12" x14ac:dyDescent="0.25">
      <c r="A268">
        <v>249</v>
      </c>
      <c r="B268">
        <f t="shared" si="31"/>
        <v>2490</v>
      </c>
      <c r="C268" t="str">
        <f t="shared" si="30"/>
        <v>end</v>
      </c>
      <c r="D268" s="27">
        <f t="shared" si="32"/>
        <v>2.4900000000000002</v>
      </c>
      <c r="E268" s="26">
        <f t="shared" si="33"/>
        <v>0</v>
      </c>
      <c r="F268" s="26">
        <f t="shared" si="38"/>
        <v>0</v>
      </c>
      <c r="G268" s="26">
        <f t="shared" si="39"/>
        <v>6.9999999999999867</v>
      </c>
      <c r="H268" s="8">
        <f t="shared" si="34"/>
        <v>2.4900000000000002</v>
      </c>
      <c r="I268" s="8">
        <f t="shared" si="35"/>
        <v>0</v>
      </c>
      <c r="J268" s="8">
        <f t="shared" si="36"/>
        <v>0</v>
      </c>
      <c r="K268" s="9">
        <f t="shared" si="37"/>
        <v>0</v>
      </c>
      <c r="L268" s="10"/>
    </row>
    <row r="269" spans="1:12" x14ac:dyDescent="0.25">
      <c r="A269">
        <v>250</v>
      </c>
      <c r="B269">
        <f t="shared" si="31"/>
        <v>2500</v>
      </c>
      <c r="C269" t="str">
        <f t="shared" si="30"/>
        <v>end</v>
      </c>
      <c r="D269" s="27">
        <f t="shared" si="32"/>
        <v>2.5</v>
      </c>
      <c r="E269" s="26">
        <f t="shared" si="33"/>
        <v>0</v>
      </c>
      <c r="F269" s="26">
        <f t="shared" si="38"/>
        <v>0</v>
      </c>
      <c r="G269" s="26">
        <f t="shared" si="39"/>
        <v>6.9999999999999867</v>
      </c>
      <c r="H269" s="8">
        <f t="shared" si="34"/>
        <v>2.5</v>
      </c>
      <c r="I269" s="8">
        <f t="shared" si="35"/>
        <v>0</v>
      </c>
      <c r="J269" s="8">
        <f t="shared" si="36"/>
        <v>0</v>
      </c>
      <c r="K269" s="9">
        <f t="shared" si="37"/>
        <v>0</v>
      </c>
      <c r="L269" s="10"/>
    </row>
  </sheetData>
  <dataValidations disablePrompts="1" count="1">
    <dataValidation type="list" allowBlank="1" showInputMessage="1" showErrorMessage="1" sqref="B4">
      <formula1>"5,10,15,20,25,30,35,40,45,50"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3" customWidth="1"/>
    <col min="4" max="5" width="13.7109375" bestFit="1" customWidth="1"/>
    <col min="6" max="6" width="8.7109375" style="8" bestFit="1" customWidth="1"/>
    <col min="7" max="8" width="9.140625" style="8"/>
    <col min="9" max="9" width="0.140625" customWidth="1"/>
  </cols>
  <sheetData>
    <row r="1" spans="1:9" ht="18.75" x14ac:dyDescent="0.3">
      <c r="A1" s="3" t="s">
        <v>34</v>
      </c>
    </row>
    <row r="2" spans="1:9" x14ac:dyDescent="0.25">
      <c r="A2" t="s">
        <v>90</v>
      </c>
    </row>
    <row r="4" spans="1:9" ht="29.25" customHeight="1" x14ac:dyDescent="0.25">
      <c r="A4" s="11" t="s">
        <v>35</v>
      </c>
      <c r="B4" s="12" t="s">
        <v>36</v>
      </c>
      <c r="C4" s="13">
        <v>5</v>
      </c>
      <c r="D4" s="12" t="s">
        <v>37</v>
      </c>
      <c r="E4" s="12"/>
      <c r="F4" s="12"/>
      <c r="G4" s="14"/>
      <c r="H4" s="14"/>
      <c r="I4" s="14"/>
    </row>
    <row r="5" spans="1:9" ht="29.25" customHeight="1" x14ac:dyDescent="0.25">
      <c r="A5" s="11" t="s">
        <v>38</v>
      </c>
      <c r="B5" s="12" t="s">
        <v>39</v>
      </c>
      <c r="C5" s="13">
        <v>7</v>
      </c>
      <c r="D5" s="12" t="s">
        <v>40</v>
      </c>
      <c r="E5" s="12"/>
      <c r="F5" s="12"/>
      <c r="G5" s="14"/>
      <c r="H5" s="14"/>
      <c r="I5" s="14"/>
    </row>
    <row r="6" spans="1:9" ht="29.25" customHeight="1" x14ac:dyDescent="0.25">
      <c r="A6" s="11" t="s">
        <v>41</v>
      </c>
      <c r="B6" s="12" t="s">
        <v>42</v>
      </c>
      <c r="C6" s="13">
        <v>500</v>
      </c>
      <c r="D6" s="12" t="s">
        <v>3</v>
      </c>
      <c r="E6" s="12"/>
      <c r="F6" s="12"/>
      <c r="G6" s="14"/>
      <c r="H6" s="14"/>
      <c r="I6" s="14"/>
    </row>
    <row r="7" spans="1:9" ht="29.25" customHeight="1" x14ac:dyDescent="0.25">
      <c r="A7" s="11" t="s">
        <v>43</v>
      </c>
      <c r="B7" s="12" t="s">
        <v>44</v>
      </c>
      <c r="C7" s="13">
        <v>1</v>
      </c>
      <c r="D7" s="12" t="s">
        <v>3</v>
      </c>
      <c r="E7" s="12"/>
      <c r="F7" s="12"/>
      <c r="G7" s="14"/>
      <c r="H7" s="14"/>
      <c r="I7" s="14"/>
    </row>
    <row r="8" spans="1:9" ht="29.25" customHeight="1" x14ac:dyDescent="0.25">
      <c r="A8" s="11" t="s">
        <v>45</v>
      </c>
      <c r="B8" s="12" t="s">
        <v>46</v>
      </c>
      <c r="C8" s="13">
        <v>10</v>
      </c>
      <c r="D8" s="12" t="s">
        <v>3</v>
      </c>
      <c r="E8" s="12"/>
      <c r="F8" s="12"/>
      <c r="G8" s="14"/>
      <c r="H8" s="14"/>
      <c r="I8" s="14"/>
    </row>
    <row r="9" spans="1:9" ht="29.25" customHeight="1" x14ac:dyDescent="0.25">
      <c r="A9" s="11" t="s">
        <v>47</v>
      </c>
      <c r="B9" s="12" t="s">
        <v>48</v>
      </c>
      <c r="C9" s="12">
        <f>(Dist/Vprog)*1000</f>
        <v>1400</v>
      </c>
      <c r="D9" s="12" t="s">
        <v>3</v>
      </c>
      <c r="E9" s="12"/>
      <c r="F9" s="12"/>
      <c r="G9" s="14"/>
      <c r="H9" s="14"/>
      <c r="I9" s="14"/>
    </row>
    <row r="10" spans="1:9" ht="29.25" customHeight="1" x14ac:dyDescent="0.25">
      <c r="A10" s="11" t="s">
        <v>49</v>
      </c>
      <c r="B10" s="12" t="s">
        <v>50</v>
      </c>
      <c r="C10" s="12">
        <f>ROUNDUP((Time1/itp),0)</f>
        <v>50</v>
      </c>
      <c r="D10" s="12"/>
      <c r="E10" s="12"/>
      <c r="F10" s="12"/>
      <c r="G10" s="14"/>
      <c r="H10" s="14"/>
      <c r="I10" s="14"/>
    </row>
    <row r="11" spans="1:9" ht="29.25" customHeight="1" x14ac:dyDescent="0.25">
      <c r="A11" s="11" t="s">
        <v>51</v>
      </c>
      <c r="B11" s="12" t="s">
        <v>52</v>
      </c>
      <c r="C11" s="12">
        <f>ROUNDUP((Time2/itp),0)</f>
        <v>1</v>
      </c>
      <c r="D11" s="12"/>
      <c r="E11" s="12"/>
      <c r="F11" s="12"/>
      <c r="G11" s="14"/>
      <c r="H11" s="14"/>
      <c r="I11" s="14"/>
    </row>
    <row r="12" spans="1:9" ht="29.25" customHeight="1" x14ac:dyDescent="0.25">
      <c r="A12" s="11" t="s">
        <v>53</v>
      </c>
      <c r="B12" s="12" t="s">
        <v>54</v>
      </c>
      <c r="C12" s="12">
        <f>Time4/itp</f>
        <v>140</v>
      </c>
      <c r="D12" s="12"/>
      <c r="E12" s="12"/>
      <c r="F12" s="12"/>
      <c r="G12" s="14"/>
      <c r="H12" s="14"/>
      <c r="I12" s="14"/>
    </row>
    <row r="13" spans="1:9" ht="29.25" customHeight="1" x14ac:dyDescent="0.25">
      <c r="A13" s="11" t="s">
        <v>55</v>
      </c>
      <c r="B13" s="12"/>
      <c r="C13" s="12"/>
      <c r="D13" s="12"/>
      <c r="E13" s="12"/>
      <c r="F13" s="12"/>
      <c r="G13" s="14"/>
      <c r="H13" s="14"/>
      <c r="I13" s="14"/>
    </row>
    <row r="14" spans="1:9" ht="29.25" customHeight="1" x14ac:dyDescent="0.25">
      <c r="A14" s="11" t="s">
        <v>56</v>
      </c>
      <c r="B14" s="12"/>
      <c r="C14" s="12"/>
      <c r="D14" s="12"/>
      <c r="E14" s="12"/>
      <c r="F14" s="12"/>
      <c r="G14" s="14"/>
      <c r="H14" s="14"/>
      <c r="I14" s="14"/>
    </row>
    <row r="15" spans="1:9" ht="29.25" customHeight="1" x14ac:dyDescent="0.25">
      <c r="A15" s="11" t="s">
        <v>57</v>
      </c>
      <c r="B15" s="12"/>
      <c r="C15" s="12"/>
      <c r="D15" s="12"/>
      <c r="E15" s="12"/>
      <c r="F15" s="12"/>
      <c r="G15" s="15"/>
      <c r="H15" s="15"/>
      <c r="I15" s="15"/>
    </row>
    <row r="16" spans="1:9" ht="15" customHeight="1" x14ac:dyDescent="0.25">
      <c r="B16" s="12"/>
      <c r="C16" s="12"/>
      <c r="D16" s="12"/>
      <c r="E16" s="12"/>
      <c r="F16" s="12"/>
      <c r="G16" s="15"/>
      <c r="H16" s="15"/>
      <c r="I16" s="15"/>
    </row>
    <row r="17" spans="1:9" ht="15" customHeight="1" x14ac:dyDescent="0.25">
      <c r="A17" s="16"/>
      <c r="B17" s="17"/>
      <c r="C17" s="17"/>
      <c r="D17" s="17"/>
      <c r="E17" s="17"/>
      <c r="F17" s="17"/>
      <c r="G17" s="15"/>
      <c r="H17" s="15"/>
      <c r="I17" s="15"/>
    </row>
    <row r="18" spans="1:9" ht="15" customHeight="1" x14ac:dyDescent="0.25">
      <c r="A18" s="16"/>
      <c r="B18" s="17"/>
      <c r="C18" s="17"/>
      <c r="D18" s="17"/>
      <c r="E18" s="17"/>
      <c r="F18" s="17"/>
      <c r="G18" s="15"/>
      <c r="H18" s="15"/>
      <c r="I18" s="15"/>
    </row>
    <row r="19" spans="1:9" ht="15" customHeight="1" x14ac:dyDescent="0.25">
      <c r="A19" s="16"/>
      <c r="B19" s="17"/>
      <c r="C19" s="17"/>
      <c r="D19" s="17"/>
      <c r="E19" s="17"/>
      <c r="F19" s="17"/>
      <c r="G19" s="15"/>
      <c r="H19" s="15"/>
      <c r="I19" s="15"/>
    </row>
    <row r="20" spans="1:9" ht="15" customHeight="1" x14ac:dyDescent="0.25">
      <c r="A20" s="18"/>
      <c r="B20" s="18"/>
      <c r="C20" s="18"/>
      <c r="D20" s="18"/>
      <c r="E20" s="18"/>
      <c r="F20" s="19" t="s">
        <v>58</v>
      </c>
      <c r="G20" s="19" t="s">
        <v>58</v>
      </c>
      <c r="H20" s="19" t="s">
        <v>58</v>
      </c>
      <c r="I20" s="20"/>
    </row>
    <row r="21" spans="1:9" ht="15" customHeight="1" x14ac:dyDescent="0.25">
      <c r="A21" s="18" t="s">
        <v>59</v>
      </c>
      <c r="B21" s="18" t="s">
        <v>60</v>
      </c>
      <c r="C21" s="18" t="s">
        <v>61</v>
      </c>
      <c r="D21" s="21" t="s">
        <v>62</v>
      </c>
      <c r="E21" s="21" t="s">
        <v>63</v>
      </c>
      <c r="F21" s="22" t="s">
        <v>64</v>
      </c>
      <c r="G21" s="22" t="s">
        <v>65</v>
      </c>
      <c r="H21" s="22" t="s">
        <v>66</v>
      </c>
      <c r="I21" s="20"/>
    </row>
    <row r="22" spans="1:9" ht="15" customHeight="1" x14ac:dyDescent="0.25">
      <c r="A22" s="18">
        <v>1</v>
      </c>
      <c r="B22" s="18">
        <v>0</v>
      </c>
      <c r="C22" s="18">
        <v>0</v>
      </c>
      <c r="D22" s="22">
        <v>0</v>
      </c>
      <c r="E22" s="22">
        <v>0</v>
      </c>
      <c r="F22" s="22">
        <v>0</v>
      </c>
      <c r="G22" s="28">
        <f>F22+B22</f>
        <v>0</v>
      </c>
      <c r="H22" s="22">
        <v>0</v>
      </c>
      <c r="I22" s="20">
        <f t="shared" ref="I22:I53" si="0">E22/Filter2</f>
        <v>0</v>
      </c>
    </row>
    <row r="23" spans="1:9" ht="15" customHeight="1" x14ac:dyDescent="0.25">
      <c r="A23" s="18">
        <v>2</v>
      </c>
      <c r="B23" s="18">
        <f t="shared" ref="B23:B67" si="1">((A23-1)*itp)/1000</f>
        <v>0.01</v>
      </c>
      <c r="C23" s="18">
        <f t="shared" ref="C23:C86" si="2">IF((A23&lt;($C$12+2)),1,0)</f>
        <v>1</v>
      </c>
      <c r="D23" s="22">
        <f t="shared" ref="D23:D86" si="3">MAX(0,MIN(1,(D22+IF((C23=1),(1/$C$10),(-1/$C$10)))))</f>
        <v>0.02</v>
      </c>
      <c r="E23" s="22">
        <f t="shared" ref="E23:E86" ca="1" si="4">SUM(OFFSET(D23,((-1*MIN($C$11,A23))+1),0,MIN($C$11,A23),1))</f>
        <v>0.02</v>
      </c>
      <c r="F23" s="22">
        <f ca="1">((D23+E23)/(1+$C$11))*Vprog</f>
        <v>0.1</v>
      </c>
      <c r="G23" s="28">
        <f t="shared" ref="G23:G67" ca="1" si="5">((((F23+F22)/2)*itp)/1000)+G22</f>
        <v>5.0000000000000001E-4</v>
      </c>
      <c r="H23" s="22">
        <f t="shared" ref="H23:H67" ca="1" si="6">(F23-F22)/(itp/1000)</f>
        <v>10</v>
      </c>
      <c r="I23" s="20">
        <f t="shared" ca="1" si="0"/>
        <v>0.02</v>
      </c>
    </row>
    <row r="24" spans="1:9" ht="15" customHeight="1" x14ac:dyDescent="0.25">
      <c r="A24" s="18">
        <v>3</v>
      </c>
      <c r="B24" s="18">
        <f t="shared" si="1"/>
        <v>0.02</v>
      </c>
      <c r="C24" s="18">
        <f t="shared" si="2"/>
        <v>1</v>
      </c>
      <c r="D24" s="22">
        <f t="shared" si="3"/>
        <v>0.04</v>
      </c>
      <c r="E24" s="22">
        <f t="shared" ca="1" si="4"/>
        <v>0.04</v>
      </c>
      <c r="F24" s="22">
        <f t="shared" ref="F24:F67" ca="1" si="7">((D24+E24)/(1+$C$11))*Vprog</f>
        <v>0.2</v>
      </c>
      <c r="G24" s="28">
        <f t="shared" ca="1" si="5"/>
        <v>2E-3</v>
      </c>
      <c r="H24" s="22">
        <f t="shared" ca="1" si="6"/>
        <v>10</v>
      </c>
      <c r="I24" s="20">
        <f t="shared" ca="1" si="0"/>
        <v>0.04</v>
      </c>
    </row>
    <row r="25" spans="1:9" ht="15" customHeight="1" x14ac:dyDescent="0.25">
      <c r="A25" s="18">
        <v>4</v>
      </c>
      <c r="B25" s="18">
        <f t="shared" si="1"/>
        <v>0.03</v>
      </c>
      <c r="C25" s="18">
        <f t="shared" si="2"/>
        <v>1</v>
      </c>
      <c r="D25" s="22">
        <f t="shared" si="3"/>
        <v>0.06</v>
      </c>
      <c r="E25" s="22">
        <f t="shared" ca="1" si="4"/>
        <v>0.06</v>
      </c>
      <c r="F25" s="22">
        <f t="shared" ca="1" si="7"/>
        <v>0.3</v>
      </c>
      <c r="G25" s="28">
        <f t="shared" ca="1" si="5"/>
        <v>4.5000000000000005E-3</v>
      </c>
      <c r="H25" s="22">
        <f t="shared" ca="1" si="6"/>
        <v>9.9999999999999982</v>
      </c>
      <c r="I25" s="20">
        <f t="shared" ca="1" si="0"/>
        <v>0.06</v>
      </c>
    </row>
    <row r="26" spans="1:9" ht="15" customHeight="1" x14ac:dyDescent="0.25">
      <c r="A26" s="18">
        <v>5</v>
      </c>
      <c r="B26" s="18">
        <f t="shared" si="1"/>
        <v>0.04</v>
      </c>
      <c r="C26" s="18">
        <f t="shared" si="2"/>
        <v>1</v>
      </c>
      <c r="D26" s="22">
        <f t="shared" si="3"/>
        <v>0.08</v>
      </c>
      <c r="E26" s="22">
        <f t="shared" ca="1" si="4"/>
        <v>0.08</v>
      </c>
      <c r="F26" s="22">
        <f t="shared" ca="1" si="7"/>
        <v>0.4</v>
      </c>
      <c r="G26" s="28">
        <f t="shared" ca="1" si="5"/>
        <v>8.0000000000000002E-3</v>
      </c>
      <c r="H26" s="22">
        <f t="shared" ca="1" si="6"/>
        <v>10.000000000000004</v>
      </c>
      <c r="I26" s="20">
        <f t="shared" ca="1" si="0"/>
        <v>0.08</v>
      </c>
    </row>
    <row r="27" spans="1:9" ht="15" customHeight="1" x14ac:dyDescent="0.25">
      <c r="A27" s="18">
        <v>6</v>
      </c>
      <c r="B27" s="18">
        <f t="shared" si="1"/>
        <v>0.05</v>
      </c>
      <c r="C27" s="18">
        <f t="shared" si="2"/>
        <v>1</v>
      </c>
      <c r="D27" s="22">
        <f t="shared" si="3"/>
        <v>0.1</v>
      </c>
      <c r="E27" s="22">
        <f t="shared" ca="1" si="4"/>
        <v>0.1</v>
      </c>
      <c r="F27" s="22">
        <f t="shared" ca="1" si="7"/>
        <v>0.5</v>
      </c>
      <c r="G27" s="28">
        <f t="shared" ca="1" si="5"/>
        <v>1.2500000000000001E-2</v>
      </c>
      <c r="H27" s="22">
        <f t="shared" ca="1" si="6"/>
        <v>9.9999999999999982</v>
      </c>
      <c r="I27" s="20">
        <f t="shared" ca="1" si="0"/>
        <v>0.1</v>
      </c>
    </row>
    <row r="28" spans="1:9" ht="15" customHeight="1" x14ac:dyDescent="0.25">
      <c r="A28" s="18">
        <v>7</v>
      </c>
      <c r="B28" s="18">
        <f t="shared" si="1"/>
        <v>0.06</v>
      </c>
      <c r="C28" s="18">
        <f t="shared" si="2"/>
        <v>1</v>
      </c>
      <c r="D28" s="22">
        <f t="shared" si="3"/>
        <v>0.12000000000000001</v>
      </c>
      <c r="E28" s="22">
        <f t="shared" ca="1" si="4"/>
        <v>0.12000000000000001</v>
      </c>
      <c r="F28" s="22">
        <f t="shared" ca="1" si="7"/>
        <v>0.60000000000000009</v>
      </c>
      <c r="G28" s="28">
        <f t="shared" ca="1" si="5"/>
        <v>1.8000000000000002E-2</v>
      </c>
      <c r="H28" s="22">
        <f t="shared" ca="1" si="6"/>
        <v>10.000000000000009</v>
      </c>
      <c r="I28" s="20">
        <f t="shared" ca="1" si="0"/>
        <v>0.12000000000000001</v>
      </c>
    </row>
    <row r="29" spans="1:9" ht="15" customHeight="1" x14ac:dyDescent="0.25">
      <c r="A29" s="18">
        <v>8</v>
      </c>
      <c r="B29" s="18">
        <f t="shared" si="1"/>
        <v>7.0000000000000007E-2</v>
      </c>
      <c r="C29" s="18">
        <f t="shared" si="2"/>
        <v>1</v>
      </c>
      <c r="D29" s="22">
        <f t="shared" si="3"/>
        <v>0.14000000000000001</v>
      </c>
      <c r="E29" s="22">
        <f t="shared" ca="1" si="4"/>
        <v>0.14000000000000001</v>
      </c>
      <c r="F29" s="22">
        <f t="shared" ca="1" si="7"/>
        <v>0.70000000000000007</v>
      </c>
      <c r="G29" s="28">
        <f t="shared" ca="1" si="5"/>
        <v>2.4500000000000004E-2</v>
      </c>
      <c r="H29" s="22">
        <f t="shared" ca="1" si="6"/>
        <v>9.9999999999999982</v>
      </c>
      <c r="I29" s="20">
        <f t="shared" ca="1" si="0"/>
        <v>0.14000000000000001</v>
      </c>
    </row>
    <row r="30" spans="1:9" ht="15" customHeight="1" x14ac:dyDescent="0.25">
      <c r="A30" s="18">
        <v>9</v>
      </c>
      <c r="B30" s="18">
        <f t="shared" si="1"/>
        <v>0.08</v>
      </c>
      <c r="C30" s="18">
        <f t="shared" si="2"/>
        <v>1</v>
      </c>
      <c r="D30" s="22">
        <f t="shared" si="3"/>
        <v>0.16</v>
      </c>
      <c r="E30" s="22">
        <f t="shared" ca="1" si="4"/>
        <v>0.16</v>
      </c>
      <c r="F30" s="22">
        <f t="shared" ca="1" si="7"/>
        <v>0.8</v>
      </c>
      <c r="G30" s="28">
        <f t="shared" ca="1" si="5"/>
        <v>3.2000000000000001E-2</v>
      </c>
      <c r="H30" s="22">
        <f t="shared" ca="1" si="6"/>
        <v>9.9999999999999982</v>
      </c>
      <c r="I30" s="20">
        <f t="shared" ca="1" si="0"/>
        <v>0.16</v>
      </c>
    </row>
    <row r="31" spans="1:9" ht="15" customHeight="1" x14ac:dyDescent="0.25">
      <c r="A31" s="18">
        <v>10</v>
      </c>
      <c r="B31" s="18">
        <f t="shared" si="1"/>
        <v>0.09</v>
      </c>
      <c r="C31" s="18">
        <f t="shared" si="2"/>
        <v>1</v>
      </c>
      <c r="D31" s="22">
        <f t="shared" si="3"/>
        <v>0.18</v>
      </c>
      <c r="E31" s="22">
        <f t="shared" ca="1" si="4"/>
        <v>0.18</v>
      </c>
      <c r="F31" s="22">
        <f t="shared" ca="1" si="7"/>
        <v>0.89999999999999991</v>
      </c>
      <c r="G31" s="28">
        <f t="shared" ca="1" si="5"/>
        <v>4.0500000000000001E-2</v>
      </c>
      <c r="H31" s="22">
        <f t="shared" ca="1" si="6"/>
        <v>9.9999999999999858</v>
      </c>
      <c r="I31" s="20">
        <f t="shared" ca="1" si="0"/>
        <v>0.18</v>
      </c>
    </row>
    <row r="32" spans="1:9" ht="15" customHeight="1" x14ac:dyDescent="0.25">
      <c r="A32" s="18">
        <v>11</v>
      </c>
      <c r="B32" s="18">
        <f t="shared" si="1"/>
        <v>0.1</v>
      </c>
      <c r="C32" s="18">
        <f t="shared" si="2"/>
        <v>1</v>
      </c>
      <c r="D32" s="22">
        <f t="shared" si="3"/>
        <v>0.19999999999999998</v>
      </c>
      <c r="E32" s="22">
        <f t="shared" ca="1" si="4"/>
        <v>0.19999999999999998</v>
      </c>
      <c r="F32" s="22">
        <f t="shared" ca="1" si="7"/>
        <v>0.99999999999999989</v>
      </c>
      <c r="G32" s="28">
        <f t="shared" ca="1" si="5"/>
        <v>0.05</v>
      </c>
      <c r="H32" s="22">
        <f t="shared" ca="1" si="6"/>
        <v>9.9999999999999982</v>
      </c>
      <c r="I32" s="20">
        <f t="shared" ca="1" si="0"/>
        <v>0.19999999999999998</v>
      </c>
    </row>
    <row r="33" spans="1:9" ht="15" customHeight="1" x14ac:dyDescent="0.25">
      <c r="A33" s="18">
        <v>12</v>
      </c>
      <c r="B33" s="18">
        <f t="shared" si="1"/>
        <v>0.11</v>
      </c>
      <c r="C33" s="18">
        <f t="shared" si="2"/>
        <v>1</v>
      </c>
      <c r="D33" s="22">
        <f t="shared" si="3"/>
        <v>0.21999999999999997</v>
      </c>
      <c r="E33" s="22">
        <f t="shared" ca="1" si="4"/>
        <v>0.21999999999999997</v>
      </c>
      <c r="F33" s="22">
        <f t="shared" ca="1" si="7"/>
        <v>1.0999999999999999</v>
      </c>
      <c r="G33" s="28">
        <f t="shared" ca="1" si="5"/>
        <v>6.0499999999999998E-2</v>
      </c>
      <c r="H33" s="22">
        <f t="shared" ca="1" si="6"/>
        <v>9.9999999999999982</v>
      </c>
      <c r="I33" s="20">
        <f t="shared" ca="1" si="0"/>
        <v>0.21999999999999997</v>
      </c>
    </row>
    <row r="34" spans="1:9" ht="15" customHeight="1" x14ac:dyDescent="0.25">
      <c r="A34" s="18">
        <v>13</v>
      </c>
      <c r="B34" s="18">
        <f t="shared" si="1"/>
        <v>0.12</v>
      </c>
      <c r="C34" s="18">
        <f t="shared" si="2"/>
        <v>1</v>
      </c>
      <c r="D34" s="22">
        <f t="shared" si="3"/>
        <v>0.23999999999999996</v>
      </c>
      <c r="E34" s="22">
        <f t="shared" ca="1" si="4"/>
        <v>0.23999999999999996</v>
      </c>
      <c r="F34" s="22">
        <f t="shared" ca="1" si="7"/>
        <v>1.1999999999999997</v>
      </c>
      <c r="G34" s="28">
        <f t="shared" ca="1" si="5"/>
        <v>7.1999999999999995E-2</v>
      </c>
      <c r="H34" s="22">
        <f t="shared" ca="1" si="6"/>
        <v>9.9999999999999858</v>
      </c>
      <c r="I34" s="20">
        <f t="shared" ca="1" si="0"/>
        <v>0.23999999999999996</v>
      </c>
    </row>
    <row r="35" spans="1:9" ht="15" customHeight="1" x14ac:dyDescent="0.25">
      <c r="A35" s="18">
        <v>14</v>
      </c>
      <c r="B35" s="18">
        <f t="shared" si="1"/>
        <v>0.13</v>
      </c>
      <c r="C35" s="18">
        <f t="shared" si="2"/>
        <v>1</v>
      </c>
      <c r="D35" s="22">
        <f t="shared" si="3"/>
        <v>0.25999999999999995</v>
      </c>
      <c r="E35" s="22">
        <f t="shared" ca="1" si="4"/>
        <v>0.25999999999999995</v>
      </c>
      <c r="F35" s="22">
        <f t="shared" ca="1" si="7"/>
        <v>1.2999999999999998</v>
      </c>
      <c r="G35" s="28">
        <f t="shared" ca="1" si="5"/>
        <v>8.4499999999999992E-2</v>
      </c>
      <c r="H35" s="22">
        <f t="shared" ca="1" si="6"/>
        <v>10.000000000000009</v>
      </c>
      <c r="I35" s="20">
        <f t="shared" ca="1" si="0"/>
        <v>0.25999999999999995</v>
      </c>
    </row>
    <row r="36" spans="1:9" ht="15" customHeight="1" x14ac:dyDescent="0.25">
      <c r="A36" s="18">
        <v>15</v>
      </c>
      <c r="B36" s="18">
        <f t="shared" si="1"/>
        <v>0.14000000000000001</v>
      </c>
      <c r="C36" s="18">
        <f t="shared" si="2"/>
        <v>1</v>
      </c>
      <c r="D36" s="22">
        <f t="shared" si="3"/>
        <v>0.27999999999999997</v>
      </c>
      <c r="E36" s="22">
        <f t="shared" ca="1" si="4"/>
        <v>0.27999999999999997</v>
      </c>
      <c r="F36" s="22">
        <f t="shared" ca="1" si="7"/>
        <v>1.4</v>
      </c>
      <c r="G36" s="28">
        <f t="shared" ca="1" si="5"/>
        <v>9.799999999999999E-2</v>
      </c>
      <c r="H36" s="22">
        <f t="shared" ca="1" si="6"/>
        <v>10.000000000000009</v>
      </c>
      <c r="I36" s="20">
        <f t="shared" ca="1" si="0"/>
        <v>0.27999999999999997</v>
      </c>
    </row>
    <row r="37" spans="1:9" ht="15" customHeight="1" x14ac:dyDescent="0.25">
      <c r="A37" s="18">
        <f t="shared" ref="A37:A100" si="8">A36+1</f>
        <v>16</v>
      </c>
      <c r="B37" s="18">
        <f t="shared" si="1"/>
        <v>0.15</v>
      </c>
      <c r="C37" s="18">
        <f t="shared" si="2"/>
        <v>1</v>
      </c>
      <c r="D37" s="22">
        <f t="shared" si="3"/>
        <v>0.3</v>
      </c>
      <c r="E37" s="22">
        <f t="shared" ca="1" si="4"/>
        <v>0.3</v>
      </c>
      <c r="F37" s="22">
        <f t="shared" ca="1" si="7"/>
        <v>1.5</v>
      </c>
      <c r="G37" s="28">
        <f t="shared" ca="1" si="5"/>
        <v>0.11249999999999999</v>
      </c>
      <c r="H37" s="22">
        <f t="shared" ca="1" si="6"/>
        <v>10.000000000000009</v>
      </c>
      <c r="I37" s="20">
        <f t="shared" ca="1" si="0"/>
        <v>0.3</v>
      </c>
    </row>
    <row r="38" spans="1:9" ht="15" customHeight="1" x14ac:dyDescent="0.25">
      <c r="A38" s="18">
        <f t="shared" si="8"/>
        <v>17</v>
      </c>
      <c r="B38" s="18">
        <f t="shared" si="1"/>
        <v>0.16</v>
      </c>
      <c r="C38" s="18">
        <f t="shared" si="2"/>
        <v>1</v>
      </c>
      <c r="D38" s="22">
        <f t="shared" si="3"/>
        <v>0.32</v>
      </c>
      <c r="E38" s="22">
        <f t="shared" ca="1" si="4"/>
        <v>0.32</v>
      </c>
      <c r="F38" s="22">
        <f t="shared" ca="1" si="7"/>
        <v>1.6</v>
      </c>
      <c r="G38" s="28">
        <f t="shared" ca="1" si="5"/>
        <v>0.128</v>
      </c>
      <c r="H38" s="22">
        <f t="shared" ca="1" si="6"/>
        <v>10.000000000000009</v>
      </c>
      <c r="I38" s="20">
        <f t="shared" ca="1" si="0"/>
        <v>0.32</v>
      </c>
    </row>
    <row r="39" spans="1:9" ht="15" customHeight="1" x14ac:dyDescent="0.25">
      <c r="A39" s="18">
        <f t="shared" si="8"/>
        <v>18</v>
      </c>
      <c r="B39" s="18">
        <f t="shared" si="1"/>
        <v>0.17</v>
      </c>
      <c r="C39" s="18">
        <f t="shared" si="2"/>
        <v>1</v>
      </c>
      <c r="D39" s="22">
        <f t="shared" si="3"/>
        <v>0.34</v>
      </c>
      <c r="E39" s="22">
        <f t="shared" ca="1" si="4"/>
        <v>0.34</v>
      </c>
      <c r="F39" s="22">
        <f t="shared" ca="1" si="7"/>
        <v>1.7000000000000002</v>
      </c>
      <c r="G39" s="28">
        <f t="shared" ca="1" si="5"/>
        <v>0.14450000000000002</v>
      </c>
      <c r="H39" s="22">
        <f t="shared" ca="1" si="6"/>
        <v>10.000000000000009</v>
      </c>
      <c r="I39" s="20">
        <f t="shared" ca="1" si="0"/>
        <v>0.34</v>
      </c>
    </row>
    <row r="40" spans="1:9" ht="15" customHeight="1" x14ac:dyDescent="0.25">
      <c r="A40" s="18">
        <f t="shared" si="8"/>
        <v>19</v>
      </c>
      <c r="B40" s="18">
        <f t="shared" si="1"/>
        <v>0.18</v>
      </c>
      <c r="C40" s="18">
        <f t="shared" si="2"/>
        <v>1</v>
      </c>
      <c r="D40" s="22">
        <f t="shared" si="3"/>
        <v>0.36000000000000004</v>
      </c>
      <c r="E40" s="22">
        <f t="shared" ca="1" si="4"/>
        <v>0.36000000000000004</v>
      </c>
      <c r="F40" s="22">
        <f t="shared" ca="1" si="7"/>
        <v>1.8000000000000003</v>
      </c>
      <c r="G40" s="28">
        <f t="shared" ca="1" si="5"/>
        <v>0.16200000000000003</v>
      </c>
      <c r="H40" s="22">
        <f t="shared" ca="1" si="6"/>
        <v>10.000000000000009</v>
      </c>
      <c r="I40" s="20">
        <f t="shared" ca="1" si="0"/>
        <v>0.36000000000000004</v>
      </c>
    </row>
    <row r="41" spans="1:9" ht="15" customHeight="1" x14ac:dyDescent="0.25">
      <c r="A41" s="18">
        <f t="shared" si="8"/>
        <v>20</v>
      </c>
      <c r="B41" s="18">
        <f t="shared" si="1"/>
        <v>0.19</v>
      </c>
      <c r="C41" s="18">
        <f t="shared" si="2"/>
        <v>1</v>
      </c>
      <c r="D41" s="22">
        <f t="shared" si="3"/>
        <v>0.38000000000000006</v>
      </c>
      <c r="E41" s="22">
        <f t="shared" ca="1" si="4"/>
        <v>0.38000000000000006</v>
      </c>
      <c r="F41" s="22">
        <f t="shared" ca="1" si="7"/>
        <v>1.9000000000000004</v>
      </c>
      <c r="G41" s="28">
        <f t="shared" ca="1" si="5"/>
        <v>0.18050000000000005</v>
      </c>
      <c r="H41" s="22">
        <f t="shared" ca="1" si="6"/>
        <v>10.000000000000009</v>
      </c>
      <c r="I41" s="20">
        <f t="shared" ca="1" si="0"/>
        <v>0.38000000000000006</v>
      </c>
    </row>
    <row r="42" spans="1:9" ht="15" customHeight="1" x14ac:dyDescent="0.25">
      <c r="A42" s="18">
        <f t="shared" si="8"/>
        <v>21</v>
      </c>
      <c r="B42" s="18">
        <f t="shared" si="1"/>
        <v>0.2</v>
      </c>
      <c r="C42" s="18">
        <f t="shared" si="2"/>
        <v>1</v>
      </c>
      <c r="D42" s="22">
        <f t="shared" si="3"/>
        <v>0.40000000000000008</v>
      </c>
      <c r="E42" s="22">
        <f t="shared" ca="1" si="4"/>
        <v>0.40000000000000008</v>
      </c>
      <c r="F42" s="22">
        <f t="shared" ca="1" si="7"/>
        <v>2.0000000000000004</v>
      </c>
      <c r="G42" s="28">
        <f t="shared" ca="1" si="5"/>
        <v>0.20000000000000007</v>
      </c>
      <c r="H42" s="22">
        <f t="shared" ca="1" si="6"/>
        <v>10.000000000000009</v>
      </c>
      <c r="I42" s="20">
        <f t="shared" ca="1" si="0"/>
        <v>0.40000000000000008</v>
      </c>
    </row>
    <row r="43" spans="1:9" ht="15" customHeight="1" x14ac:dyDescent="0.25">
      <c r="A43" s="18">
        <f t="shared" si="8"/>
        <v>22</v>
      </c>
      <c r="B43" s="18">
        <f t="shared" si="1"/>
        <v>0.21</v>
      </c>
      <c r="C43" s="18">
        <f t="shared" si="2"/>
        <v>1</v>
      </c>
      <c r="D43" s="22">
        <f t="shared" si="3"/>
        <v>0.4200000000000001</v>
      </c>
      <c r="E43" s="22">
        <f t="shared" ca="1" si="4"/>
        <v>0.4200000000000001</v>
      </c>
      <c r="F43" s="22">
        <f t="shared" ca="1" si="7"/>
        <v>2.1000000000000005</v>
      </c>
      <c r="G43" s="28">
        <f t="shared" ca="1" si="5"/>
        <v>0.22050000000000008</v>
      </c>
      <c r="H43" s="22">
        <f t="shared" ca="1" si="6"/>
        <v>10.000000000000009</v>
      </c>
      <c r="I43" s="20">
        <f t="shared" ca="1" si="0"/>
        <v>0.4200000000000001</v>
      </c>
    </row>
    <row r="44" spans="1:9" ht="15" customHeight="1" x14ac:dyDescent="0.25">
      <c r="A44" s="18">
        <f t="shared" si="8"/>
        <v>23</v>
      </c>
      <c r="B44" s="18">
        <f t="shared" si="1"/>
        <v>0.22</v>
      </c>
      <c r="C44" s="18">
        <f t="shared" si="2"/>
        <v>1</v>
      </c>
      <c r="D44" s="22">
        <f t="shared" si="3"/>
        <v>0.44000000000000011</v>
      </c>
      <c r="E44" s="22">
        <f t="shared" ca="1" si="4"/>
        <v>0.44000000000000011</v>
      </c>
      <c r="F44" s="22">
        <f t="shared" ca="1" si="7"/>
        <v>2.2000000000000006</v>
      </c>
      <c r="G44" s="28">
        <f t="shared" ca="1" si="5"/>
        <v>0.2420000000000001</v>
      </c>
      <c r="H44" s="22">
        <f t="shared" ca="1" si="6"/>
        <v>10.000000000000009</v>
      </c>
      <c r="I44" s="20">
        <f t="shared" ca="1" si="0"/>
        <v>0.44000000000000011</v>
      </c>
    </row>
    <row r="45" spans="1:9" ht="15" customHeight="1" x14ac:dyDescent="0.25">
      <c r="A45" s="18">
        <f t="shared" si="8"/>
        <v>24</v>
      </c>
      <c r="B45" s="18">
        <f t="shared" si="1"/>
        <v>0.23</v>
      </c>
      <c r="C45" s="18">
        <f t="shared" si="2"/>
        <v>1</v>
      </c>
      <c r="D45" s="22">
        <f t="shared" si="3"/>
        <v>0.46000000000000013</v>
      </c>
      <c r="E45" s="22">
        <f t="shared" ca="1" si="4"/>
        <v>0.46000000000000013</v>
      </c>
      <c r="F45" s="22">
        <f t="shared" ca="1" si="7"/>
        <v>2.3000000000000007</v>
      </c>
      <c r="G45" s="28">
        <f t="shared" ca="1" si="5"/>
        <v>0.26450000000000012</v>
      </c>
      <c r="H45" s="22">
        <f t="shared" ca="1" si="6"/>
        <v>10.000000000000009</v>
      </c>
      <c r="I45" s="20">
        <f t="shared" ca="1" si="0"/>
        <v>0.46000000000000013</v>
      </c>
    </row>
    <row r="46" spans="1:9" ht="15" customHeight="1" x14ac:dyDescent="0.25">
      <c r="A46" s="18">
        <f t="shared" si="8"/>
        <v>25</v>
      </c>
      <c r="B46" s="18">
        <f t="shared" si="1"/>
        <v>0.24</v>
      </c>
      <c r="C46" s="18">
        <f t="shared" si="2"/>
        <v>1</v>
      </c>
      <c r="D46" s="22">
        <f t="shared" si="3"/>
        <v>0.48000000000000015</v>
      </c>
      <c r="E46" s="22">
        <f t="shared" ca="1" si="4"/>
        <v>0.48000000000000015</v>
      </c>
      <c r="F46" s="22">
        <f t="shared" ca="1" si="7"/>
        <v>2.4000000000000008</v>
      </c>
      <c r="G46" s="28">
        <f t="shared" ca="1" si="5"/>
        <v>0.28800000000000014</v>
      </c>
      <c r="H46" s="22">
        <f t="shared" ca="1" si="6"/>
        <v>10.000000000000009</v>
      </c>
      <c r="I46" s="20">
        <f t="shared" ca="1" si="0"/>
        <v>0.48000000000000015</v>
      </c>
    </row>
    <row r="47" spans="1:9" ht="15" customHeight="1" x14ac:dyDescent="0.25">
      <c r="A47" s="18">
        <f t="shared" si="8"/>
        <v>26</v>
      </c>
      <c r="B47" s="18">
        <f t="shared" si="1"/>
        <v>0.25</v>
      </c>
      <c r="C47" s="18">
        <f t="shared" si="2"/>
        <v>1</v>
      </c>
      <c r="D47" s="22">
        <f t="shared" si="3"/>
        <v>0.50000000000000011</v>
      </c>
      <c r="E47" s="22">
        <f t="shared" ca="1" si="4"/>
        <v>0.50000000000000011</v>
      </c>
      <c r="F47" s="22">
        <f t="shared" ca="1" si="7"/>
        <v>2.5000000000000004</v>
      </c>
      <c r="G47" s="28">
        <f t="shared" ca="1" si="5"/>
        <v>0.31250000000000017</v>
      </c>
      <c r="H47" s="22">
        <f t="shared" ca="1" si="6"/>
        <v>9.9999999999999645</v>
      </c>
      <c r="I47" s="20">
        <f t="shared" ca="1" si="0"/>
        <v>0.50000000000000011</v>
      </c>
    </row>
    <row r="48" spans="1:9" ht="15" customHeight="1" x14ac:dyDescent="0.25">
      <c r="A48" s="18">
        <f t="shared" si="8"/>
        <v>27</v>
      </c>
      <c r="B48" s="18">
        <f t="shared" si="1"/>
        <v>0.26</v>
      </c>
      <c r="C48" s="18">
        <f t="shared" si="2"/>
        <v>1</v>
      </c>
      <c r="D48" s="22">
        <f t="shared" si="3"/>
        <v>0.52000000000000013</v>
      </c>
      <c r="E48" s="22">
        <f t="shared" ca="1" si="4"/>
        <v>0.52000000000000013</v>
      </c>
      <c r="F48" s="22">
        <f t="shared" ca="1" si="7"/>
        <v>2.6000000000000005</v>
      </c>
      <c r="G48" s="28">
        <f t="shared" ca="1" si="5"/>
        <v>0.33800000000000019</v>
      </c>
      <c r="H48" s="22">
        <f t="shared" ca="1" si="6"/>
        <v>10.000000000000009</v>
      </c>
      <c r="I48" s="20">
        <f t="shared" ca="1" si="0"/>
        <v>0.52000000000000013</v>
      </c>
    </row>
    <row r="49" spans="1:9" ht="15" customHeight="1" x14ac:dyDescent="0.25">
      <c r="A49" s="18">
        <f t="shared" si="8"/>
        <v>28</v>
      </c>
      <c r="B49" s="18">
        <f t="shared" si="1"/>
        <v>0.27</v>
      </c>
      <c r="C49" s="18">
        <f t="shared" si="2"/>
        <v>1</v>
      </c>
      <c r="D49" s="22">
        <f t="shared" si="3"/>
        <v>0.54000000000000015</v>
      </c>
      <c r="E49" s="22">
        <f t="shared" ca="1" si="4"/>
        <v>0.54000000000000015</v>
      </c>
      <c r="F49" s="22">
        <f t="shared" ca="1" si="7"/>
        <v>2.7000000000000006</v>
      </c>
      <c r="G49" s="28">
        <f t="shared" ca="1" si="5"/>
        <v>0.36450000000000021</v>
      </c>
      <c r="H49" s="22">
        <f t="shared" ca="1" si="6"/>
        <v>10.000000000000009</v>
      </c>
      <c r="I49" s="20">
        <f t="shared" ca="1" si="0"/>
        <v>0.54000000000000015</v>
      </c>
    </row>
    <row r="50" spans="1:9" ht="15" customHeight="1" x14ac:dyDescent="0.25">
      <c r="A50" s="18">
        <f t="shared" si="8"/>
        <v>29</v>
      </c>
      <c r="B50" s="18">
        <f t="shared" si="1"/>
        <v>0.28000000000000003</v>
      </c>
      <c r="C50" s="18">
        <f t="shared" si="2"/>
        <v>1</v>
      </c>
      <c r="D50" s="22">
        <f t="shared" si="3"/>
        <v>0.56000000000000016</v>
      </c>
      <c r="E50" s="22">
        <f t="shared" ca="1" si="4"/>
        <v>0.56000000000000016</v>
      </c>
      <c r="F50" s="22">
        <f t="shared" ca="1" si="7"/>
        <v>2.8000000000000007</v>
      </c>
      <c r="G50" s="28">
        <f t="shared" ca="1" si="5"/>
        <v>0.39200000000000024</v>
      </c>
      <c r="H50" s="22">
        <f t="shared" ca="1" si="6"/>
        <v>10.000000000000009</v>
      </c>
      <c r="I50" s="20">
        <f t="shared" ca="1" si="0"/>
        <v>0.56000000000000016</v>
      </c>
    </row>
    <row r="51" spans="1:9" ht="15" customHeight="1" x14ac:dyDescent="0.25">
      <c r="A51" s="18">
        <f t="shared" si="8"/>
        <v>30</v>
      </c>
      <c r="B51" s="18">
        <f t="shared" si="1"/>
        <v>0.28999999999999998</v>
      </c>
      <c r="C51" s="18">
        <f t="shared" si="2"/>
        <v>1</v>
      </c>
      <c r="D51" s="22">
        <f t="shared" si="3"/>
        <v>0.58000000000000018</v>
      </c>
      <c r="E51" s="22">
        <f t="shared" ca="1" si="4"/>
        <v>0.58000000000000018</v>
      </c>
      <c r="F51" s="22">
        <f t="shared" ca="1" si="7"/>
        <v>2.9000000000000008</v>
      </c>
      <c r="G51" s="28">
        <f t="shared" ca="1" si="5"/>
        <v>0.42050000000000026</v>
      </c>
      <c r="H51" s="22">
        <f t="shared" ca="1" si="6"/>
        <v>10.000000000000009</v>
      </c>
      <c r="I51" s="20">
        <f t="shared" ca="1" si="0"/>
        <v>0.58000000000000018</v>
      </c>
    </row>
    <row r="52" spans="1:9" ht="15" customHeight="1" x14ac:dyDescent="0.25">
      <c r="A52" s="18">
        <f t="shared" si="8"/>
        <v>31</v>
      </c>
      <c r="B52" s="18">
        <f t="shared" si="1"/>
        <v>0.3</v>
      </c>
      <c r="C52" s="18">
        <f t="shared" si="2"/>
        <v>1</v>
      </c>
      <c r="D52" s="22">
        <f t="shared" si="3"/>
        <v>0.6000000000000002</v>
      </c>
      <c r="E52" s="22">
        <f t="shared" ca="1" si="4"/>
        <v>0.6000000000000002</v>
      </c>
      <c r="F52" s="22">
        <f t="shared" ca="1" si="7"/>
        <v>3.0000000000000009</v>
      </c>
      <c r="G52" s="28">
        <f t="shared" ca="1" si="5"/>
        <v>0.45000000000000029</v>
      </c>
      <c r="H52" s="22">
        <f t="shared" ca="1" si="6"/>
        <v>10.000000000000009</v>
      </c>
      <c r="I52" s="20">
        <f t="shared" ca="1" si="0"/>
        <v>0.6000000000000002</v>
      </c>
    </row>
    <row r="53" spans="1:9" ht="15" customHeight="1" x14ac:dyDescent="0.25">
      <c r="A53" s="18">
        <f t="shared" si="8"/>
        <v>32</v>
      </c>
      <c r="B53" s="18">
        <f t="shared" si="1"/>
        <v>0.31</v>
      </c>
      <c r="C53" s="18">
        <f t="shared" si="2"/>
        <v>1</v>
      </c>
      <c r="D53" s="22">
        <f t="shared" si="3"/>
        <v>0.62000000000000022</v>
      </c>
      <c r="E53" s="22">
        <f t="shared" ca="1" si="4"/>
        <v>0.62000000000000022</v>
      </c>
      <c r="F53" s="22">
        <f t="shared" ca="1" si="7"/>
        <v>3.100000000000001</v>
      </c>
      <c r="G53" s="28">
        <f t="shared" ca="1" si="5"/>
        <v>0.48050000000000032</v>
      </c>
      <c r="H53" s="22">
        <f t="shared" ca="1" si="6"/>
        <v>10.000000000000009</v>
      </c>
      <c r="I53" s="20">
        <f t="shared" ca="1" si="0"/>
        <v>0.62000000000000022</v>
      </c>
    </row>
    <row r="54" spans="1:9" ht="15" customHeight="1" x14ac:dyDescent="0.25">
      <c r="A54" s="18">
        <f t="shared" si="8"/>
        <v>33</v>
      </c>
      <c r="B54" s="18">
        <f t="shared" si="1"/>
        <v>0.32</v>
      </c>
      <c r="C54" s="18">
        <f t="shared" si="2"/>
        <v>1</v>
      </c>
      <c r="D54" s="22">
        <f t="shared" si="3"/>
        <v>0.64000000000000024</v>
      </c>
      <c r="E54" s="22">
        <f t="shared" ca="1" si="4"/>
        <v>0.64000000000000024</v>
      </c>
      <c r="F54" s="22">
        <f t="shared" ca="1" si="7"/>
        <v>3.2000000000000011</v>
      </c>
      <c r="G54" s="28">
        <f t="shared" ca="1" si="5"/>
        <v>0.51200000000000034</v>
      </c>
      <c r="H54" s="22">
        <f t="shared" ca="1" si="6"/>
        <v>10.000000000000009</v>
      </c>
      <c r="I54" s="20">
        <f t="shared" ref="I54:I78" ca="1" si="9">E54/Filter2</f>
        <v>0.64000000000000024</v>
      </c>
    </row>
    <row r="55" spans="1:9" ht="15" customHeight="1" x14ac:dyDescent="0.25">
      <c r="A55" s="18">
        <f t="shared" si="8"/>
        <v>34</v>
      </c>
      <c r="B55" s="18">
        <f t="shared" si="1"/>
        <v>0.33</v>
      </c>
      <c r="C55" s="18">
        <f t="shared" si="2"/>
        <v>1</v>
      </c>
      <c r="D55" s="22">
        <f t="shared" si="3"/>
        <v>0.66000000000000025</v>
      </c>
      <c r="E55" s="22">
        <f t="shared" ca="1" si="4"/>
        <v>0.66000000000000025</v>
      </c>
      <c r="F55" s="22">
        <f t="shared" ca="1" si="7"/>
        <v>3.3000000000000012</v>
      </c>
      <c r="G55" s="28">
        <f t="shared" ca="1" si="5"/>
        <v>0.54450000000000032</v>
      </c>
      <c r="H55" s="22">
        <f t="shared" ca="1" si="6"/>
        <v>10.000000000000009</v>
      </c>
      <c r="I55" s="20">
        <f t="shared" ca="1" si="9"/>
        <v>0.66000000000000025</v>
      </c>
    </row>
    <row r="56" spans="1:9" ht="15" customHeight="1" x14ac:dyDescent="0.25">
      <c r="A56" s="18">
        <f t="shared" si="8"/>
        <v>35</v>
      </c>
      <c r="B56" s="18">
        <f t="shared" si="1"/>
        <v>0.34</v>
      </c>
      <c r="C56" s="18">
        <f t="shared" si="2"/>
        <v>1</v>
      </c>
      <c r="D56" s="22">
        <f t="shared" si="3"/>
        <v>0.68000000000000027</v>
      </c>
      <c r="E56" s="22">
        <f t="shared" ca="1" si="4"/>
        <v>0.68000000000000027</v>
      </c>
      <c r="F56" s="22">
        <f t="shared" ca="1" si="7"/>
        <v>3.4000000000000012</v>
      </c>
      <c r="G56" s="28">
        <f t="shared" ca="1" si="5"/>
        <v>0.57800000000000029</v>
      </c>
      <c r="H56" s="22">
        <f t="shared" ca="1" si="6"/>
        <v>10.000000000000009</v>
      </c>
      <c r="I56" s="20">
        <f t="shared" ca="1" si="9"/>
        <v>0.68000000000000027</v>
      </c>
    </row>
    <row r="57" spans="1:9" ht="15" customHeight="1" x14ac:dyDescent="0.25">
      <c r="A57" s="18">
        <f t="shared" si="8"/>
        <v>36</v>
      </c>
      <c r="B57" s="18">
        <f t="shared" si="1"/>
        <v>0.35</v>
      </c>
      <c r="C57" s="18">
        <f t="shared" si="2"/>
        <v>1</v>
      </c>
      <c r="D57" s="22">
        <f t="shared" si="3"/>
        <v>0.70000000000000029</v>
      </c>
      <c r="E57" s="22">
        <f t="shared" ca="1" si="4"/>
        <v>0.70000000000000029</v>
      </c>
      <c r="F57" s="22">
        <f t="shared" ca="1" si="7"/>
        <v>3.5000000000000013</v>
      </c>
      <c r="G57" s="28">
        <f t="shared" ca="1" si="5"/>
        <v>0.61250000000000027</v>
      </c>
      <c r="H57" s="22">
        <f t="shared" ca="1" si="6"/>
        <v>10.000000000000009</v>
      </c>
      <c r="I57" s="20">
        <f t="shared" ca="1" si="9"/>
        <v>0.70000000000000029</v>
      </c>
    </row>
    <row r="58" spans="1:9" ht="15" customHeight="1" x14ac:dyDescent="0.25">
      <c r="A58" s="18">
        <f t="shared" si="8"/>
        <v>37</v>
      </c>
      <c r="B58" s="18">
        <f t="shared" si="1"/>
        <v>0.36</v>
      </c>
      <c r="C58" s="18">
        <f t="shared" si="2"/>
        <v>1</v>
      </c>
      <c r="D58" s="22">
        <f t="shared" si="3"/>
        <v>0.72000000000000031</v>
      </c>
      <c r="E58" s="22">
        <f t="shared" ca="1" si="4"/>
        <v>0.72000000000000031</v>
      </c>
      <c r="F58" s="22">
        <f t="shared" ca="1" si="7"/>
        <v>3.6000000000000014</v>
      </c>
      <c r="G58" s="28">
        <f t="shared" ca="1" si="5"/>
        <v>0.64800000000000024</v>
      </c>
      <c r="H58" s="22">
        <f t="shared" ca="1" si="6"/>
        <v>10.000000000000009</v>
      </c>
      <c r="I58" s="20">
        <f t="shared" ca="1" si="9"/>
        <v>0.72000000000000031</v>
      </c>
    </row>
    <row r="59" spans="1:9" ht="15" customHeight="1" x14ac:dyDescent="0.25">
      <c r="A59" s="18">
        <f t="shared" si="8"/>
        <v>38</v>
      </c>
      <c r="B59" s="18">
        <f t="shared" si="1"/>
        <v>0.37</v>
      </c>
      <c r="C59" s="18">
        <f t="shared" si="2"/>
        <v>1</v>
      </c>
      <c r="D59" s="22">
        <f t="shared" si="3"/>
        <v>0.74000000000000032</v>
      </c>
      <c r="E59" s="22">
        <f t="shared" ca="1" si="4"/>
        <v>0.74000000000000032</v>
      </c>
      <c r="F59" s="22">
        <f t="shared" ca="1" si="7"/>
        <v>3.7000000000000015</v>
      </c>
      <c r="G59" s="28">
        <f t="shared" ca="1" si="5"/>
        <v>0.68450000000000022</v>
      </c>
      <c r="H59" s="22">
        <f t="shared" ca="1" si="6"/>
        <v>10.000000000000009</v>
      </c>
      <c r="I59" s="20">
        <f t="shared" ca="1" si="9"/>
        <v>0.74000000000000032</v>
      </c>
    </row>
    <row r="60" spans="1:9" ht="15" customHeight="1" x14ac:dyDescent="0.25">
      <c r="A60" s="18">
        <f t="shared" si="8"/>
        <v>39</v>
      </c>
      <c r="B60" s="18">
        <f t="shared" si="1"/>
        <v>0.38</v>
      </c>
      <c r="C60" s="18">
        <f t="shared" si="2"/>
        <v>1</v>
      </c>
      <c r="D60" s="22">
        <f t="shared" si="3"/>
        <v>0.76000000000000034</v>
      </c>
      <c r="E60" s="22">
        <f t="shared" ca="1" si="4"/>
        <v>0.76000000000000034</v>
      </c>
      <c r="F60" s="22">
        <f t="shared" ca="1" si="7"/>
        <v>3.8000000000000016</v>
      </c>
      <c r="G60" s="28">
        <f t="shared" ca="1" si="5"/>
        <v>0.7220000000000002</v>
      </c>
      <c r="H60" s="22">
        <f t="shared" ca="1" si="6"/>
        <v>10.000000000000009</v>
      </c>
      <c r="I60" s="20">
        <f t="shared" ca="1" si="9"/>
        <v>0.76000000000000034</v>
      </c>
    </row>
    <row r="61" spans="1:9" ht="15" customHeight="1" x14ac:dyDescent="0.25">
      <c r="A61" s="18">
        <f t="shared" si="8"/>
        <v>40</v>
      </c>
      <c r="B61" s="18">
        <f t="shared" si="1"/>
        <v>0.39</v>
      </c>
      <c r="C61" s="18">
        <f t="shared" si="2"/>
        <v>1</v>
      </c>
      <c r="D61" s="22">
        <f t="shared" si="3"/>
        <v>0.78000000000000036</v>
      </c>
      <c r="E61" s="22">
        <f t="shared" ca="1" si="4"/>
        <v>0.78000000000000036</v>
      </c>
      <c r="F61" s="22">
        <f t="shared" ca="1" si="7"/>
        <v>3.9000000000000017</v>
      </c>
      <c r="G61" s="28">
        <f t="shared" ca="1" si="5"/>
        <v>0.76050000000000018</v>
      </c>
      <c r="H61" s="22">
        <f t="shared" ca="1" si="6"/>
        <v>10.000000000000009</v>
      </c>
      <c r="I61" s="20">
        <f t="shared" ca="1" si="9"/>
        <v>0.78000000000000036</v>
      </c>
    </row>
    <row r="62" spans="1:9" x14ac:dyDescent="0.25">
      <c r="A62" s="18">
        <f t="shared" si="8"/>
        <v>41</v>
      </c>
      <c r="B62" s="18">
        <f t="shared" si="1"/>
        <v>0.4</v>
      </c>
      <c r="C62" s="18">
        <f t="shared" si="2"/>
        <v>1</v>
      </c>
      <c r="D62" s="22">
        <f t="shared" si="3"/>
        <v>0.80000000000000038</v>
      </c>
      <c r="E62" s="22">
        <f t="shared" ca="1" si="4"/>
        <v>0.80000000000000038</v>
      </c>
      <c r="F62" s="22">
        <f t="shared" ca="1" si="7"/>
        <v>4.0000000000000018</v>
      </c>
      <c r="G62" s="28">
        <f t="shared" ca="1" si="5"/>
        <v>0.80000000000000016</v>
      </c>
      <c r="H62" s="22">
        <f t="shared" ca="1" si="6"/>
        <v>10.000000000000009</v>
      </c>
      <c r="I62" s="20">
        <f t="shared" ca="1" si="9"/>
        <v>0.80000000000000038</v>
      </c>
    </row>
    <row r="63" spans="1:9" x14ac:dyDescent="0.25">
      <c r="A63" s="18">
        <f t="shared" si="8"/>
        <v>42</v>
      </c>
      <c r="B63" s="18">
        <f t="shared" si="1"/>
        <v>0.41</v>
      </c>
      <c r="C63" s="18">
        <f t="shared" si="2"/>
        <v>1</v>
      </c>
      <c r="D63" s="22">
        <f t="shared" si="3"/>
        <v>0.8200000000000004</v>
      </c>
      <c r="E63" s="22">
        <f t="shared" ca="1" si="4"/>
        <v>0.8200000000000004</v>
      </c>
      <c r="F63" s="22">
        <f t="shared" ca="1" si="7"/>
        <v>4.1000000000000023</v>
      </c>
      <c r="G63" s="28">
        <f t="shared" ca="1" si="5"/>
        <v>0.84050000000000014</v>
      </c>
      <c r="H63" s="22">
        <f t="shared" ca="1" si="6"/>
        <v>10.000000000000053</v>
      </c>
      <c r="I63" s="20">
        <f t="shared" ca="1" si="9"/>
        <v>0.8200000000000004</v>
      </c>
    </row>
    <row r="64" spans="1:9" x14ac:dyDescent="0.25">
      <c r="A64" s="18">
        <f t="shared" si="8"/>
        <v>43</v>
      </c>
      <c r="B64" s="18">
        <f t="shared" si="1"/>
        <v>0.42</v>
      </c>
      <c r="C64" s="18">
        <f t="shared" si="2"/>
        <v>1</v>
      </c>
      <c r="D64" s="22">
        <f t="shared" si="3"/>
        <v>0.84000000000000041</v>
      </c>
      <c r="E64" s="22">
        <f t="shared" ca="1" si="4"/>
        <v>0.84000000000000041</v>
      </c>
      <c r="F64" s="22">
        <f t="shared" ca="1" si="7"/>
        <v>4.200000000000002</v>
      </c>
      <c r="G64" s="28">
        <f t="shared" ca="1" si="5"/>
        <v>0.88200000000000012</v>
      </c>
      <c r="H64" s="22">
        <f t="shared" ca="1" si="6"/>
        <v>9.9999999999999645</v>
      </c>
      <c r="I64" s="20">
        <f t="shared" ca="1" si="9"/>
        <v>0.84000000000000041</v>
      </c>
    </row>
    <row r="65" spans="1:9" x14ac:dyDescent="0.25">
      <c r="A65" s="18">
        <f t="shared" si="8"/>
        <v>44</v>
      </c>
      <c r="B65" s="18">
        <f t="shared" si="1"/>
        <v>0.43</v>
      </c>
      <c r="C65" s="18">
        <f t="shared" si="2"/>
        <v>1</v>
      </c>
      <c r="D65" s="22">
        <f t="shared" si="3"/>
        <v>0.86000000000000043</v>
      </c>
      <c r="E65" s="22">
        <f t="shared" ca="1" si="4"/>
        <v>0.86000000000000043</v>
      </c>
      <c r="F65" s="22">
        <f t="shared" ca="1" si="7"/>
        <v>4.3000000000000025</v>
      </c>
      <c r="G65" s="28">
        <f t="shared" ca="1" si="5"/>
        <v>0.9245000000000001</v>
      </c>
      <c r="H65" s="22">
        <f t="shared" ca="1" si="6"/>
        <v>10.000000000000053</v>
      </c>
      <c r="I65" s="20">
        <f t="shared" ca="1" si="9"/>
        <v>0.86000000000000043</v>
      </c>
    </row>
    <row r="66" spans="1:9" x14ac:dyDescent="0.25">
      <c r="A66" s="18">
        <f t="shared" si="8"/>
        <v>45</v>
      </c>
      <c r="B66" s="18">
        <f t="shared" si="1"/>
        <v>0.44</v>
      </c>
      <c r="C66" s="18">
        <f t="shared" si="2"/>
        <v>1</v>
      </c>
      <c r="D66" s="22">
        <f t="shared" si="3"/>
        <v>0.88000000000000045</v>
      </c>
      <c r="E66" s="22">
        <f t="shared" ca="1" si="4"/>
        <v>0.88000000000000045</v>
      </c>
      <c r="F66" s="22">
        <f t="shared" ca="1" si="7"/>
        <v>4.4000000000000021</v>
      </c>
      <c r="G66" s="28">
        <f t="shared" ca="1" si="5"/>
        <v>0.96800000000000008</v>
      </c>
      <c r="H66" s="22">
        <f t="shared" ca="1" si="6"/>
        <v>9.9999999999999645</v>
      </c>
      <c r="I66" s="20">
        <f t="shared" ca="1" si="9"/>
        <v>0.88000000000000045</v>
      </c>
    </row>
    <row r="67" spans="1:9" x14ac:dyDescent="0.25">
      <c r="A67" s="18">
        <f t="shared" si="8"/>
        <v>46</v>
      </c>
      <c r="B67" s="18">
        <f t="shared" si="1"/>
        <v>0.45</v>
      </c>
      <c r="C67" s="18">
        <f t="shared" si="2"/>
        <v>1</v>
      </c>
      <c r="D67" s="22">
        <f t="shared" si="3"/>
        <v>0.90000000000000047</v>
      </c>
      <c r="E67" s="22">
        <f t="shared" ca="1" si="4"/>
        <v>0.90000000000000047</v>
      </c>
      <c r="F67" s="22">
        <f t="shared" ca="1" si="7"/>
        <v>4.5000000000000027</v>
      </c>
      <c r="G67" s="28">
        <f t="shared" ca="1" si="5"/>
        <v>1.0125000000000002</v>
      </c>
      <c r="H67" s="22">
        <f t="shared" ca="1" si="6"/>
        <v>10.000000000000053</v>
      </c>
      <c r="I67" s="20">
        <f t="shared" ca="1" si="9"/>
        <v>0.90000000000000047</v>
      </c>
    </row>
    <row r="68" spans="1:9" x14ac:dyDescent="0.25">
      <c r="A68" s="18">
        <f t="shared" si="8"/>
        <v>47</v>
      </c>
      <c r="B68" s="18">
        <f t="shared" ref="B68:B73" si="10">((A68-1)*itp)/1000</f>
        <v>0.46</v>
      </c>
      <c r="C68" s="18">
        <f t="shared" si="2"/>
        <v>1</v>
      </c>
      <c r="D68" s="22">
        <f t="shared" si="3"/>
        <v>0.92000000000000048</v>
      </c>
      <c r="E68" s="22">
        <f t="shared" ca="1" si="4"/>
        <v>0.92000000000000048</v>
      </c>
      <c r="F68" s="22">
        <f t="shared" ref="F68:F73" ca="1" si="11">((D68+E68)/(1+$C$11))*Vprog</f>
        <v>4.6000000000000023</v>
      </c>
      <c r="G68" s="28">
        <f t="shared" ref="G68:G73" ca="1" si="12">((((F68+F67)/2)*itp)/1000)+G67</f>
        <v>1.0580000000000003</v>
      </c>
      <c r="H68" s="22">
        <f t="shared" ref="H68:H73" ca="1" si="13">(F68-F67)/(itp/1000)</f>
        <v>9.9999999999999645</v>
      </c>
      <c r="I68" s="20">
        <f t="shared" ca="1" si="9"/>
        <v>0.92000000000000048</v>
      </c>
    </row>
    <row r="69" spans="1:9" x14ac:dyDescent="0.25">
      <c r="A69" s="18">
        <f t="shared" si="8"/>
        <v>48</v>
      </c>
      <c r="B69" s="18">
        <f t="shared" si="10"/>
        <v>0.47</v>
      </c>
      <c r="C69" s="18">
        <f t="shared" si="2"/>
        <v>1</v>
      </c>
      <c r="D69" s="22">
        <f t="shared" si="3"/>
        <v>0.9400000000000005</v>
      </c>
      <c r="E69" s="22">
        <f t="shared" ca="1" si="4"/>
        <v>0.9400000000000005</v>
      </c>
      <c r="F69" s="22">
        <f t="shared" ca="1" si="11"/>
        <v>4.7000000000000028</v>
      </c>
      <c r="G69" s="28">
        <f t="shared" ca="1" si="12"/>
        <v>1.1045000000000003</v>
      </c>
      <c r="H69" s="22">
        <f t="shared" ca="1" si="13"/>
        <v>10.000000000000053</v>
      </c>
      <c r="I69" s="20">
        <f t="shared" ca="1" si="9"/>
        <v>0.9400000000000005</v>
      </c>
    </row>
    <row r="70" spans="1:9" x14ac:dyDescent="0.25">
      <c r="A70" s="18">
        <f t="shared" si="8"/>
        <v>49</v>
      </c>
      <c r="B70" s="18">
        <f t="shared" si="10"/>
        <v>0.48</v>
      </c>
      <c r="C70" s="18">
        <f t="shared" si="2"/>
        <v>1</v>
      </c>
      <c r="D70" s="22">
        <f t="shared" si="3"/>
        <v>0.96000000000000052</v>
      </c>
      <c r="E70" s="22">
        <f t="shared" ca="1" si="4"/>
        <v>0.96000000000000052</v>
      </c>
      <c r="F70" s="22">
        <f t="shared" ca="1" si="11"/>
        <v>4.8000000000000025</v>
      </c>
      <c r="G70" s="28">
        <f t="shared" ca="1" si="12"/>
        <v>1.1520000000000004</v>
      </c>
      <c r="H70" s="22">
        <f t="shared" ca="1" si="13"/>
        <v>9.9999999999999645</v>
      </c>
      <c r="I70" s="20">
        <f t="shared" ca="1" si="9"/>
        <v>0.96000000000000052</v>
      </c>
    </row>
    <row r="71" spans="1:9" x14ac:dyDescent="0.25">
      <c r="A71" s="18">
        <f t="shared" si="8"/>
        <v>50</v>
      </c>
      <c r="B71" s="18">
        <f t="shared" si="10"/>
        <v>0.49</v>
      </c>
      <c r="C71" s="18">
        <f t="shared" si="2"/>
        <v>1</v>
      </c>
      <c r="D71" s="22">
        <f t="shared" si="3"/>
        <v>0.98000000000000054</v>
      </c>
      <c r="E71" s="22">
        <f t="shared" ca="1" si="4"/>
        <v>0.98000000000000054</v>
      </c>
      <c r="F71" s="22">
        <f t="shared" ca="1" si="11"/>
        <v>4.900000000000003</v>
      </c>
      <c r="G71" s="28">
        <f t="shared" ca="1" si="12"/>
        <v>1.2005000000000003</v>
      </c>
      <c r="H71" s="22">
        <f t="shared" ca="1" si="13"/>
        <v>10.000000000000053</v>
      </c>
      <c r="I71" s="20">
        <f t="shared" ca="1" si="9"/>
        <v>0.98000000000000054</v>
      </c>
    </row>
    <row r="72" spans="1:9" x14ac:dyDescent="0.25">
      <c r="A72" s="18">
        <f t="shared" si="8"/>
        <v>51</v>
      </c>
      <c r="B72" s="18">
        <f t="shared" si="10"/>
        <v>0.5</v>
      </c>
      <c r="C72" s="18">
        <f t="shared" si="2"/>
        <v>1</v>
      </c>
      <c r="D72" s="22">
        <f t="shared" si="3"/>
        <v>1</v>
      </c>
      <c r="E72" s="22">
        <f t="shared" ca="1" si="4"/>
        <v>1</v>
      </c>
      <c r="F72" s="22">
        <f t="shared" ca="1" si="11"/>
        <v>5</v>
      </c>
      <c r="G72" s="28">
        <f t="shared" ca="1" si="12"/>
        <v>1.2500000000000004</v>
      </c>
      <c r="H72" s="22">
        <f t="shared" ca="1" si="13"/>
        <v>9.999999999999698</v>
      </c>
      <c r="I72" s="20">
        <f t="shared" ca="1" si="9"/>
        <v>1</v>
      </c>
    </row>
    <row r="73" spans="1:9" x14ac:dyDescent="0.25">
      <c r="A73" s="18">
        <f t="shared" si="8"/>
        <v>52</v>
      </c>
      <c r="B73" s="18">
        <f t="shared" si="10"/>
        <v>0.51</v>
      </c>
      <c r="C73" s="18">
        <f t="shared" si="2"/>
        <v>1</v>
      </c>
      <c r="D73" s="22">
        <f t="shared" si="3"/>
        <v>1</v>
      </c>
      <c r="E73" s="22">
        <f t="shared" ca="1" si="4"/>
        <v>1</v>
      </c>
      <c r="F73" s="22">
        <f t="shared" ca="1" si="11"/>
        <v>5</v>
      </c>
      <c r="G73" s="28">
        <f t="shared" ca="1" si="12"/>
        <v>1.3000000000000005</v>
      </c>
      <c r="H73" s="22">
        <f t="shared" ca="1" si="13"/>
        <v>0</v>
      </c>
      <c r="I73" s="20">
        <f t="shared" ca="1" si="9"/>
        <v>1</v>
      </c>
    </row>
    <row r="74" spans="1:9" x14ac:dyDescent="0.25">
      <c r="A74" s="18">
        <f t="shared" si="8"/>
        <v>53</v>
      </c>
      <c r="B74" s="18">
        <f t="shared" ref="B74:B78" si="14">((A74-1)*itp)/1000</f>
        <v>0.52</v>
      </c>
      <c r="C74" s="18">
        <f t="shared" si="2"/>
        <v>1</v>
      </c>
      <c r="D74" s="22">
        <f t="shared" si="3"/>
        <v>1</v>
      </c>
      <c r="E74" s="22">
        <f t="shared" ca="1" si="4"/>
        <v>1</v>
      </c>
      <c r="F74" s="22">
        <f t="shared" ref="F74:F78" ca="1" si="15">((D74+E74)/(1+$C$11))*Vprog</f>
        <v>5</v>
      </c>
      <c r="G74" s="28">
        <f t="shared" ref="G74:G78" ca="1" si="16">((((F74+F73)/2)*itp)/1000)+G73</f>
        <v>1.3500000000000005</v>
      </c>
      <c r="H74" s="22">
        <f t="shared" ref="H74:H78" ca="1" si="17">(F74-F73)/(itp/1000)</f>
        <v>0</v>
      </c>
      <c r="I74" s="20">
        <f t="shared" ca="1" si="9"/>
        <v>1</v>
      </c>
    </row>
    <row r="75" spans="1:9" x14ac:dyDescent="0.25">
      <c r="A75" s="18">
        <f t="shared" si="8"/>
        <v>54</v>
      </c>
      <c r="B75" s="18">
        <f t="shared" si="14"/>
        <v>0.53</v>
      </c>
      <c r="C75" s="18">
        <f t="shared" si="2"/>
        <v>1</v>
      </c>
      <c r="D75" s="22">
        <f t="shared" si="3"/>
        <v>1</v>
      </c>
      <c r="E75" s="22">
        <f t="shared" ca="1" si="4"/>
        <v>1</v>
      </c>
      <c r="F75" s="22">
        <f t="shared" ca="1" si="15"/>
        <v>5</v>
      </c>
      <c r="G75" s="28">
        <f t="shared" ca="1" si="16"/>
        <v>1.4000000000000006</v>
      </c>
      <c r="H75" s="22">
        <f t="shared" ca="1" si="17"/>
        <v>0</v>
      </c>
      <c r="I75" s="20">
        <f t="shared" ca="1" si="9"/>
        <v>1</v>
      </c>
    </row>
    <row r="76" spans="1:9" x14ac:dyDescent="0.25">
      <c r="A76" s="18">
        <f t="shared" si="8"/>
        <v>55</v>
      </c>
      <c r="B76" s="18">
        <f t="shared" si="14"/>
        <v>0.54</v>
      </c>
      <c r="C76" s="18">
        <f t="shared" si="2"/>
        <v>1</v>
      </c>
      <c r="D76" s="22">
        <f t="shared" si="3"/>
        <v>1</v>
      </c>
      <c r="E76" s="22">
        <f t="shared" ca="1" si="4"/>
        <v>1</v>
      </c>
      <c r="F76" s="22">
        <f t="shared" ca="1" si="15"/>
        <v>5</v>
      </c>
      <c r="G76" s="28">
        <f t="shared" ca="1" si="16"/>
        <v>1.4500000000000006</v>
      </c>
      <c r="H76" s="22">
        <f t="shared" ca="1" si="17"/>
        <v>0</v>
      </c>
      <c r="I76" s="20">
        <f t="shared" ca="1" si="9"/>
        <v>1</v>
      </c>
    </row>
    <row r="77" spans="1:9" x14ac:dyDescent="0.25">
      <c r="A77" s="18">
        <f t="shared" si="8"/>
        <v>56</v>
      </c>
      <c r="B77" s="18">
        <f t="shared" si="14"/>
        <v>0.55000000000000004</v>
      </c>
      <c r="C77" s="18">
        <f t="shared" si="2"/>
        <v>1</v>
      </c>
      <c r="D77" s="22">
        <f t="shared" si="3"/>
        <v>1</v>
      </c>
      <c r="E77" s="22">
        <f t="shared" ca="1" si="4"/>
        <v>1</v>
      </c>
      <c r="F77" s="22">
        <f t="shared" ca="1" si="15"/>
        <v>5</v>
      </c>
      <c r="G77" s="28">
        <f t="shared" ca="1" si="16"/>
        <v>1.5000000000000007</v>
      </c>
      <c r="H77" s="22">
        <f t="shared" ca="1" si="17"/>
        <v>0</v>
      </c>
      <c r="I77" s="20">
        <f t="shared" ca="1" si="9"/>
        <v>1</v>
      </c>
    </row>
    <row r="78" spans="1:9" x14ac:dyDescent="0.25">
      <c r="A78" s="18">
        <f t="shared" si="8"/>
        <v>57</v>
      </c>
      <c r="B78" s="18">
        <f t="shared" si="14"/>
        <v>0.56000000000000005</v>
      </c>
      <c r="C78" s="18">
        <f t="shared" si="2"/>
        <v>1</v>
      </c>
      <c r="D78" s="22">
        <f t="shared" si="3"/>
        <v>1</v>
      </c>
      <c r="E78" s="22">
        <f t="shared" ca="1" si="4"/>
        <v>1</v>
      </c>
      <c r="F78" s="22">
        <f t="shared" ca="1" si="15"/>
        <v>5</v>
      </c>
      <c r="G78" s="28">
        <f t="shared" ca="1" si="16"/>
        <v>1.5500000000000007</v>
      </c>
      <c r="H78" s="22">
        <f t="shared" ca="1" si="17"/>
        <v>0</v>
      </c>
      <c r="I78" s="20">
        <f t="shared" ca="1" si="9"/>
        <v>1</v>
      </c>
    </row>
    <row r="79" spans="1:9" x14ac:dyDescent="0.25">
      <c r="A79" s="18">
        <f t="shared" si="8"/>
        <v>58</v>
      </c>
      <c r="B79" s="18">
        <f t="shared" ref="B79:B84" si="18">((A79-1)*itp)/1000</f>
        <v>0.56999999999999995</v>
      </c>
      <c r="C79" s="18">
        <f t="shared" si="2"/>
        <v>1</v>
      </c>
      <c r="D79" s="22">
        <f t="shared" si="3"/>
        <v>1</v>
      </c>
      <c r="E79" s="22">
        <f t="shared" ca="1" si="4"/>
        <v>1</v>
      </c>
      <c r="F79" s="22">
        <f t="shared" ref="F79:F84" ca="1" si="19">((D79+E79)/(1+$C$11))*Vprog</f>
        <v>5</v>
      </c>
      <c r="G79" s="28">
        <f t="shared" ref="G79:G84" ca="1" si="20">((((F79+F78)/2)*itp)/1000)+G78</f>
        <v>1.6000000000000008</v>
      </c>
      <c r="H79" s="22">
        <f t="shared" ref="H79:H84" ca="1" si="21">(F79-F78)/(itp/1000)</f>
        <v>0</v>
      </c>
      <c r="I79" s="16"/>
    </row>
    <row r="80" spans="1:9" x14ac:dyDescent="0.25">
      <c r="A80" s="18">
        <f t="shared" si="8"/>
        <v>59</v>
      </c>
      <c r="B80" s="18">
        <f t="shared" si="18"/>
        <v>0.57999999999999996</v>
      </c>
      <c r="C80" s="18">
        <f t="shared" si="2"/>
        <v>1</v>
      </c>
      <c r="D80" s="22">
        <f t="shared" si="3"/>
        <v>1</v>
      </c>
      <c r="E80" s="22">
        <f t="shared" ca="1" si="4"/>
        <v>1</v>
      </c>
      <c r="F80" s="22">
        <f t="shared" ca="1" si="19"/>
        <v>5</v>
      </c>
      <c r="G80" s="28">
        <f t="shared" ca="1" si="20"/>
        <v>1.6500000000000008</v>
      </c>
      <c r="H80" s="22">
        <f t="shared" ca="1" si="21"/>
        <v>0</v>
      </c>
      <c r="I80" s="16"/>
    </row>
    <row r="81" spans="1:9" x14ac:dyDescent="0.25">
      <c r="A81" s="18">
        <f t="shared" si="8"/>
        <v>60</v>
      </c>
      <c r="B81" s="18">
        <f t="shared" si="18"/>
        <v>0.59</v>
      </c>
      <c r="C81" s="18">
        <f t="shared" si="2"/>
        <v>1</v>
      </c>
      <c r="D81" s="22">
        <f t="shared" si="3"/>
        <v>1</v>
      </c>
      <c r="E81" s="22">
        <f t="shared" ca="1" si="4"/>
        <v>1</v>
      </c>
      <c r="F81" s="22">
        <f t="shared" ca="1" si="19"/>
        <v>5</v>
      </c>
      <c r="G81" s="28">
        <f t="shared" ca="1" si="20"/>
        <v>1.7000000000000008</v>
      </c>
      <c r="H81" s="22">
        <f t="shared" ca="1" si="21"/>
        <v>0</v>
      </c>
      <c r="I81" s="16"/>
    </row>
    <row r="82" spans="1:9" x14ac:dyDescent="0.25">
      <c r="A82" s="18">
        <f t="shared" si="8"/>
        <v>61</v>
      </c>
      <c r="B82" s="18">
        <f t="shared" si="18"/>
        <v>0.6</v>
      </c>
      <c r="C82" s="18">
        <f t="shared" si="2"/>
        <v>1</v>
      </c>
      <c r="D82" s="22">
        <f t="shared" si="3"/>
        <v>1</v>
      </c>
      <c r="E82" s="22">
        <f t="shared" ca="1" si="4"/>
        <v>1</v>
      </c>
      <c r="F82" s="22">
        <f t="shared" ca="1" si="19"/>
        <v>5</v>
      </c>
      <c r="G82" s="28">
        <f t="shared" ca="1" si="20"/>
        <v>1.7500000000000009</v>
      </c>
      <c r="H82" s="22">
        <f t="shared" ca="1" si="21"/>
        <v>0</v>
      </c>
      <c r="I82" s="16"/>
    </row>
    <row r="83" spans="1:9" x14ac:dyDescent="0.25">
      <c r="A83" s="18">
        <f t="shared" si="8"/>
        <v>62</v>
      </c>
      <c r="B83" s="18">
        <f t="shared" si="18"/>
        <v>0.61</v>
      </c>
      <c r="C83" s="18">
        <f t="shared" si="2"/>
        <v>1</v>
      </c>
      <c r="D83" s="22">
        <f t="shared" si="3"/>
        <v>1</v>
      </c>
      <c r="E83" s="22">
        <f t="shared" ca="1" si="4"/>
        <v>1</v>
      </c>
      <c r="F83" s="22">
        <f t="shared" ca="1" si="19"/>
        <v>5</v>
      </c>
      <c r="G83" s="28">
        <f t="shared" ca="1" si="20"/>
        <v>1.8000000000000009</v>
      </c>
      <c r="H83" s="22">
        <f t="shared" ca="1" si="21"/>
        <v>0</v>
      </c>
      <c r="I83" s="16"/>
    </row>
    <row r="84" spans="1:9" x14ac:dyDescent="0.25">
      <c r="A84" s="18">
        <f t="shared" si="8"/>
        <v>63</v>
      </c>
      <c r="B84" s="18">
        <f t="shared" si="18"/>
        <v>0.62</v>
      </c>
      <c r="C84" s="18">
        <f t="shared" si="2"/>
        <v>1</v>
      </c>
      <c r="D84" s="22">
        <f t="shared" si="3"/>
        <v>1</v>
      </c>
      <c r="E84" s="22">
        <f t="shared" ca="1" si="4"/>
        <v>1</v>
      </c>
      <c r="F84" s="22">
        <f t="shared" ca="1" si="19"/>
        <v>5</v>
      </c>
      <c r="G84" s="28">
        <f t="shared" ca="1" si="20"/>
        <v>1.850000000000001</v>
      </c>
      <c r="H84" s="22">
        <f t="shared" ca="1" si="21"/>
        <v>0</v>
      </c>
      <c r="I84" s="16"/>
    </row>
    <row r="85" spans="1:9" x14ac:dyDescent="0.25">
      <c r="A85" s="18">
        <f t="shared" si="8"/>
        <v>64</v>
      </c>
      <c r="B85" s="18">
        <f t="shared" ref="B85:B90" si="22">((A85-1)*itp)/1000</f>
        <v>0.63</v>
      </c>
      <c r="C85" s="18">
        <f t="shared" si="2"/>
        <v>1</v>
      </c>
      <c r="D85" s="22">
        <f t="shared" si="3"/>
        <v>1</v>
      </c>
      <c r="E85" s="22">
        <f t="shared" ca="1" si="4"/>
        <v>1</v>
      </c>
      <c r="F85" s="22">
        <f t="shared" ref="F85:F90" ca="1" si="23">((D85+E85)/(1+$C$11))*Vprog</f>
        <v>5</v>
      </c>
      <c r="G85" s="28">
        <f t="shared" ref="G85:G90" ca="1" si="24">((((F85+F84)/2)*itp)/1000)+G84</f>
        <v>1.900000000000001</v>
      </c>
      <c r="H85" s="22">
        <f t="shared" ref="H85:H90" ca="1" si="25">(F85-F84)/(itp/1000)</f>
        <v>0</v>
      </c>
      <c r="I85" s="16"/>
    </row>
    <row r="86" spans="1:9" x14ac:dyDescent="0.25">
      <c r="A86" s="18">
        <f t="shared" si="8"/>
        <v>65</v>
      </c>
      <c r="B86" s="18">
        <f t="shared" si="22"/>
        <v>0.64</v>
      </c>
      <c r="C86" s="18">
        <f t="shared" si="2"/>
        <v>1</v>
      </c>
      <c r="D86" s="22">
        <f t="shared" si="3"/>
        <v>1</v>
      </c>
      <c r="E86" s="22">
        <f t="shared" ca="1" si="4"/>
        <v>1</v>
      </c>
      <c r="F86" s="22">
        <f t="shared" ca="1" si="23"/>
        <v>5</v>
      </c>
      <c r="G86" s="28">
        <f t="shared" ca="1" si="24"/>
        <v>1.9500000000000011</v>
      </c>
      <c r="H86" s="22">
        <f t="shared" ca="1" si="25"/>
        <v>0</v>
      </c>
      <c r="I86" s="16"/>
    </row>
    <row r="87" spans="1:9" x14ac:dyDescent="0.25">
      <c r="A87" s="18">
        <f t="shared" si="8"/>
        <v>66</v>
      </c>
      <c r="B87" s="18">
        <f t="shared" si="22"/>
        <v>0.65</v>
      </c>
      <c r="C87" s="18">
        <f t="shared" ref="C87:C150" si="26">IF((A87&lt;($C$12+2)),1,0)</f>
        <v>1</v>
      </c>
      <c r="D87" s="22">
        <f t="shared" ref="D87:D150" si="27">MAX(0,MIN(1,(D86+IF((C87=1),(1/$C$10),(-1/$C$10)))))</f>
        <v>1</v>
      </c>
      <c r="E87" s="22">
        <f t="shared" ref="E87:E150" ca="1" si="28">SUM(OFFSET(D87,((-1*MIN($C$11,A87))+1),0,MIN($C$11,A87),1))</f>
        <v>1</v>
      </c>
      <c r="F87" s="22">
        <f t="shared" ca="1" si="23"/>
        <v>5</v>
      </c>
      <c r="G87" s="28">
        <f t="shared" ca="1" si="24"/>
        <v>2.0000000000000009</v>
      </c>
      <c r="H87" s="22">
        <f t="shared" ca="1" si="25"/>
        <v>0</v>
      </c>
      <c r="I87" s="16"/>
    </row>
    <row r="88" spans="1:9" x14ac:dyDescent="0.25">
      <c r="A88" s="18">
        <f t="shared" si="8"/>
        <v>67</v>
      </c>
      <c r="B88" s="18">
        <f t="shared" si="22"/>
        <v>0.66</v>
      </c>
      <c r="C88" s="18">
        <f t="shared" si="26"/>
        <v>1</v>
      </c>
      <c r="D88" s="22">
        <f t="shared" si="27"/>
        <v>1</v>
      </c>
      <c r="E88" s="22">
        <f t="shared" ca="1" si="28"/>
        <v>1</v>
      </c>
      <c r="F88" s="22">
        <f t="shared" ca="1" si="23"/>
        <v>5</v>
      </c>
      <c r="G88" s="28">
        <f t="shared" ca="1" si="24"/>
        <v>2.0500000000000007</v>
      </c>
      <c r="H88" s="22">
        <f t="shared" ca="1" si="25"/>
        <v>0</v>
      </c>
      <c r="I88" s="16"/>
    </row>
    <row r="89" spans="1:9" x14ac:dyDescent="0.25">
      <c r="A89" s="18">
        <f t="shared" si="8"/>
        <v>68</v>
      </c>
      <c r="B89" s="18">
        <f t="shared" si="22"/>
        <v>0.67</v>
      </c>
      <c r="C89" s="18">
        <f t="shared" si="26"/>
        <v>1</v>
      </c>
      <c r="D89" s="22">
        <f t="shared" si="27"/>
        <v>1</v>
      </c>
      <c r="E89" s="22">
        <f t="shared" ca="1" si="28"/>
        <v>1</v>
      </c>
      <c r="F89" s="22">
        <f t="shared" ca="1" si="23"/>
        <v>5</v>
      </c>
      <c r="G89" s="28">
        <f t="shared" ca="1" si="24"/>
        <v>2.1000000000000005</v>
      </c>
      <c r="H89" s="22">
        <f t="shared" ca="1" si="25"/>
        <v>0</v>
      </c>
      <c r="I89" s="16"/>
    </row>
    <row r="90" spans="1:9" x14ac:dyDescent="0.25">
      <c r="A90" s="18">
        <f t="shared" si="8"/>
        <v>69</v>
      </c>
      <c r="B90" s="18">
        <f t="shared" si="22"/>
        <v>0.68</v>
      </c>
      <c r="C90" s="18">
        <f t="shared" si="26"/>
        <v>1</v>
      </c>
      <c r="D90" s="22">
        <f t="shared" si="27"/>
        <v>1</v>
      </c>
      <c r="E90" s="22">
        <f t="shared" ca="1" si="28"/>
        <v>1</v>
      </c>
      <c r="F90" s="22">
        <f t="shared" ca="1" si="23"/>
        <v>5</v>
      </c>
      <c r="G90" s="28">
        <f t="shared" ca="1" si="24"/>
        <v>2.1500000000000004</v>
      </c>
      <c r="H90" s="22">
        <f t="shared" ca="1" si="25"/>
        <v>0</v>
      </c>
      <c r="I90" s="16"/>
    </row>
    <row r="91" spans="1:9" x14ac:dyDescent="0.25">
      <c r="A91" s="18">
        <f t="shared" si="8"/>
        <v>70</v>
      </c>
      <c r="B91" s="18">
        <f t="shared" ref="B91:B93" si="29">((A91-1)*itp)/1000</f>
        <v>0.69</v>
      </c>
      <c r="C91" s="18">
        <f t="shared" si="26"/>
        <v>1</v>
      </c>
      <c r="D91" s="22">
        <f t="shared" si="27"/>
        <v>1</v>
      </c>
      <c r="E91" s="22">
        <f t="shared" ca="1" si="28"/>
        <v>1</v>
      </c>
      <c r="F91" s="22">
        <f t="shared" ref="F91:F93" ca="1" si="30">((D91+E91)/(1+$C$11))*Vprog</f>
        <v>5</v>
      </c>
      <c r="G91" s="28">
        <f t="shared" ref="G91:G93" ca="1" si="31">((((F91+F90)/2)*itp)/1000)+G90</f>
        <v>2.2000000000000002</v>
      </c>
      <c r="H91" s="22">
        <f t="shared" ref="H91:H93" ca="1" si="32">(F91-F90)/(itp/1000)</f>
        <v>0</v>
      </c>
      <c r="I91" s="16"/>
    </row>
    <row r="92" spans="1:9" x14ac:dyDescent="0.25">
      <c r="A92" s="18">
        <f t="shared" si="8"/>
        <v>71</v>
      </c>
      <c r="B92" s="18">
        <f t="shared" si="29"/>
        <v>0.7</v>
      </c>
      <c r="C92" s="18">
        <f t="shared" si="26"/>
        <v>1</v>
      </c>
      <c r="D92" s="22">
        <f t="shared" si="27"/>
        <v>1</v>
      </c>
      <c r="E92" s="22">
        <f t="shared" ca="1" si="28"/>
        <v>1</v>
      </c>
      <c r="F92" s="22">
        <f t="shared" ca="1" si="30"/>
        <v>5</v>
      </c>
      <c r="G92" s="28">
        <f t="shared" ca="1" si="31"/>
        <v>2.25</v>
      </c>
      <c r="H92" s="22">
        <f t="shared" ca="1" si="32"/>
        <v>0</v>
      </c>
      <c r="I92" s="16"/>
    </row>
    <row r="93" spans="1:9" x14ac:dyDescent="0.25">
      <c r="A93" s="18">
        <f t="shared" si="8"/>
        <v>72</v>
      </c>
      <c r="B93" s="18">
        <f t="shared" si="29"/>
        <v>0.71</v>
      </c>
      <c r="C93" s="18">
        <f t="shared" si="26"/>
        <v>1</v>
      </c>
      <c r="D93" s="22">
        <f t="shared" si="27"/>
        <v>1</v>
      </c>
      <c r="E93" s="22">
        <f t="shared" ca="1" si="28"/>
        <v>1</v>
      </c>
      <c r="F93" s="22">
        <f t="shared" ca="1" si="30"/>
        <v>5</v>
      </c>
      <c r="G93" s="28">
        <f t="shared" ca="1" si="31"/>
        <v>2.2999999999999998</v>
      </c>
      <c r="H93" s="22">
        <f t="shared" ca="1" si="32"/>
        <v>0</v>
      </c>
      <c r="I93" s="16"/>
    </row>
    <row r="94" spans="1:9" x14ac:dyDescent="0.25">
      <c r="A94" s="18">
        <f t="shared" si="8"/>
        <v>73</v>
      </c>
      <c r="B94" s="18">
        <f t="shared" ref="B94:B157" si="33">((A94-1)*itp)/1000</f>
        <v>0.72</v>
      </c>
      <c r="C94" s="18">
        <f t="shared" si="26"/>
        <v>1</v>
      </c>
      <c r="D94" s="22">
        <f t="shared" si="27"/>
        <v>1</v>
      </c>
      <c r="E94" s="22">
        <f t="shared" ca="1" si="28"/>
        <v>1</v>
      </c>
      <c r="F94" s="22">
        <f t="shared" ref="F94:F157" ca="1" si="34">((D94+E94)/(1+$C$11))*Vprog</f>
        <v>5</v>
      </c>
      <c r="G94" s="28">
        <f t="shared" ref="G94:G157" ca="1" si="35">((((F94+F93)/2)*itp)/1000)+G93</f>
        <v>2.3499999999999996</v>
      </c>
      <c r="H94" s="22">
        <f t="shared" ref="H94:H157" ca="1" si="36">(F94-F93)/(itp/1000)</f>
        <v>0</v>
      </c>
      <c r="I94" s="16"/>
    </row>
    <row r="95" spans="1:9" x14ac:dyDescent="0.25">
      <c r="A95" s="18">
        <f t="shared" si="8"/>
        <v>74</v>
      </c>
      <c r="B95" s="18">
        <f t="shared" si="33"/>
        <v>0.73</v>
      </c>
      <c r="C95" s="18">
        <f t="shared" si="26"/>
        <v>1</v>
      </c>
      <c r="D95" s="22">
        <f t="shared" si="27"/>
        <v>1</v>
      </c>
      <c r="E95" s="22">
        <f t="shared" ca="1" si="28"/>
        <v>1</v>
      </c>
      <c r="F95" s="22">
        <f t="shared" ca="1" si="34"/>
        <v>5</v>
      </c>
      <c r="G95" s="28">
        <f t="shared" ca="1" si="35"/>
        <v>2.3999999999999995</v>
      </c>
      <c r="H95" s="22">
        <f t="shared" ca="1" si="36"/>
        <v>0</v>
      </c>
      <c r="I95" s="16"/>
    </row>
    <row r="96" spans="1:9" x14ac:dyDescent="0.25">
      <c r="A96" s="18">
        <f t="shared" si="8"/>
        <v>75</v>
      </c>
      <c r="B96" s="18">
        <f t="shared" si="33"/>
        <v>0.74</v>
      </c>
      <c r="C96" s="18">
        <f t="shared" si="26"/>
        <v>1</v>
      </c>
      <c r="D96" s="22">
        <f t="shared" si="27"/>
        <v>1</v>
      </c>
      <c r="E96" s="22">
        <f t="shared" ca="1" si="28"/>
        <v>1</v>
      </c>
      <c r="F96" s="22">
        <f t="shared" ca="1" si="34"/>
        <v>5</v>
      </c>
      <c r="G96" s="28">
        <f t="shared" ca="1" si="35"/>
        <v>2.4499999999999993</v>
      </c>
      <c r="H96" s="22">
        <f t="shared" ca="1" si="36"/>
        <v>0</v>
      </c>
      <c r="I96" s="16"/>
    </row>
    <row r="97" spans="1:9" x14ac:dyDescent="0.25">
      <c r="A97" s="18">
        <f t="shared" si="8"/>
        <v>76</v>
      </c>
      <c r="B97" s="18">
        <f t="shared" si="33"/>
        <v>0.75</v>
      </c>
      <c r="C97" s="18">
        <f t="shared" si="26"/>
        <v>1</v>
      </c>
      <c r="D97" s="22">
        <f t="shared" si="27"/>
        <v>1</v>
      </c>
      <c r="E97" s="22">
        <f t="shared" ca="1" si="28"/>
        <v>1</v>
      </c>
      <c r="F97" s="22">
        <f t="shared" ca="1" si="34"/>
        <v>5</v>
      </c>
      <c r="G97" s="28">
        <f t="shared" ca="1" si="35"/>
        <v>2.4999999999999991</v>
      </c>
      <c r="H97" s="22">
        <f t="shared" ca="1" si="36"/>
        <v>0</v>
      </c>
      <c r="I97" s="16"/>
    </row>
    <row r="98" spans="1:9" x14ac:dyDescent="0.25">
      <c r="A98" s="18">
        <f t="shared" si="8"/>
        <v>77</v>
      </c>
      <c r="B98" s="18">
        <f t="shared" si="33"/>
        <v>0.76</v>
      </c>
      <c r="C98" s="18">
        <f t="shared" si="26"/>
        <v>1</v>
      </c>
      <c r="D98" s="22">
        <f t="shared" si="27"/>
        <v>1</v>
      </c>
      <c r="E98" s="22">
        <f t="shared" ca="1" si="28"/>
        <v>1</v>
      </c>
      <c r="F98" s="22">
        <f t="shared" ca="1" si="34"/>
        <v>5</v>
      </c>
      <c r="G98" s="28">
        <f t="shared" ca="1" si="35"/>
        <v>2.5499999999999989</v>
      </c>
      <c r="H98" s="22">
        <f t="shared" ca="1" si="36"/>
        <v>0</v>
      </c>
      <c r="I98" s="16"/>
    </row>
    <row r="99" spans="1:9" x14ac:dyDescent="0.25">
      <c r="A99" s="18">
        <f t="shared" si="8"/>
        <v>78</v>
      </c>
      <c r="B99" s="18">
        <f t="shared" si="33"/>
        <v>0.77</v>
      </c>
      <c r="C99" s="18">
        <f t="shared" si="26"/>
        <v>1</v>
      </c>
      <c r="D99" s="22">
        <f t="shared" si="27"/>
        <v>1</v>
      </c>
      <c r="E99" s="22">
        <f t="shared" ca="1" si="28"/>
        <v>1</v>
      </c>
      <c r="F99" s="22">
        <f t="shared" ca="1" si="34"/>
        <v>5</v>
      </c>
      <c r="G99" s="28">
        <f t="shared" ca="1" si="35"/>
        <v>2.5999999999999988</v>
      </c>
      <c r="H99" s="22">
        <f t="shared" ca="1" si="36"/>
        <v>0</v>
      </c>
      <c r="I99" s="16"/>
    </row>
    <row r="100" spans="1:9" x14ac:dyDescent="0.25">
      <c r="A100" s="18">
        <f t="shared" si="8"/>
        <v>79</v>
      </c>
      <c r="B100" s="18">
        <f t="shared" si="33"/>
        <v>0.78</v>
      </c>
      <c r="C100" s="18">
        <f t="shared" si="26"/>
        <v>1</v>
      </c>
      <c r="D100" s="22">
        <f t="shared" si="27"/>
        <v>1</v>
      </c>
      <c r="E100" s="22">
        <f t="shared" ca="1" si="28"/>
        <v>1</v>
      </c>
      <c r="F100" s="22">
        <f t="shared" ca="1" si="34"/>
        <v>5</v>
      </c>
      <c r="G100" s="28">
        <f t="shared" ca="1" si="35"/>
        <v>2.6499999999999986</v>
      </c>
      <c r="H100" s="22">
        <f t="shared" ca="1" si="36"/>
        <v>0</v>
      </c>
      <c r="I100" s="16"/>
    </row>
    <row r="101" spans="1:9" x14ac:dyDescent="0.25">
      <c r="A101" s="18">
        <f t="shared" ref="A101:A164" si="37">A100+1</f>
        <v>80</v>
      </c>
      <c r="B101" s="18">
        <f t="shared" si="33"/>
        <v>0.79</v>
      </c>
      <c r="C101" s="18">
        <f t="shared" si="26"/>
        <v>1</v>
      </c>
      <c r="D101" s="22">
        <f t="shared" si="27"/>
        <v>1</v>
      </c>
      <c r="E101" s="22">
        <f t="shared" ca="1" si="28"/>
        <v>1</v>
      </c>
      <c r="F101" s="22">
        <f t="shared" ca="1" si="34"/>
        <v>5</v>
      </c>
      <c r="G101" s="28">
        <f t="shared" ca="1" si="35"/>
        <v>2.6999999999999984</v>
      </c>
      <c r="H101" s="22">
        <f t="shared" ca="1" si="36"/>
        <v>0</v>
      </c>
      <c r="I101" s="16"/>
    </row>
    <row r="102" spans="1:9" x14ac:dyDescent="0.25">
      <c r="A102" s="18">
        <f t="shared" si="37"/>
        <v>81</v>
      </c>
      <c r="B102" s="18">
        <f t="shared" si="33"/>
        <v>0.8</v>
      </c>
      <c r="C102" s="18">
        <f t="shared" si="26"/>
        <v>1</v>
      </c>
      <c r="D102" s="22">
        <f t="shared" si="27"/>
        <v>1</v>
      </c>
      <c r="E102" s="22">
        <f t="shared" ca="1" si="28"/>
        <v>1</v>
      </c>
      <c r="F102" s="22">
        <f t="shared" ca="1" si="34"/>
        <v>5</v>
      </c>
      <c r="G102" s="28">
        <f t="shared" ca="1" si="35"/>
        <v>2.7499999999999982</v>
      </c>
      <c r="H102" s="22">
        <f t="shared" ca="1" si="36"/>
        <v>0</v>
      </c>
      <c r="I102" s="16"/>
    </row>
    <row r="103" spans="1:9" x14ac:dyDescent="0.25">
      <c r="A103" s="18">
        <f t="shared" si="37"/>
        <v>82</v>
      </c>
      <c r="B103" s="18">
        <f t="shared" si="33"/>
        <v>0.81</v>
      </c>
      <c r="C103" s="18">
        <f t="shared" si="26"/>
        <v>1</v>
      </c>
      <c r="D103" s="22">
        <f t="shared" si="27"/>
        <v>1</v>
      </c>
      <c r="E103" s="22">
        <f t="shared" ca="1" si="28"/>
        <v>1</v>
      </c>
      <c r="F103" s="22">
        <f t="shared" ca="1" si="34"/>
        <v>5</v>
      </c>
      <c r="G103" s="28">
        <f t="shared" ca="1" si="35"/>
        <v>2.799999999999998</v>
      </c>
      <c r="H103" s="22">
        <f t="shared" ca="1" si="36"/>
        <v>0</v>
      </c>
      <c r="I103" s="16"/>
    </row>
    <row r="104" spans="1:9" x14ac:dyDescent="0.25">
      <c r="A104" s="18">
        <f t="shared" si="37"/>
        <v>83</v>
      </c>
      <c r="B104" s="18">
        <f t="shared" si="33"/>
        <v>0.82</v>
      </c>
      <c r="C104" s="18">
        <f t="shared" si="26"/>
        <v>1</v>
      </c>
      <c r="D104" s="22">
        <f t="shared" si="27"/>
        <v>1</v>
      </c>
      <c r="E104" s="22">
        <f t="shared" ca="1" si="28"/>
        <v>1</v>
      </c>
      <c r="F104" s="22">
        <f t="shared" ca="1" si="34"/>
        <v>5</v>
      </c>
      <c r="G104" s="28">
        <f t="shared" ca="1" si="35"/>
        <v>2.8499999999999979</v>
      </c>
      <c r="H104" s="22">
        <f t="shared" ca="1" si="36"/>
        <v>0</v>
      </c>
      <c r="I104" s="16"/>
    </row>
    <row r="105" spans="1:9" x14ac:dyDescent="0.25">
      <c r="A105" s="18">
        <f t="shared" si="37"/>
        <v>84</v>
      </c>
      <c r="B105" s="18">
        <f t="shared" si="33"/>
        <v>0.83</v>
      </c>
      <c r="C105" s="18">
        <f t="shared" si="26"/>
        <v>1</v>
      </c>
      <c r="D105" s="22">
        <f t="shared" si="27"/>
        <v>1</v>
      </c>
      <c r="E105" s="22">
        <f t="shared" ca="1" si="28"/>
        <v>1</v>
      </c>
      <c r="F105" s="22">
        <f t="shared" ca="1" si="34"/>
        <v>5</v>
      </c>
      <c r="G105" s="28">
        <f t="shared" ca="1" si="35"/>
        <v>2.8999999999999977</v>
      </c>
      <c r="H105" s="22">
        <f t="shared" ca="1" si="36"/>
        <v>0</v>
      </c>
      <c r="I105" s="16"/>
    </row>
    <row r="106" spans="1:9" x14ac:dyDescent="0.25">
      <c r="A106" s="18">
        <f t="shared" si="37"/>
        <v>85</v>
      </c>
      <c r="B106" s="18">
        <f t="shared" si="33"/>
        <v>0.84</v>
      </c>
      <c r="C106" s="18">
        <f t="shared" si="26"/>
        <v>1</v>
      </c>
      <c r="D106" s="22">
        <f t="shared" si="27"/>
        <v>1</v>
      </c>
      <c r="E106" s="22">
        <f t="shared" ca="1" si="28"/>
        <v>1</v>
      </c>
      <c r="F106" s="22">
        <f t="shared" ca="1" si="34"/>
        <v>5</v>
      </c>
      <c r="G106" s="28">
        <f t="shared" ca="1" si="35"/>
        <v>2.9499999999999975</v>
      </c>
      <c r="H106" s="22">
        <f t="shared" ca="1" si="36"/>
        <v>0</v>
      </c>
      <c r="I106" s="16"/>
    </row>
    <row r="107" spans="1:9" x14ac:dyDescent="0.25">
      <c r="A107" s="18">
        <f t="shared" si="37"/>
        <v>86</v>
      </c>
      <c r="B107" s="18">
        <f t="shared" si="33"/>
        <v>0.85</v>
      </c>
      <c r="C107" s="18">
        <f t="shared" si="26"/>
        <v>1</v>
      </c>
      <c r="D107" s="22">
        <f t="shared" si="27"/>
        <v>1</v>
      </c>
      <c r="E107" s="22">
        <f t="shared" ca="1" si="28"/>
        <v>1</v>
      </c>
      <c r="F107" s="22">
        <f t="shared" ca="1" si="34"/>
        <v>5</v>
      </c>
      <c r="G107" s="28">
        <f t="shared" ca="1" si="35"/>
        <v>2.9999999999999973</v>
      </c>
      <c r="H107" s="22">
        <f t="shared" ca="1" si="36"/>
        <v>0</v>
      </c>
      <c r="I107" s="16"/>
    </row>
    <row r="108" spans="1:9" x14ac:dyDescent="0.25">
      <c r="A108" s="18">
        <f t="shared" si="37"/>
        <v>87</v>
      </c>
      <c r="B108" s="18">
        <f t="shared" si="33"/>
        <v>0.86</v>
      </c>
      <c r="C108" s="18">
        <f t="shared" si="26"/>
        <v>1</v>
      </c>
      <c r="D108" s="22">
        <f t="shared" si="27"/>
        <v>1</v>
      </c>
      <c r="E108" s="22">
        <f t="shared" ca="1" si="28"/>
        <v>1</v>
      </c>
      <c r="F108" s="22">
        <f t="shared" ca="1" si="34"/>
        <v>5</v>
      </c>
      <c r="G108" s="28">
        <f t="shared" ca="1" si="35"/>
        <v>3.0499999999999972</v>
      </c>
      <c r="H108" s="22">
        <f t="shared" ca="1" si="36"/>
        <v>0</v>
      </c>
      <c r="I108" s="16"/>
    </row>
    <row r="109" spans="1:9" x14ac:dyDescent="0.25">
      <c r="A109" s="18">
        <f t="shared" si="37"/>
        <v>88</v>
      </c>
      <c r="B109" s="18">
        <f t="shared" si="33"/>
        <v>0.87</v>
      </c>
      <c r="C109" s="18">
        <f t="shared" si="26"/>
        <v>1</v>
      </c>
      <c r="D109" s="22">
        <f t="shared" si="27"/>
        <v>1</v>
      </c>
      <c r="E109" s="22">
        <f t="shared" ca="1" si="28"/>
        <v>1</v>
      </c>
      <c r="F109" s="22">
        <f t="shared" ca="1" si="34"/>
        <v>5</v>
      </c>
      <c r="G109" s="28">
        <f t="shared" ca="1" si="35"/>
        <v>3.099999999999997</v>
      </c>
      <c r="H109" s="22">
        <f t="shared" ca="1" si="36"/>
        <v>0</v>
      </c>
      <c r="I109" s="16"/>
    </row>
    <row r="110" spans="1:9" x14ac:dyDescent="0.25">
      <c r="A110" s="18">
        <f t="shared" si="37"/>
        <v>89</v>
      </c>
      <c r="B110" s="18">
        <f t="shared" si="33"/>
        <v>0.88</v>
      </c>
      <c r="C110" s="18">
        <f t="shared" si="26"/>
        <v>1</v>
      </c>
      <c r="D110" s="22">
        <f t="shared" si="27"/>
        <v>1</v>
      </c>
      <c r="E110" s="22">
        <f t="shared" ca="1" si="28"/>
        <v>1</v>
      </c>
      <c r="F110" s="22">
        <f t="shared" ca="1" si="34"/>
        <v>5</v>
      </c>
      <c r="G110" s="28">
        <f t="shared" ca="1" si="35"/>
        <v>3.1499999999999968</v>
      </c>
      <c r="H110" s="22">
        <f t="shared" ca="1" si="36"/>
        <v>0</v>
      </c>
      <c r="I110" s="16"/>
    </row>
    <row r="111" spans="1:9" x14ac:dyDescent="0.25">
      <c r="A111" s="18">
        <f t="shared" si="37"/>
        <v>90</v>
      </c>
      <c r="B111" s="18">
        <f t="shared" si="33"/>
        <v>0.89</v>
      </c>
      <c r="C111" s="18">
        <f t="shared" si="26"/>
        <v>1</v>
      </c>
      <c r="D111" s="22">
        <f t="shared" si="27"/>
        <v>1</v>
      </c>
      <c r="E111" s="22">
        <f t="shared" ca="1" si="28"/>
        <v>1</v>
      </c>
      <c r="F111" s="22">
        <f t="shared" ca="1" si="34"/>
        <v>5</v>
      </c>
      <c r="G111" s="28">
        <f t="shared" ca="1" si="35"/>
        <v>3.1999999999999966</v>
      </c>
      <c r="H111" s="22">
        <f t="shared" ca="1" si="36"/>
        <v>0</v>
      </c>
      <c r="I111" s="16"/>
    </row>
    <row r="112" spans="1:9" x14ac:dyDescent="0.25">
      <c r="A112" s="18">
        <f t="shared" si="37"/>
        <v>91</v>
      </c>
      <c r="B112" s="18">
        <f t="shared" si="33"/>
        <v>0.9</v>
      </c>
      <c r="C112" s="18">
        <f t="shared" si="26"/>
        <v>1</v>
      </c>
      <c r="D112" s="22">
        <f t="shared" si="27"/>
        <v>1</v>
      </c>
      <c r="E112" s="22">
        <f t="shared" ca="1" si="28"/>
        <v>1</v>
      </c>
      <c r="F112" s="22">
        <f t="shared" ca="1" si="34"/>
        <v>5</v>
      </c>
      <c r="G112" s="28">
        <f t="shared" ca="1" si="35"/>
        <v>3.2499999999999964</v>
      </c>
      <c r="H112" s="22">
        <f t="shared" ca="1" si="36"/>
        <v>0</v>
      </c>
      <c r="I112" s="16"/>
    </row>
    <row r="113" spans="1:9" x14ac:dyDescent="0.25">
      <c r="A113" s="18">
        <f t="shared" si="37"/>
        <v>92</v>
      </c>
      <c r="B113" s="18">
        <f t="shared" si="33"/>
        <v>0.91</v>
      </c>
      <c r="C113" s="18">
        <f t="shared" si="26"/>
        <v>1</v>
      </c>
      <c r="D113" s="22">
        <f t="shared" si="27"/>
        <v>1</v>
      </c>
      <c r="E113" s="22">
        <f t="shared" ca="1" si="28"/>
        <v>1</v>
      </c>
      <c r="F113" s="22">
        <f t="shared" ca="1" si="34"/>
        <v>5</v>
      </c>
      <c r="G113" s="28">
        <f t="shared" ca="1" si="35"/>
        <v>3.2999999999999963</v>
      </c>
      <c r="H113" s="22">
        <f t="shared" ca="1" si="36"/>
        <v>0</v>
      </c>
      <c r="I113" s="16"/>
    </row>
    <row r="114" spans="1:9" x14ac:dyDescent="0.25">
      <c r="A114" s="18">
        <f t="shared" si="37"/>
        <v>93</v>
      </c>
      <c r="B114" s="18">
        <f t="shared" si="33"/>
        <v>0.92</v>
      </c>
      <c r="C114" s="18">
        <f t="shared" si="26"/>
        <v>1</v>
      </c>
      <c r="D114" s="22">
        <f t="shared" si="27"/>
        <v>1</v>
      </c>
      <c r="E114" s="22">
        <f t="shared" ca="1" si="28"/>
        <v>1</v>
      </c>
      <c r="F114" s="22">
        <f t="shared" ca="1" si="34"/>
        <v>5</v>
      </c>
      <c r="G114" s="28">
        <f t="shared" ca="1" si="35"/>
        <v>3.3499999999999961</v>
      </c>
      <c r="H114" s="22">
        <f t="shared" ca="1" si="36"/>
        <v>0</v>
      </c>
      <c r="I114" s="16"/>
    </row>
    <row r="115" spans="1:9" x14ac:dyDescent="0.25">
      <c r="A115" s="18">
        <f t="shared" si="37"/>
        <v>94</v>
      </c>
      <c r="B115" s="18">
        <f t="shared" si="33"/>
        <v>0.93</v>
      </c>
      <c r="C115" s="18">
        <f t="shared" si="26"/>
        <v>1</v>
      </c>
      <c r="D115" s="22">
        <f t="shared" si="27"/>
        <v>1</v>
      </c>
      <c r="E115" s="22">
        <f t="shared" ca="1" si="28"/>
        <v>1</v>
      </c>
      <c r="F115" s="22">
        <f t="shared" ca="1" si="34"/>
        <v>5</v>
      </c>
      <c r="G115" s="28">
        <f t="shared" ca="1" si="35"/>
        <v>3.3999999999999959</v>
      </c>
      <c r="H115" s="22">
        <f t="shared" ca="1" si="36"/>
        <v>0</v>
      </c>
      <c r="I115" s="16"/>
    </row>
    <row r="116" spans="1:9" x14ac:dyDescent="0.25">
      <c r="A116" s="18">
        <f t="shared" si="37"/>
        <v>95</v>
      </c>
      <c r="B116" s="18">
        <f t="shared" si="33"/>
        <v>0.94</v>
      </c>
      <c r="C116" s="18">
        <f t="shared" si="26"/>
        <v>1</v>
      </c>
      <c r="D116" s="22">
        <f t="shared" si="27"/>
        <v>1</v>
      </c>
      <c r="E116" s="22">
        <f t="shared" ca="1" si="28"/>
        <v>1</v>
      </c>
      <c r="F116" s="22">
        <f t="shared" ca="1" si="34"/>
        <v>5</v>
      </c>
      <c r="G116" s="28">
        <f t="shared" ca="1" si="35"/>
        <v>3.4499999999999957</v>
      </c>
      <c r="H116" s="22">
        <f t="shared" ca="1" si="36"/>
        <v>0</v>
      </c>
      <c r="I116" s="16"/>
    </row>
    <row r="117" spans="1:9" x14ac:dyDescent="0.25">
      <c r="A117" s="18">
        <f t="shared" si="37"/>
        <v>96</v>
      </c>
      <c r="B117" s="18">
        <f t="shared" si="33"/>
        <v>0.95</v>
      </c>
      <c r="C117" s="18">
        <f t="shared" si="26"/>
        <v>1</v>
      </c>
      <c r="D117" s="22">
        <f t="shared" si="27"/>
        <v>1</v>
      </c>
      <c r="E117" s="22">
        <f t="shared" ca="1" si="28"/>
        <v>1</v>
      </c>
      <c r="F117" s="22">
        <f t="shared" ca="1" si="34"/>
        <v>5</v>
      </c>
      <c r="G117" s="28">
        <f t="shared" ca="1" si="35"/>
        <v>3.4999999999999956</v>
      </c>
      <c r="H117" s="22">
        <f t="shared" ca="1" si="36"/>
        <v>0</v>
      </c>
      <c r="I117" s="16"/>
    </row>
    <row r="118" spans="1:9" x14ac:dyDescent="0.25">
      <c r="A118" s="18">
        <f t="shared" si="37"/>
        <v>97</v>
      </c>
      <c r="B118" s="18">
        <f t="shared" si="33"/>
        <v>0.96</v>
      </c>
      <c r="C118" s="18">
        <f t="shared" si="26"/>
        <v>1</v>
      </c>
      <c r="D118" s="22">
        <f t="shared" si="27"/>
        <v>1</v>
      </c>
      <c r="E118" s="22">
        <f t="shared" ca="1" si="28"/>
        <v>1</v>
      </c>
      <c r="F118" s="22">
        <f t="shared" ca="1" si="34"/>
        <v>5</v>
      </c>
      <c r="G118" s="28">
        <f t="shared" ca="1" si="35"/>
        <v>3.5499999999999954</v>
      </c>
      <c r="H118" s="22">
        <f t="shared" ca="1" si="36"/>
        <v>0</v>
      </c>
      <c r="I118" s="16"/>
    </row>
    <row r="119" spans="1:9" x14ac:dyDescent="0.25">
      <c r="A119" s="18">
        <f t="shared" si="37"/>
        <v>98</v>
      </c>
      <c r="B119" s="18">
        <f t="shared" si="33"/>
        <v>0.97</v>
      </c>
      <c r="C119" s="18">
        <f t="shared" si="26"/>
        <v>1</v>
      </c>
      <c r="D119" s="22">
        <f t="shared" si="27"/>
        <v>1</v>
      </c>
      <c r="E119" s="22">
        <f t="shared" ca="1" si="28"/>
        <v>1</v>
      </c>
      <c r="F119" s="22">
        <f t="shared" ca="1" si="34"/>
        <v>5</v>
      </c>
      <c r="G119" s="28">
        <f t="shared" ca="1" si="35"/>
        <v>3.5999999999999952</v>
      </c>
      <c r="H119" s="22">
        <f t="shared" ca="1" si="36"/>
        <v>0</v>
      </c>
      <c r="I119" s="16"/>
    </row>
    <row r="120" spans="1:9" x14ac:dyDescent="0.25">
      <c r="A120" s="18">
        <f t="shared" si="37"/>
        <v>99</v>
      </c>
      <c r="B120" s="18">
        <f t="shared" si="33"/>
        <v>0.98</v>
      </c>
      <c r="C120" s="18">
        <f t="shared" si="26"/>
        <v>1</v>
      </c>
      <c r="D120" s="22">
        <f t="shared" si="27"/>
        <v>1</v>
      </c>
      <c r="E120" s="22">
        <f t="shared" ca="1" si="28"/>
        <v>1</v>
      </c>
      <c r="F120" s="22">
        <f t="shared" ca="1" si="34"/>
        <v>5</v>
      </c>
      <c r="G120" s="28">
        <f t="shared" ca="1" si="35"/>
        <v>3.649999999999995</v>
      </c>
      <c r="H120" s="22">
        <f t="shared" ca="1" si="36"/>
        <v>0</v>
      </c>
      <c r="I120" s="16"/>
    </row>
    <row r="121" spans="1:9" x14ac:dyDescent="0.25">
      <c r="A121" s="18">
        <f t="shared" si="37"/>
        <v>100</v>
      </c>
      <c r="B121" s="18">
        <f t="shared" si="33"/>
        <v>0.99</v>
      </c>
      <c r="C121" s="18">
        <f t="shared" si="26"/>
        <v>1</v>
      </c>
      <c r="D121" s="22">
        <f t="shared" si="27"/>
        <v>1</v>
      </c>
      <c r="E121" s="22">
        <f t="shared" ca="1" si="28"/>
        <v>1</v>
      </c>
      <c r="F121" s="22">
        <f t="shared" ca="1" si="34"/>
        <v>5</v>
      </c>
      <c r="G121" s="28">
        <f t="shared" ca="1" si="35"/>
        <v>3.6999999999999948</v>
      </c>
      <c r="H121" s="22">
        <f t="shared" ca="1" si="36"/>
        <v>0</v>
      </c>
      <c r="I121" s="16"/>
    </row>
    <row r="122" spans="1:9" x14ac:dyDescent="0.25">
      <c r="A122" s="18">
        <f t="shared" si="37"/>
        <v>101</v>
      </c>
      <c r="B122" s="18">
        <f t="shared" si="33"/>
        <v>1</v>
      </c>
      <c r="C122" s="18">
        <f t="shared" si="26"/>
        <v>1</v>
      </c>
      <c r="D122" s="22">
        <f t="shared" si="27"/>
        <v>1</v>
      </c>
      <c r="E122" s="22">
        <f t="shared" ca="1" si="28"/>
        <v>1</v>
      </c>
      <c r="F122" s="22">
        <f t="shared" ca="1" si="34"/>
        <v>5</v>
      </c>
      <c r="G122" s="28">
        <f t="shared" ca="1" si="35"/>
        <v>3.7499999999999947</v>
      </c>
      <c r="H122" s="22">
        <f t="shared" ca="1" si="36"/>
        <v>0</v>
      </c>
      <c r="I122" s="16"/>
    </row>
    <row r="123" spans="1:9" x14ac:dyDescent="0.25">
      <c r="A123" s="18">
        <f t="shared" si="37"/>
        <v>102</v>
      </c>
      <c r="B123" s="18">
        <f t="shared" si="33"/>
        <v>1.01</v>
      </c>
      <c r="C123" s="18">
        <f t="shared" si="26"/>
        <v>1</v>
      </c>
      <c r="D123" s="22">
        <f t="shared" si="27"/>
        <v>1</v>
      </c>
      <c r="E123" s="22">
        <f t="shared" ca="1" si="28"/>
        <v>1</v>
      </c>
      <c r="F123" s="22">
        <f t="shared" ca="1" si="34"/>
        <v>5</v>
      </c>
      <c r="G123" s="28">
        <f t="shared" ca="1" si="35"/>
        <v>3.7999999999999945</v>
      </c>
      <c r="H123" s="22">
        <f t="shared" ca="1" si="36"/>
        <v>0</v>
      </c>
      <c r="I123" s="16"/>
    </row>
    <row r="124" spans="1:9" x14ac:dyDescent="0.25">
      <c r="A124" s="18">
        <f t="shared" si="37"/>
        <v>103</v>
      </c>
      <c r="B124" s="18">
        <f t="shared" si="33"/>
        <v>1.02</v>
      </c>
      <c r="C124" s="18">
        <f t="shared" si="26"/>
        <v>1</v>
      </c>
      <c r="D124" s="22">
        <f t="shared" si="27"/>
        <v>1</v>
      </c>
      <c r="E124" s="22">
        <f t="shared" ca="1" si="28"/>
        <v>1</v>
      </c>
      <c r="F124" s="22">
        <f t="shared" ca="1" si="34"/>
        <v>5</v>
      </c>
      <c r="G124" s="28">
        <f t="shared" ca="1" si="35"/>
        <v>3.8499999999999943</v>
      </c>
      <c r="H124" s="22">
        <f t="shared" ca="1" si="36"/>
        <v>0</v>
      </c>
      <c r="I124" s="16"/>
    </row>
    <row r="125" spans="1:9" x14ac:dyDescent="0.25">
      <c r="A125" s="18">
        <f t="shared" si="37"/>
        <v>104</v>
      </c>
      <c r="B125" s="18">
        <f t="shared" si="33"/>
        <v>1.03</v>
      </c>
      <c r="C125" s="18">
        <f t="shared" si="26"/>
        <v>1</v>
      </c>
      <c r="D125" s="22">
        <f t="shared" si="27"/>
        <v>1</v>
      </c>
      <c r="E125" s="22">
        <f t="shared" ca="1" si="28"/>
        <v>1</v>
      </c>
      <c r="F125" s="22">
        <f t="shared" ca="1" si="34"/>
        <v>5</v>
      </c>
      <c r="G125" s="28">
        <f t="shared" ca="1" si="35"/>
        <v>3.8999999999999941</v>
      </c>
      <c r="H125" s="22">
        <f t="shared" ca="1" si="36"/>
        <v>0</v>
      </c>
      <c r="I125" s="16"/>
    </row>
    <row r="126" spans="1:9" x14ac:dyDescent="0.25">
      <c r="A126" s="18">
        <f t="shared" si="37"/>
        <v>105</v>
      </c>
      <c r="B126" s="18">
        <f t="shared" si="33"/>
        <v>1.04</v>
      </c>
      <c r="C126" s="18">
        <f t="shared" si="26"/>
        <v>1</v>
      </c>
      <c r="D126" s="22">
        <f t="shared" si="27"/>
        <v>1</v>
      </c>
      <c r="E126" s="22">
        <f t="shared" ca="1" si="28"/>
        <v>1</v>
      </c>
      <c r="F126" s="22">
        <f t="shared" ca="1" si="34"/>
        <v>5</v>
      </c>
      <c r="G126" s="28">
        <f t="shared" ca="1" si="35"/>
        <v>3.949999999999994</v>
      </c>
      <c r="H126" s="22">
        <f t="shared" ca="1" si="36"/>
        <v>0</v>
      </c>
      <c r="I126" s="16"/>
    </row>
    <row r="127" spans="1:9" x14ac:dyDescent="0.25">
      <c r="A127" s="18">
        <f t="shared" si="37"/>
        <v>106</v>
      </c>
      <c r="B127" s="18">
        <f t="shared" si="33"/>
        <v>1.05</v>
      </c>
      <c r="C127" s="18">
        <f t="shared" si="26"/>
        <v>1</v>
      </c>
      <c r="D127" s="22">
        <f t="shared" si="27"/>
        <v>1</v>
      </c>
      <c r="E127" s="22">
        <f t="shared" ca="1" si="28"/>
        <v>1</v>
      </c>
      <c r="F127" s="22">
        <f t="shared" ca="1" si="34"/>
        <v>5</v>
      </c>
      <c r="G127" s="28">
        <f t="shared" ca="1" si="35"/>
        <v>3.9999999999999938</v>
      </c>
      <c r="H127" s="22">
        <f t="shared" ca="1" si="36"/>
        <v>0</v>
      </c>
      <c r="I127" s="16"/>
    </row>
    <row r="128" spans="1:9" x14ac:dyDescent="0.25">
      <c r="A128" s="18">
        <f t="shared" si="37"/>
        <v>107</v>
      </c>
      <c r="B128" s="18">
        <f t="shared" si="33"/>
        <v>1.06</v>
      </c>
      <c r="C128" s="18">
        <f t="shared" si="26"/>
        <v>1</v>
      </c>
      <c r="D128" s="22">
        <f t="shared" si="27"/>
        <v>1</v>
      </c>
      <c r="E128" s="22">
        <f t="shared" ca="1" si="28"/>
        <v>1</v>
      </c>
      <c r="F128" s="22">
        <f t="shared" ca="1" si="34"/>
        <v>5</v>
      </c>
      <c r="G128" s="28">
        <f t="shared" ca="1" si="35"/>
        <v>4.0499999999999936</v>
      </c>
      <c r="H128" s="22">
        <f t="shared" ca="1" si="36"/>
        <v>0</v>
      </c>
      <c r="I128" s="16"/>
    </row>
    <row r="129" spans="1:9" x14ac:dyDescent="0.25">
      <c r="A129" s="18">
        <f t="shared" si="37"/>
        <v>108</v>
      </c>
      <c r="B129" s="18">
        <f t="shared" si="33"/>
        <v>1.07</v>
      </c>
      <c r="C129" s="18">
        <f t="shared" si="26"/>
        <v>1</v>
      </c>
      <c r="D129" s="22">
        <f t="shared" si="27"/>
        <v>1</v>
      </c>
      <c r="E129" s="22">
        <f t="shared" ca="1" si="28"/>
        <v>1</v>
      </c>
      <c r="F129" s="22">
        <f t="shared" ca="1" si="34"/>
        <v>5</v>
      </c>
      <c r="G129" s="28">
        <f t="shared" ca="1" si="35"/>
        <v>4.0999999999999934</v>
      </c>
      <c r="H129" s="22">
        <f t="shared" ca="1" si="36"/>
        <v>0</v>
      </c>
      <c r="I129" s="16"/>
    </row>
    <row r="130" spans="1:9" x14ac:dyDescent="0.25">
      <c r="A130" s="18">
        <f t="shared" si="37"/>
        <v>109</v>
      </c>
      <c r="B130" s="18">
        <f t="shared" si="33"/>
        <v>1.08</v>
      </c>
      <c r="C130" s="18">
        <f t="shared" si="26"/>
        <v>1</v>
      </c>
      <c r="D130" s="22">
        <f t="shared" si="27"/>
        <v>1</v>
      </c>
      <c r="E130" s="22">
        <f t="shared" ca="1" si="28"/>
        <v>1</v>
      </c>
      <c r="F130" s="22">
        <f t="shared" ca="1" si="34"/>
        <v>5</v>
      </c>
      <c r="G130" s="28">
        <f t="shared" ca="1" si="35"/>
        <v>4.1499999999999932</v>
      </c>
      <c r="H130" s="22">
        <f t="shared" ca="1" si="36"/>
        <v>0</v>
      </c>
      <c r="I130" s="16"/>
    </row>
    <row r="131" spans="1:9" x14ac:dyDescent="0.25">
      <c r="A131" s="18">
        <f t="shared" si="37"/>
        <v>110</v>
      </c>
      <c r="B131" s="18">
        <f t="shared" si="33"/>
        <v>1.0900000000000001</v>
      </c>
      <c r="C131" s="18">
        <f t="shared" si="26"/>
        <v>1</v>
      </c>
      <c r="D131" s="22">
        <f t="shared" si="27"/>
        <v>1</v>
      </c>
      <c r="E131" s="22">
        <f t="shared" ca="1" si="28"/>
        <v>1</v>
      </c>
      <c r="F131" s="22">
        <f t="shared" ca="1" si="34"/>
        <v>5</v>
      </c>
      <c r="G131" s="28">
        <f t="shared" ca="1" si="35"/>
        <v>4.1999999999999931</v>
      </c>
      <c r="H131" s="22">
        <f t="shared" ca="1" si="36"/>
        <v>0</v>
      </c>
      <c r="I131" s="16"/>
    </row>
    <row r="132" spans="1:9" x14ac:dyDescent="0.25">
      <c r="A132" s="18">
        <f t="shared" si="37"/>
        <v>111</v>
      </c>
      <c r="B132" s="18">
        <f t="shared" si="33"/>
        <v>1.1000000000000001</v>
      </c>
      <c r="C132" s="18">
        <f t="shared" si="26"/>
        <v>1</v>
      </c>
      <c r="D132" s="22">
        <f t="shared" si="27"/>
        <v>1</v>
      </c>
      <c r="E132" s="22">
        <f t="shared" ca="1" si="28"/>
        <v>1</v>
      </c>
      <c r="F132" s="22">
        <f t="shared" ca="1" si="34"/>
        <v>5</v>
      </c>
      <c r="G132" s="28">
        <f t="shared" ca="1" si="35"/>
        <v>4.2499999999999929</v>
      </c>
      <c r="H132" s="22">
        <f t="shared" ca="1" si="36"/>
        <v>0</v>
      </c>
      <c r="I132" s="16"/>
    </row>
    <row r="133" spans="1:9" x14ac:dyDescent="0.25">
      <c r="A133" s="18">
        <f t="shared" si="37"/>
        <v>112</v>
      </c>
      <c r="B133" s="18">
        <f t="shared" si="33"/>
        <v>1.1100000000000001</v>
      </c>
      <c r="C133" s="18">
        <f t="shared" si="26"/>
        <v>1</v>
      </c>
      <c r="D133" s="22">
        <f t="shared" si="27"/>
        <v>1</v>
      </c>
      <c r="E133" s="22">
        <f t="shared" ca="1" si="28"/>
        <v>1</v>
      </c>
      <c r="F133" s="22">
        <f t="shared" ca="1" si="34"/>
        <v>5</v>
      </c>
      <c r="G133" s="28">
        <f t="shared" ca="1" si="35"/>
        <v>4.2999999999999927</v>
      </c>
      <c r="H133" s="22">
        <f t="shared" ca="1" si="36"/>
        <v>0</v>
      </c>
      <c r="I133" s="16"/>
    </row>
    <row r="134" spans="1:9" x14ac:dyDescent="0.25">
      <c r="A134" s="18">
        <f t="shared" si="37"/>
        <v>113</v>
      </c>
      <c r="B134" s="18">
        <f t="shared" si="33"/>
        <v>1.1200000000000001</v>
      </c>
      <c r="C134" s="18">
        <f t="shared" si="26"/>
        <v>1</v>
      </c>
      <c r="D134" s="22">
        <f t="shared" si="27"/>
        <v>1</v>
      </c>
      <c r="E134" s="22">
        <f t="shared" ca="1" si="28"/>
        <v>1</v>
      </c>
      <c r="F134" s="22">
        <f t="shared" ca="1" si="34"/>
        <v>5</v>
      </c>
      <c r="G134" s="28">
        <f t="shared" ca="1" si="35"/>
        <v>4.3499999999999925</v>
      </c>
      <c r="H134" s="22">
        <f t="shared" ca="1" si="36"/>
        <v>0</v>
      </c>
      <c r="I134" s="16"/>
    </row>
    <row r="135" spans="1:9" x14ac:dyDescent="0.25">
      <c r="A135" s="18">
        <f t="shared" si="37"/>
        <v>114</v>
      </c>
      <c r="B135" s="18">
        <f t="shared" si="33"/>
        <v>1.1299999999999999</v>
      </c>
      <c r="C135" s="18">
        <f t="shared" si="26"/>
        <v>1</v>
      </c>
      <c r="D135" s="22">
        <f t="shared" si="27"/>
        <v>1</v>
      </c>
      <c r="E135" s="22">
        <f t="shared" ca="1" si="28"/>
        <v>1</v>
      </c>
      <c r="F135" s="22">
        <f t="shared" ca="1" si="34"/>
        <v>5</v>
      </c>
      <c r="G135" s="28">
        <f t="shared" ca="1" si="35"/>
        <v>4.3999999999999924</v>
      </c>
      <c r="H135" s="22">
        <f t="shared" ca="1" si="36"/>
        <v>0</v>
      </c>
      <c r="I135" s="16"/>
    </row>
    <row r="136" spans="1:9" x14ac:dyDescent="0.25">
      <c r="A136" s="18">
        <f t="shared" si="37"/>
        <v>115</v>
      </c>
      <c r="B136" s="18">
        <f t="shared" si="33"/>
        <v>1.1399999999999999</v>
      </c>
      <c r="C136" s="18">
        <f t="shared" si="26"/>
        <v>1</v>
      </c>
      <c r="D136" s="22">
        <f t="shared" si="27"/>
        <v>1</v>
      </c>
      <c r="E136" s="22">
        <f t="shared" ca="1" si="28"/>
        <v>1</v>
      </c>
      <c r="F136" s="22">
        <f t="shared" ca="1" si="34"/>
        <v>5</v>
      </c>
      <c r="G136" s="28">
        <f t="shared" ca="1" si="35"/>
        <v>4.4499999999999922</v>
      </c>
      <c r="H136" s="22">
        <f t="shared" ca="1" si="36"/>
        <v>0</v>
      </c>
      <c r="I136" s="16"/>
    </row>
    <row r="137" spans="1:9" x14ac:dyDescent="0.25">
      <c r="A137" s="18">
        <f t="shared" si="37"/>
        <v>116</v>
      </c>
      <c r="B137" s="18">
        <f t="shared" si="33"/>
        <v>1.1499999999999999</v>
      </c>
      <c r="C137" s="18">
        <f t="shared" si="26"/>
        <v>1</v>
      </c>
      <c r="D137" s="22">
        <f t="shared" si="27"/>
        <v>1</v>
      </c>
      <c r="E137" s="22">
        <f t="shared" ca="1" si="28"/>
        <v>1</v>
      </c>
      <c r="F137" s="22">
        <f t="shared" ca="1" si="34"/>
        <v>5</v>
      </c>
      <c r="G137" s="28">
        <f t="shared" ca="1" si="35"/>
        <v>4.499999999999992</v>
      </c>
      <c r="H137" s="22">
        <f t="shared" ca="1" si="36"/>
        <v>0</v>
      </c>
      <c r="I137" s="16"/>
    </row>
    <row r="138" spans="1:9" x14ac:dyDescent="0.25">
      <c r="A138" s="18">
        <f t="shared" si="37"/>
        <v>117</v>
      </c>
      <c r="B138" s="18">
        <f t="shared" si="33"/>
        <v>1.1599999999999999</v>
      </c>
      <c r="C138" s="18">
        <f t="shared" si="26"/>
        <v>1</v>
      </c>
      <c r="D138" s="22">
        <f t="shared" si="27"/>
        <v>1</v>
      </c>
      <c r="E138" s="22">
        <f t="shared" ca="1" si="28"/>
        <v>1</v>
      </c>
      <c r="F138" s="22">
        <f t="shared" ca="1" si="34"/>
        <v>5</v>
      </c>
      <c r="G138" s="28">
        <f t="shared" ca="1" si="35"/>
        <v>4.5499999999999918</v>
      </c>
      <c r="H138" s="22">
        <f t="shared" ca="1" si="36"/>
        <v>0</v>
      </c>
      <c r="I138" s="16"/>
    </row>
    <row r="139" spans="1:9" x14ac:dyDescent="0.25">
      <c r="A139" s="18">
        <f t="shared" si="37"/>
        <v>118</v>
      </c>
      <c r="B139" s="18">
        <f t="shared" si="33"/>
        <v>1.17</v>
      </c>
      <c r="C139" s="18">
        <f t="shared" si="26"/>
        <v>1</v>
      </c>
      <c r="D139" s="22">
        <f t="shared" si="27"/>
        <v>1</v>
      </c>
      <c r="E139" s="22">
        <f t="shared" ca="1" si="28"/>
        <v>1</v>
      </c>
      <c r="F139" s="22">
        <f t="shared" ca="1" si="34"/>
        <v>5</v>
      </c>
      <c r="G139" s="28">
        <f t="shared" ca="1" si="35"/>
        <v>4.5999999999999917</v>
      </c>
      <c r="H139" s="22">
        <f t="shared" ca="1" si="36"/>
        <v>0</v>
      </c>
      <c r="I139" s="16"/>
    </row>
    <row r="140" spans="1:9" x14ac:dyDescent="0.25">
      <c r="A140" s="18">
        <f t="shared" si="37"/>
        <v>119</v>
      </c>
      <c r="B140" s="18">
        <f t="shared" si="33"/>
        <v>1.18</v>
      </c>
      <c r="C140" s="18">
        <f t="shared" si="26"/>
        <v>1</v>
      </c>
      <c r="D140" s="22">
        <f t="shared" si="27"/>
        <v>1</v>
      </c>
      <c r="E140" s="22">
        <f t="shared" ca="1" si="28"/>
        <v>1</v>
      </c>
      <c r="F140" s="22">
        <f t="shared" ca="1" si="34"/>
        <v>5</v>
      </c>
      <c r="G140" s="28">
        <f t="shared" ca="1" si="35"/>
        <v>4.6499999999999915</v>
      </c>
      <c r="H140" s="22">
        <f t="shared" ca="1" si="36"/>
        <v>0</v>
      </c>
      <c r="I140" s="16"/>
    </row>
    <row r="141" spans="1:9" x14ac:dyDescent="0.25">
      <c r="A141" s="18">
        <f t="shared" si="37"/>
        <v>120</v>
      </c>
      <c r="B141" s="18">
        <f t="shared" si="33"/>
        <v>1.19</v>
      </c>
      <c r="C141" s="18">
        <f t="shared" si="26"/>
        <v>1</v>
      </c>
      <c r="D141" s="22">
        <f t="shared" si="27"/>
        <v>1</v>
      </c>
      <c r="E141" s="22">
        <f t="shared" ca="1" si="28"/>
        <v>1</v>
      </c>
      <c r="F141" s="22">
        <f t="shared" ca="1" si="34"/>
        <v>5</v>
      </c>
      <c r="G141" s="28">
        <f t="shared" ca="1" si="35"/>
        <v>4.6999999999999913</v>
      </c>
      <c r="H141" s="22">
        <f t="shared" ca="1" si="36"/>
        <v>0</v>
      </c>
      <c r="I141" s="16"/>
    </row>
    <row r="142" spans="1:9" x14ac:dyDescent="0.25">
      <c r="A142" s="18">
        <f t="shared" si="37"/>
        <v>121</v>
      </c>
      <c r="B142" s="18">
        <f t="shared" si="33"/>
        <v>1.2</v>
      </c>
      <c r="C142" s="18">
        <f t="shared" si="26"/>
        <v>1</v>
      </c>
      <c r="D142" s="22">
        <f t="shared" si="27"/>
        <v>1</v>
      </c>
      <c r="E142" s="22">
        <f t="shared" ca="1" si="28"/>
        <v>1</v>
      </c>
      <c r="F142" s="22">
        <f t="shared" ca="1" si="34"/>
        <v>5</v>
      </c>
      <c r="G142" s="28">
        <f t="shared" ca="1" si="35"/>
        <v>4.7499999999999911</v>
      </c>
      <c r="H142" s="22">
        <f t="shared" ca="1" si="36"/>
        <v>0</v>
      </c>
      <c r="I142" s="16"/>
    </row>
    <row r="143" spans="1:9" x14ac:dyDescent="0.25">
      <c r="A143" s="18">
        <f t="shared" si="37"/>
        <v>122</v>
      </c>
      <c r="B143" s="18">
        <f t="shared" si="33"/>
        <v>1.21</v>
      </c>
      <c r="C143" s="18">
        <f t="shared" si="26"/>
        <v>1</v>
      </c>
      <c r="D143" s="22">
        <f t="shared" si="27"/>
        <v>1</v>
      </c>
      <c r="E143" s="22">
        <f t="shared" ca="1" si="28"/>
        <v>1</v>
      </c>
      <c r="F143" s="22">
        <f t="shared" ca="1" si="34"/>
        <v>5</v>
      </c>
      <c r="G143" s="28">
        <f t="shared" ca="1" si="35"/>
        <v>4.7999999999999909</v>
      </c>
      <c r="H143" s="22">
        <f t="shared" ca="1" si="36"/>
        <v>0</v>
      </c>
      <c r="I143" s="16"/>
    </row>
    <row r="144" spans="1:9" x14ac:dyDescent="0.25">
      <c r="A144" s="18">
        <f t="shared" si="37"/>
        <v>123</v>
      </c>
      <c r="B144" s="18">
        <f t="shared" si="33"/>
        <v>1.22</v>
      </c>
      <c r="C144" s="18">
        <f t="shared" si="26"/>
        <v>1</v>
      </c>
      <c r="D144" s="22">
        <f t="shared" si="27"/>
        <v>1</v>
      </c>
      <c r="E144" s="22">
        <f t="shared" ca="1" si="28"/>
        <v>1</v>
      </c>
      <c r="F144" s="22">
        <f t="shared" ca="1" si="34"/>
        <v>5</v>
      </c>
      <c r="G144" s="28">
        <f t="shared" ca="1" si="35"/>
        <v>4.8499999999999908</v>
      </c>
      <c r="H144" s="22">
        <f t="shared" ca="1" si="36"/>
        <v>0</v>
      </c>
      <c r="I144" s="16"/>
    </row>
    <row r="145" spans="1:9" x14ac:dyDescent="0.25">
      <c r="A145" s="18">
        <f t="shared" si="37"/>
        <v>124</v>
      </c>
      <c r="B145" s="18">
        <f t="shared" si="33"/>
        <v>1.23</v>
      </c>
      <c r="C145" s="18">
        <f t="shared" si="26"/>
        <v>1</v>
      </c>
      <c r="D145" s="22">
        <f t="shared" si="27"/>
        <v>1</v>
      </c>
      <c r="E145" s="22">
        <f t="shared" ca="1" si="28"/>
        <v>1</v>
      </c>
      <c r="F145" s="22">
        <f t="shared" ca="1" si="34"/>
        <v>5</v>
      </c>
      <c r="G145" s="28">
        <f t="shared" ca="1" si="35"/>
        <v>4.8999999999999906</v>
      </c>
      <c r="H145" s="22">
        <f t="shared" ca="1" si="36"/>
        <v>0</v>
      </c>
      <c r="I145" s="16"/>
    </row>
    <row r="146" spans="1:9" x14ac:dyDescent="0.25">
      <c r="A146" s="18">
        <f t="shared" si="37"/>
        <v>125</v>
      </c>
      <c r="B146" s="18">
        <f t="shared" si="33"/>
        <v>1.24</v>
      </c>
      <c r="C146" s="18">
        <f t="shared" si="26"/>
        <v>1</v>
      </c>
      <c r="D146" s="22">
        <f t="shared" si="27"/>
        <v>1</v>
      </c>
      <c r="E146" s="22">
        <f t="shared" ca="1" si="28"/>
        <v>1</v>
      </c>
      <c r="F146" s="22">
        <f t="shared" ca="1" si="34"/>
        <v>5</v>
      </c>
      <c r="G146" s="28">
        <f t="shared" ca="1" si="35"/>
        <v>4.9499999999999904</v>
      </c>
      <c r="H146" s="22">
        <f t="shared" ca="1" si="36"/>
        <v>0</v>
      </c>
      <c r="I146" s="16"/>
    </row>
    <row r="147" spans="1:9" x14ac:dyDescent="0.25">
      <c r="A147" s="18">
        <f t="shared" si="37"/>
        <v>126</v>
      </c>
      <c r="B147" s="18">
        <f t="shared" si="33"/>
        <v>1.25</v>
      </c>
      <c r="C147" s="18">
        <f t="shared" si="26"/>
        <v>1</v>
      </c>
      <c r="D147" s="22">
        <f t="shared" si="27"/>
        <v>1</v>
      </c>
      <c r="E147" s="22">
        <f t="shared" ca="1" si="28"/>
        <v>1</v>
      </c>
      <c r="F147" s="22">
        <f t="shared" ca="1" si="34"/>
        <v>5</v>
      </c>
      <c r="G147" s="28">
        <f t="shared" ca="1" si="35"/>
        <v>4.9999999999999902</v>
      </c>
      <c r="H147" s="22">
        <f t="shared" ca="1" si="36"/>
        <v>0</v>
      </c>
      <c r="I147" s="16"/>
    </row>
    <row r="148" spans="1:9" x14ac:dyDescent="0.25">
      <c r="A148" s="18">
        <f t="shared" si="37"/>
        <v>127</v>
      </c>
      <c r="B148" s="18">
        <f t="shared" si="33"/>
        <v>1.26</v>
      </c>
      <c r="C148" s="18">
        <f t="shared" si="26"/>
        <v>1</v>
      </c>
      <c r="D148" s="22">
        <f t="shared" si="27"/>
        <v>1</v>
      </c>
      <c r="E148" s="22">
        <f t="shared" ca="1" si="28"/>
        <v>1</v>
      </c>
      <c r="F148" s="22">
        <f t="shared" ca="1" si="34"/>
        <v>5</v>
      </c>
      <c r="G148" s="28">
        <f t="shared" ca="1" si="35"/>
        <v>5.0499999999999901</v>
      </c>
      <c r="H148" s="22">
        <f t="shared" ca="1" si="36"/>
        <v>0</v>
      </c>
      <c r="I148" s="16"/>
    </row>
    <row r="149" spans="1:9" x14ac:dyDescent="0.25">
      <c r="A149" s="18">
        <f t="shared" si="37"/>
        <v>128</v>
      </c>
      <c r="B149" s="18">
        <f t="shared" si="33"/>
        <v>1.27</v>
      </c>
      <c r="C149" s="18">
        <f t="shared" si="26"/>
        <v>1</v>
      </c>
      <c r="D149" s="22">
        <f t="shared" si="27"/>
        <v>1</v>
      </c>
      <c r="E149" s="22">
        <f t="shared" ca="1" si="28"/>
        <v>1</v>
      </c>
      <c r="F149" s="22">
        <f t="shared" ca="1" si="34"/>
        <v>5</v>
      </c>
      <c r="G149" s="28">
        <f t="shared" ca="1" si="35"/>
        <v>5.0999999999999899</v>
      </c>
      <c r="H149" s="22">
        <f t="shared" ca="1" si="36"/>
        <v>0</v>
      </c>
      <c r="I149" s="16"/>
    </row>
    <row r="150" spans="1:9" x14ac:dyDescent="0.25">
      <c r="A150" s="18">
        <f t="shared" si="37"/>
        <v>129</v>
      </c>
      <c r="B150" s="18">
        <f t="shared" si="33"/>
        <v>1.28</v>
      </c>
      <c r="C150" s="18">
        <f t="shared" si="26"/>
        <v>1</v>
      </c>
      <c r="D150" s="22">
        <f t="shared" si="27"/>
        <v>1</v>
      </c>
      <c r="E150" s="22">
        <f t="shared" ca="1" si="28"/>
        <v>1</v>
      </c>
      <c r="F150" s="22">
        <f t="shared" ca="1" si="34"/>
        <v>5</v>
      </c>
      <c r="G150" s="28">
        <f t="shared" ca="1" si="35"/>
        <v>5.1499999999999897</v>
      </c>
      <c r="H150" s="22">
        <f t="shared" ca="1" si="36"/>
        <v>0</v>
      </c>
      <c r="I150" s="16"/>
    </row>
    <row r="151" spans="1:9" x14ac:dyDescent="0.25">
      <c r="A151" s="18">
        <f t="shared" si="37"/>
        <v>130</v>
      </c>
      <c r="B151" s="18">
        <f t="shared" si="33"/>
        <v>1.29</v>
      </c>
      <c r="C151" s="18">
        <f t="shared" ref="C151:C214" si="38">IF((A151&lt;($C$12+2)),1,0)</f>
        <v>1</v>
      </c>
      <c r="D151" s="22">
        <f t="shared" ref="D151:D214" si="39">MAX(0,MIN(1,(D150+IF((C151=1),(1/$C$10),(-1/$C$10)))))</f>
        <v>1</v>
      </c>
      <c r="E151" s="22">
        <f t="shared" ref="E151:E214" ca="1" si="40">SUM(OFFSET(D151,((-1*MIN($C$11,A151))+1),0,MIN($C$11,A151),1))</f>
        <v>1</v>
      </c>
      <c r="F151" s="22">
        <f t="shared" ca="1" si="34"/>
        <v>5</v>
      </c>
      <c r="G151" s="28">
        <f t="shared" ca="1" si="35"/>
        <v>5.1999999999999895</v>
      </c>
      <c r="H151" s="22">
        <f t="shared" ca="1" si="36"/>
        <v>0</v>
      </c>
      <c r="I151" s="16"/>
    </row>
    <row r="152" spans="1:9" x14ac:dyDescent="0.25">
      <c r="A152" s="18">
        <f t="shared" si="37"/>
        <v>131</v>
      </c>
      <c r="B152" s="18">
        <f t="shared" si="33"/>
        <v>1.3</v>
      </c>
      <c r="C152" s="18">
        <f t="shared" si="38"/>
        <v>1</v>
      </c>
      <c r="D152" s="22">
        <f t="shared" si="39"/>
        <v>1</v>
      </c>
      <c r="E152" s="22">
        <f t="shared" ca="1" si="40"/>
        <v>1</v>
      </c>
      <c r="F152" s="22">
        <f t="shared" ca="1" si="34"/>
        <v>5</v>
      </c>
      <c r="G152" s="28">
        <f t="shared" ca="1" si="35"/>
        <v>5.2499999999999893</v>
      </c>
      <c r="H152" s="22">
        <f t="shared" ca="1" si="36"/>
        <v>0</v>
      </c>
      <c r="I152" s="16"/>
    </row>
    <row r="153" spans="1:9" x14ac:dyDescent="0.25">
      <c r="A153" s="18">
        <f t="shared" si="37"/>
        <v>132</v>
      </c>
      <c r="B153" s="18">
        <f t="shared" si="33"/>
        <v>1.31</v>
      </c>
      <c r="C153" s="18">
        <f t="shared" si="38"/>
        <v>1</v>
      </c>
      <c r="D153" s="22">
        <f t="shared" si="39"/>
        <v>1</v>
      </c>
      <c r="E153" s="22">
        <f t="shared" ca="1" si="40"/>
        <v>1</v>
      </c>
      <c r="F153" s="22">
        <f t="shared" ca="1" si="34"/>
        <v>5</v>
      </c>
      <c r="G153" s="28">
        <f t="shared" ca="1" si="35"/>
        <v>5.2999999999999892</v>
      </c>
      <c r="H153" s="22">
        <f t="shared" ca="1" si="36"/>
        <v>0</v>
      </c>
      <c r="I153" s="16"/>
    </row>
    <row r="154" spans="1:9" x14ac:dyDescent="0.25">
      <c r="A154" s="18">
        <f t="shared" si="37"/>
        <v>133</v>
      </c>
      <c r="B154" s="18">
        <f t="shared" si="33"/>
        <v>1.32</v>
      </c>
      <c r="C154" s="18">
        <f t="shared" si="38"/>
        <v>1</v>
      </c>
      <c r="D154" s="22">
        <f t="shared" si="39"/>
        <v>1</v>
      </c>
      <c r="E154" s="22">
        <f t="shared" ca="1" si="40"/>
        <v>1</v>
      </c>
      <c r="F154" s="22">
        <f t="shared" ca="1" si="34"/>
        <v>5</v>
      </c>
      <c r="G154" s="28">
        <f t="shared" ca="1" si="35"/>
        <v>5.349999999999989</v>
      </c>
      <c r="H154" s="22">
        <f t="shared" ca="1" si="36"/>
        <v>0</v>
      </c>
      <c r="I154" s="16"/>
    </row>
    <row r="155" spans="1:9" x14ac:dyDescent="0.25">
      <c r="A155" s="18">
        <f t="shared" si="37"/>
        <v>134</v>
      </c>
      <c r="B155" s="18">
        <f t="shared" si="33"/>
        <v>1.33</v>
      </c>
      <c r="C155" s="18">
        <f t="shared" si="38"/>
        <v>1</v>
      </c>
      <c r="D155" s="22">
        <f t="shared" si="39"/>
        <v>1</v>
      </c>
      <c r="E155" s="22">
        <f t="shared" ca="1" si="40"/>
        <v>1</v>
      </c>
      <c r="F155" s="22">
        <f t="shared" ca="1" si="34"/>
        <v>5</v>
      </c>
      <c r="G155" s="28">
        <f t="shared" ca="1" si="35"/>
        <v>5.3999999999999888</v>
      </c>
      <c r="H155" s="22">
        <f t="shared" ca="1" si="36"/>
        <v>0</v>
      </c>
      <c r="I155" s="16"/>
    </row>
    <row r="156" spans="1:9" x14ac:dyDescent="0.25">
      <c r="A156" s="18">
        <f t="shared" si="37"/>
        <v>135</v>
      </c>
      <c r="B156" s="18">
        <f t="shared" si="33"/>
        <v>1.34</v>
      </c>
      <c r="C156" s="18">
        <f t="shared" si="38"/>
        <v>1</v>
      </c>
      <c r="D156" s="22">
        <f t="shared" si="39"/>
        <v>1</v>
      </c>
      <c r="E156" s="22">
        <f t="shared" ca="1" si="40"/>
        <v>1</v>
      </c>
      <c r="F156" s="22">
        <f t="shared" ca="1" si="34"/>
        <v>5</v>
      </c>
      <c r="G156" s="28">
        <f t="shared" ca="1" si="35"/>
        <v>5.4499999999999886</v>
      </c>
      <c r="H156" s="22">
        <f t="shared" ca="1" si="36"/>
        <v>0</v>
      </c>
      <c r="I156" s="16"/>
    </row>
    <row r="157" spans="1:9" x14ac:dyDescent="0.25">
      <c r="A157" s="18">
        <f t="shared" si="37"/>
        <v>136</v>
      </c>
      <c r="B157" s="18">
        <f t="shared" si="33"/>
        <v>1.35</v>
      </c>
      <c r="C157" s="18">
        <f t="shared" si="38"/>
        <v>1</v>
      </c>
      <c r="D157" s="22">
        <f t="shared" si="39"/>
        <v>1</v>
      </c>
      <c r="E157" s="22">
        <f t="shared" ca="1" si="40"/>
        <v>1</v>
      </c>
      <c r="F157" s="22">
        <f t="shared" ca="1" si="34"/>
        <v>5</v>
      </c>
      <c r="G157" s="28">
        <f t="shared" ca="1" si="35"/>
        <v>5.4999999999999885</v>
      </c>
      <c r="H157" s="22">
        <f t="shared" ca="1" si="36"/>
        <v>0</v>
      </c>
      <c r="I157" s="16"/>
    </row>
    <row r="158" spans="1:9" x14ac:dyDescent="0.25">
      <c r="A158" s="18">
        <f t="shared" si="37"/>
        <v>137</v>
      </c>
      <c r="B158" s="18">
        <f t="shared" ref="B158:B169" si="41">((A158-1)*itp)/1000</f>
        <v>1.36</v>
      </c>
      <c r="C158" s="18">
        <f t="shared" si="38"/>
        <v>1</v>
      </c>
      <c r="D158" s="22">
        <f t="shared" si="39"/>
        <v>1</v>
      </c>
      <c r="E158" s="22">
        <f t="shared" ca="1" si="40"/>
        <v>1</v>
      </c>
      <c r="F158" s="22">
        <f t="shared" ref="F158:F169" ca="1" si="42">((D158+E158)/(1+$C$11))*Vprog</f>
        <v>5</v>
      </c>
      <c r="G158" s="28">
        <f t="shared" ref="G158:G169" ca="1" si="43">((((F158+F157)/2)*itp)/1000)+G157</f>
        <v>5.5499999999999883</v>
      </c>
      <c r="H158" s="22">
        <f t="shared" ref="H158:H169" ca="1" si="44">(F158-F157)/(itp/1000)</f>
        <v>0</v>
      </c>
      <c r="I158" s="16"/>
    </row>
    <row r="159" spans="1:9" x14ac:dyDescent="0.25">
      <c r="A159" s="18">
        <f t="shared" si="37"/>
        <v>138</v>
      </c>
      <c r="B159" s="18">
        <f t="shared" si="41"/>
        <v>1.37</v>
      </c>
      <c r="C159" s="18">
        <f t="shared" si="38"/>
        <v>1</v>
      </c>
      <c r="D159" s="22">
        <f t="shared" si="39"/>
        <v>1</v>
      </c>
      <c r="E159" s="22">
        <f t="shared" ca="1" si="40"/>
        <v>1</v>
      </c>
      <c r="F159" s="22">
        <f t="shared" ca="1" si="42"/>
        <v>5</v>
      </c>
      <c r="G159" s="28">
        <f t="shared" ca="1" si="43"/>
        <v>5.5999999999999881</v>
      </c>
      <c r="H159" s="22">
        <f t="shared" ca="1" si="44"/>
        <v>0</v>
      </c>
      <c r="I159" s="16"/>
    </row>
    <row r="160" spans="1:9" x14ac:dyDescent="0.25">
      <c r="A160" s="18">
        <f t="shared" si="37"/>
        <v>139</v>
      </c>
      <c r="B160" s="18">
        <f t="shared" si="41"/>
        <v>1.38</v>
      </c>
      <c r="C160" s="18">
        <f t="shared" si="38"/>
        <v>1</v>
      </c>
      <c r="D160" s="22">
        <f t="shared" si="39"/>
        <v>1</v>
      </c>
      <c r="E160" s="22">
        <f t="shared" ca="1" si="40"/>
        <v>1</v>
      </c>
      <c r="F160" s="22">
        <f t="shared" ca="1" si="42"/>
        <v>5</v>
      </c>
      <c r="G160" s="28">
        <f t="shared" ca="1" si="43"/>
        <v>5.6499999999999879</v>
      </c>
      <c r="H160" s="22">
        <f t="shared" ca="1" si="44"/>
        <v>0</v>
      </c>
      <c r="I160" s="16"/>
    </row>
    <row r="161" spans="1:9" x14ac:dyDescent="0.25">
      <c r="A161" s="18">
        <f t="shared" si="37"/>
        <v>140</v>
      </c>
      <c r="B161" s="18">
        <f t="shared" si="41"/>
        <v>1.39</v>
      </c>
      <c r="C161" s="18">
        <f t="shared" si="38"/>
        <v>1</v>
      </c>
      <c r="D161" s="22">
        <f t="shared" si="39"/>
        <v>1</v>
      </c>
      <c r="E161" s="22">
        <f t="shared" ca="1" si="40"/>
        <v>1</v>
      </c>
      <c r="F161" s="22">
        <f t="shared" ca="1" si="42"/>
        <v>5</v>
      </c>
      <c r="G161" s="28">
        <f t="shared" ca="1" si="43"/>
        <v>5.6999999999999877</v>
      </c>
      <c r="H161" s="22">
        <f t="shared" ca="1" si="44"/>
        <v>0</v>
      </c>
      <c r="I161" s="16"/>
    </row>
    <row r="162" spans="1:9" x14ac:dyDescent="0.25">
      <c r="A162" s="18">
        <f t="shared" si="37"/>
        <v>141</v>
      </c>
      <c r="B162" s="18">
        <f t="shared" si="41"/>
        <v>1.4</v>
      </c>
      <c r="C162" s="18">
        <f t="shared" si="38"/>
        <v>1</v>
      </c>
      <c r="D162" s="22">
        <f t="shared" si="39"/>
        <v>1</v>
      </c>
      <c r="E162" s="22">
        <f t="shared" ca="1" si="40"/>
        <v>1</v>
      </c>
      <c r="F162" s="22">
        <f t="shared" ca="1" si="42"/>
        <v>5</v>
      </c>
      <c r="G162" s="28">
        <f t="shared" ca="1" si="43"/>
        <v>5.7499999999999876</v>
      </c>
      <c r="H162" s="22">
        <f t="shared" ca="1" si="44"/>
        <v>0</v>
      </c>
      <c r="I162" s="16"/>
    </row>
    <row r="163" spans="1:9" x14ac:dyDescent="0.25">
      <c r="A163" s="18">
        <f t="shared" si="37"/>
        <v>142</v>
      </c>
      <c r="B163" s="18">
        <f t="shared" si="41"/>
        <v>1.41</v>
      </c>
      <c r="C163" s="18">
        <f t="shared" si="38"/>
        <v>0</v>
      </c>
      <c r="D163" s="22">
        <f t="shared" si="39"/>
        <v>0.98</v>
      </c>
      <c r="E163" s="22">
        <f t="shared" ca="1" si="40"/>
        <v>0.98</v>
      </c>
      <c r="F163" s="22">
        <f t="shared" ca="1" si="42"/>
        <v>4.9000000000000004</v>
      </c>
      <c r="G163" s="28">
        <f t="shared" ca="1" si="43"/>
        <v>5.7994999999999877</v>
      </c>
      <c r="H163" s="22">
        <f t="shared" ca="1" si="44"/>
        <v>-9.9999999999999645</v>
      </c>
      <c r="I163" s="16"/>
    </row>
    <row r="164" spans="1:9" x14ac:dyDescent="0.25">
      <c r="A164" s="18">
        <f t="shared" si="37"/>
        <v>143</v>
      </c>
      <c r="B164" s="18">
        <f t="shared" si="41"/>
        <v>1.42</v>
      </c>
      <c r="C164" s="18">
        <f t="shared" si="38"/>
        <v>0</v>
      </c>
      <c r="D164" s="22">
        <f t="shared" si="39"/>
        <v>0.96</v>
      </c>
      <c r="E164" s="22">
        <f t="shared" ca="1" si="40"/>
        <v>0.96</v>
      </c>
      <c r="F164" s="22">
        <f t="shared" ca="1" si="42"/>
        <v>4.8</v>
      </c>
      <c r="G164" s="28">
        <f t="shared" ca="1" si="43"/>
        <v>5.8479999999999874</v>
      </c>
      <c r="H164" s="22">
        <f t="shared" ca="1" si="44"/>
        <v>-10.000000000000053</v>
      </c>
      <c r="I164" s="16"/>
    </row>
    <row r="165" spans="1:9" x14ac:dyDescent="0.25">
      <c r="A165" s="18">
        <f t="shared" ref="A165:A228" si="45">A164+1</f>
        <v>144</v>
      </c>
      <c r="B165" s="18">
        <f t="shared" si="41"/>
        <v>1.43</v>
      </c>
      <c r="C165" s="18">
        <f t="shared" si="38"/>
        <v>0</v>
      </c>
      <c r="D165" s="22">
        <f t="shared" si="39"/>
        <v>0.94</v>
      </c>
      <c r="E165" s="22">
        <f t="shared" ca="1" si="40"/>
        <v>0.94</v>
      </c>
      <c r="F165" s="22">
        <f t="shared" ca="1" si="42"/>
        <v>4.6999999999999993</v>
      </c>
      <c r="G165" s="28">
        <f t="shared" ca="1" si="43"/>
        <v>5.8954999999999878</v>
      </c>
      <c r="H165" s="22">
        <f t="shared" ca="1" si="44"/>
        <v>-10.000000000000053</v>
      </c>
      <c r="I165" s="16"/>
    </row>
    <row r="166" spans="1:9" x14ac:dyDescent="0.25">
      <c r="A166" s="18">
        <f t="shared" si="45"/>
        <v>145</v>
      </c>
      <c r="B166" s="18">
        <f t="shared" si="41"/>
        <v>1.44</v>
      </c>
      <c r="C166" s="18">
        <f t="shared" si="38"/>
        <v>0</v>
      </c>
      <c r="D166" s="22">
        <f t="shared" si="39"/>
        <v>0.91999999999999993</v>
      </c>
      <c r="E166" s="22">
        <f t="shared" ca="1" si="40"/>
        <v>0.91999999999999993</v>
      </c>
      <c r="F166" s="22">
        <f t="shared" ca="1" si="42"/>
        <v>4.5999999999999996</v>
      </c>
      <c r="G166" s="28">
        <f t="shared" ca="1" si="43"/>
        <v>5.9419999999999877</v>
      </c>
      <c r="H166" s="22">
        <f t="shared" ca="1" si="44"/>
        <v>-9.9999999999999645</v>
      </c>
      <c r="I166" s="16"/>
    </row>
    <row r="167" spans="1:9" x14ac:dyDescent="0.25">
      <c r="A167" s="18">
        <f t="shared" si="45"/>
        <v>146</v>
      </c>
      <c r="B167" s="18">
        <f t="shared" si="41"/>
        <v>1.45</v>
      </c>
      <c r="C167" s="18">
        <f t="shared" si="38"/>
        <v>0</v>
      </c>
      <c r="D167" s="22">
        <f t="shared" si="39"/>
        <v>0.89999999999999991</v>
      </c>
      <c r="E167" s="22">
        <f t="shared" ca="1" si="40"/>
        <v>0.89999999999999991</v>
      </c>
      <c r="F167" s="22">
        <f t="shared" ca="1" si="42"/>
        <v>4.5</v>
      </c>
      <c r="G167" s="28">
        <f t="shared" ca="1" si="43"/>
        <v>5.9874999999999874</v>
      </c>
      <c r="H167" s="22">
        <f t="shared" ca="1" si="44"/>
        <v>-9.9999999999999645</v>
      </c>
      <c r="I167" s="16"/>
    </row>
    <row r="168" spans="1:9" x14ac:dyDescent="0.25">
      <c r="A168" s="18">
        <f t="shared" si="45"/>
        <v>147</v>
      </c>
      <c r="B168" s="18">
        <f t="shared" si="41"/>
        <v>1.46</v>
      </c>
      <c r="C168" s="18">
        <f t="shared" si="38"/>
        <v>0</v>
      </c>
      <c r="D168" s="22">
        <f t="shared" si="39"/>
        <v>0.87999999999999989</v>
      </c>
      <c r="E168" s="22">
        <f t="shared" ca="1" si="40"/>
        <v>0.87999999999999989</v>
      </c>
      <c r="F168" s="22">
        <f t="shared" ca="1" si="42"/>
        <v>4.3999999999999995</v>
      </c>
      <c r="G168" s="28">
        <f t="shared" ca="1" si="43"/>
        <v>6.0319999999999876</v>
      </c>
      <c r="H168" s="22">
        <f t="shared" ca="1" si="44"/>
        <v>-10.000000000000053</v>
      </c>
      <c r="I168" s="16"/>
    </row>
    <row r="169" spans="1:9" x14ac:dyDescent="0.25">
      <c r="A169" s="18">
        <f t="shared" si="45"/>
        <v>148</v>
      </c>
      <c r="B169" s="18">
        <f t="shared" si="41"/>
        <v>1.47</v>
      </c>
      <c r="C169" s="18">
        <f t="shared" si="38"/>
        <v>0</v>
      </c>
      <c r="D169" s="22">
        <f t="shared" si="39"/>
        <v>0.85999999999999988</v>
      </c>
      <c r="E169" s="22">
        <f t="shared" ca="1" si="40"/>
        <v>0.85999999999999988</v>
      </c>
      <c r="F169" s="22">
        <f t="shared" ca="1" si="42"/>
        <v>4.2999999999999989</v>
      </c>
      <c r="G169" s="28">
        <f t="shared" ca="1" si="43"/>
        <v>6.0754999999999875</v>
      </c>
      <c r="H169" s="22">
        <f t="shared" ca="1" si="44"/>
        <v>-10.000000000000053</v>
      </c>
      <c r="I169" s="16"/>
    </row>
    <row r="170" spans="1:9" x14ac:dyDescent="0.25">
      <c r="A170" s="18">
        <f t="shared" si="45"/>
        <v>149</v>
      </c>
      <c r="B170" s="18">
        <f t="shared" ref="B170:B233" si="46">((A170-1)*itp)/1000</f>
        <v>1.48</v>
      </c>
      <c r="C170" s="18">
        <f t="shared" si="38"/>
        <v>0</v>
      </c>
      <c r="D170" s="22">
        <f t="shared" si="39"/>
        <v>0.83999999999999986</v>
      </c>
      <c r="E170" s="22">
        <f t="shared" ca="1" si="40"/>
        <v>0.83999999999999986</v>
      </c>
      <c r="F170" s="22">
        <f t="shared" ref="F170:F233" ca="1" si="47">((D170+E170)/(1+$C$11))*Vprog</f>
        <v>4.1999999999999993</v>
      </c>
      <c r="G170" s="28">
        <f t="shared" ref="G170:G233" ca="1" si="48">((((F170+F169)/2)*itp)/1000)+G169</f>
        <v>6.1179999999999879</v>
      </c>
      <c r="H170" s="22">
        <f t="shared" ref="H170:H233" ca="1" si="49">(F170-F169)/(itp/1000)</f>
        <v>-9.9999999999999645</v>
      </c>
    </row>
    <row r="171" spans="1:9" x14ac:dyDescent="0.25">
      <c r="A171" s="18">
        <f t="shared" si="45"/>
        <v>150</v>
      </c>
      <c r="B171" s="18">
        <f t="shared" si="46"/>
        <v>1.49</v>
      </c>
      <c r="C171" s="18">
        <f t="shared" si="38"/>
        <v>0</v>
      </c>
      <c r="D171" s="22">
        <f t="shared" si="39"/>
        <v>0.81999999999999984</v>
      </c>
      <c r="E171" s="22">
        <f t="shared" ca="1" si="40"/>
        <v>0.81999999999999984</v>
      </c>
      <c r="F171" s="22">
        <f t="shared" ca="1" si="47"/>
        <v>4.0999999999999996</v>
      </c>
      <c r="G171" s="28">
        <f t="shared" ca="1" si="48"/>
        <v>6.159499999999988</v>
      </c>
      <c r="H171" s="22">
        <f t="shared" ca="1" si="49"/>
        <v>-9.9999999999999645</v>
      </c>
    </row>
    <row r="172" spans="1:9" x14ac:dyDescent="0.25">
      <c r="A172" s="18">
        <f t="shared" si="45"/>
        <v>151</v>
      </c>
      <c r="B172" s="18">
        <f t="shared" si="46"/>
        <v>1.5</v>
      </c>
      <c r="C172" s="18">
        <f t="shared" si="38"/>
        <v>0</v>
      </c>
      <c r="D172" s="22">
        <f t="shared" si="39"/>
        <v>0.79999999999999982</v>
      </c>
      <c r="E172" s="22">
        <f t="shared" ca="1" si="40"/>
        <v>0.79999999999999982</v>
      </c>
      <c r="F172" s="22">
        <f t="shared" ca="1" si="47"/>
        <v>3.9999999999999991</v>
      </c>
      <c r="G172" s="28">
        <f t="shared" ca="1" si="48"/>
        <v>6.1999999999999877</v>
      </c>
      <c r="H172" s="22">
        <f t="shared" ca="1" si="49"/>
        <v>-10.000000000000053</v>
      </c>
    </row>
    <row r="173" spans="1:9" x14ac:dyDescent="0.25">
      <c r="A173" s="18">
        <f t="shared" si="45"/>
        <v>152</v>
      </c>
      <c r="B173" s="18">
        <f t="shared" si="46"/>
        <v>1.51</v>
      </c>
      <c r="C173" s="18">
        <f t="shared" si="38"/>
        <v>0</v>
      </c>
      <c r="D173" s="22">
        <f t="shared" si="39"/>
        <v>0.7799999999999998</v>
      </c>
      <c r="E173" s="22">
        <f t="shared" ca="1" si="40"/>
        <v>0.7799999999999998</v>
      </c>
      <c r="F173" s="22">
        <f t="shared" ca="1" si="47"/>
        <v>3.899999999999999</v>
      </c>
      <c r="G173" s="28">
        <f t="shared" ca="1" si="48"/>
        <v>6.2394999999999881</v>
      </c>
      <c r="H173" s="22">
        <f t="shared" ca="1" si="49"/>
        <v>-10.000000000000009</v>
      </c>
    </row>
    <row r="174" spans="1:9" x14ac:dyDescent="0.25">
      <c r="A174" s="18">
        <f t="shared" si="45"/>
        <v>153</v>
      </c>
      <c r="B174" s="18">
        <f t="shared" si="46"/>
        <v>1.52</v>
      </c>
      <c r="C174" s="18">
        <f t="shared" si="38"/>
        <v>0</v>
      </c>
      <c r="D174" s="22">
        <f t="shared" si="39"/>
        <v>0.75999999999999979</v>
      </c>
      <c r="E174" s="22">
        <f t="shared" ca="1" si="40"/>
        <v>0.75999999999999979</v>
      </c>
      <c r="F174" s="22">
        <f t="shared" ca="1" si="47"/>
        <v>3.7999999999999989</v>
      </c>
      <c r="G174" s="28">
        <f t="shared" ca="1" si="48"/>
        <v>6.277999999999988</v>
      </c>
      <c r="H174" s="22">
        <f t="shared" ca="1" si="49"/>
        <v>-10.000000000000009</v>
      </c>
    </row>
    <row r="175" spans="1:9" x14ac:dyDescent="0.25">
      <c r="A175" s="18">
        <f t="shared" si="45"/>
        <v>154</v>
      </c>
      <c r="B175" s="18">
        <f t="shared" si="46"/>
        <v>1.53</v>
      </c>
      <c r="C175" s="18">
        <f t="shared" si="38"/>
        <v>0</v>
      </c>
      <c r="D175" s="22">
        <f t="shared" si="39"/>
        <v>0.73999999999999977</v>
      </c>
      <c r="E175" s="22">
        <f t="shared" ca="1" si="40"/>
        <v>0.73999999999999977</v>
      </c>
      <c r="F175" s="22">
        <f t="shared" ca="1" si="47"/>
        <v>3.6999999999999988</v>
      </c>
      <c r="G175" s="28">
        <f t="shared" ca="1" si="48"/>
        <v>6.3154999999999877</v>
      </c>
      <c r="H175" s="22">
        <f t="shared" ca="1" si="49"/>
        <v>-10.000000000000009</v>
      </c>
    </row>
    <row r="176" spans="1:9" x14ac:dyDescent="0.25">
      <c r="A176" s="18">
        <f t="shared" si="45"/>
        <v>155</v>
      </c>
      <c r="B176" s="18">
        <f t="shared" si="46"/>
        <v>1.54</v>
      </c>
      <c r="C176" s="18">
        <f t="shared" si="38"/>
        <v>0</v>
      </c>
      <c r="D176" s="22">
        <f t="shared" si="39"/>
        <v>0.71999999999999975</v>
      </c>
      <c r="E176" s="22">
        <f t="shared" ca="1" si="40"/>
        <v>0.71999999999999975</v>
      </c>
      <c r="F176" s="22">
        <f t="shared" ca="1" si="47"/>
        <v>3.5999999999999988</v>
      </c>
      <c r="G176" s="28">
        <f t="shared" ca="1" si="48"/>
        <v>6.3519999999999879</v>
      </c>
      <c r="H176" s="22">
        <f t="shared" ca="1" si="49"/>
        <v>-10.000000000000009</v>
      </c>
    </row>
    <row r="177" spans="1:8" x14ac:dyDescent="0.25">
      <c r="A177" s="18">
        <f t="shared" si="45"/>
        <v>156</v>
      </c>
      <c r="B177" s="18">
        <f t="shared" si="46"/>
        <v>1.55</v>
      </c>
      <c r="C177" s="18">
        <f t="shared" si="38"/>
        <v>0</v>
      </c>
      <c r="D177" s="22">
        <f t="shared" si="39"/>
        <v>0.69999999999999973</v>
      </c>
      <c r="E177" s="22">
        <f t="shared" ca="1" si="40"/>
        <v>0.69999999999999973</v>
      </c>
      <c r="F177" s="22">
        <f t="shared" ca="1" si="47"/>
        <v>3.4999999999999987</v>
      </c>
      <c r="G177" s="28">
        <f t="shared" ca="1" si="48"/>
        <v>6.3874999999999877</v>
      </c>
      <c r="H177" s="22">
        <f t="shared" ca="1" si="49"/>
        <v>-10.000000000000009</v>
      </c>
    </row>
    <row r="178" spans="1:8" x14ac:dyDescent="0.25">
      <c r="A178" s="18">
        <f t="shared" si="45"/>
        <v>157</v>
      </c>
      <c r="B178" s="18">
        <f t="shared" si="46"/>
        <v>1.56</v>
      </c>
      <c r="C178" s="18">
        <f t="shared" si="38"/>
        <v>0</v>
      </c>
      <c r="D178" s="22">
        <f t="shared" si="39"/>
        <v>0.67999999999999972</v>
      </c>
      <c r="E178" s="22">
        <f t="shared" ca="1" si="40"/>
        <v>0.67999999999999972</v>
      </c>
      <c r="F178" s="22">
        <f t="shared" ca="1" si="47"/>
        <v>3.3999999999999986</v>
      </c>
      <c r="G178" s="28">
        <f t="shared" ca="1" si="48"/>
        <v>6.4219999999999882</v>
      </c>
      <c r="H178" s="22">
        <f t="shared" ca="1" si="49"/>
        <v>-10.000000000000009</v>
      </c>
    </row>
    <row r="179" spans="1:8" x14ac:dyDescent="0.25">
      <c r="A179" s="18">
        <f t="shared" si="45"/>
        <v>158</v>
      </c>
      <c r="B179" s="18">
        <f t="shared" si="46"/>
        <v>1.57</v>
      </c>
      <c r="C179" s="18">
        <f t="shared" si="38"/>
        <v>0</v>
      </c>
      <c r="D179" s="22">
        <f t="shared" si="39"/>
        <v>0.6599999999999997</v>
      </c>
      <c r="E179" s="22">
        <f t="shared" ca="1" si="40"/>
        <v>0.6599999999999997</v>
      </c>
      <c r="F179" s="22">
        <f t="shared" ca="1" si="47"/>
        <v>3.2999999999999985</v>
      </c>
      <c r="G179" s="28">
        <f t="shared" ca="1" si="48"/>
        <v>6.4554999999999882</v>
      </c>
      <c r="H179" s="22">
        <f t="shared" ca="1" si="49"/>
        <v>-10.000000000000009</v>
      </c>
    </row>
    <row r="180" spans="1:8" x14ac:dyDescent="0.25">
      <c r="A180" s="18">
        <f t="shared" si="45"/>
        <v>159</v>
      </c>
      <c r="B180" s="18">
        <f t="shared" si="46"/>
        <v>1.58</v>
      </c>
      <c r="C180" s="18">
        <f t="shared" si="38"/>
        <v>0</v>
      </c>
      <c r="D180" s="22">
        <f t="shared" si="39"/>
        <v>0.63999999999999968</v>
      </c>
      <c r="E180" s="22">
        <f t="shared" ca="1" si="40"/>
        <v>0.63999999999999968</v>
      </c>
      <c r="F180" s="22">
        <f t="shared" ca="1" si="47"/>
        <v>3.1999999999999984</v>
      </c>
      <c r="G180" s="28">
        <f t="shared" ca="1" si="48"/>
        <v>6.487999999999988</v>
      </c>
      <c r="H180" s="22">
        <f t="shared" ca="1" si="49"/>
        <v>-10.000000000000009</v>
      </c>
    </row>
    <row r="181" spans="1:8" x14ac:dyDescent="0.25">
      <c r="A181" s="18">
        <f t="shared" si="45"/>
        <v>160</v>
      </c>
      <c r="B181" s="18">
        <f t="shared" si="46"/>
        <v>1.59</v>
      </c>
      <c r="C181" s="18">
        <f t="shared" si="38"/>
        <v>0</v>
      </c>
      <c r="D181" s="22">
        <f t="shared" si="39"/>
        <v>0.61999999999999966</v>
      </c>
      <c r="E181" s="22">
        <f t="shared" ca="1" si="40"/>
        <v>0.61999999999999966</v>
      </c>
      <c r="F181" s="22">
        <f t="shared" ca="1" si="47"/>
        <v>3.0999999999999983</v>
      </c>
      <c r="G181" s="28">
        <f t="shared" ca="1" si="48"/>
        <v>6.5194999999999883</v>
      </c>
      <c r="H181" s="22">
        <f t="shared" ca="1" si="49"/>
        <v>-10.000000000000009</v>
      </c>
    </row>
    <row r="182" spans="1:8" x14ac:dyDescent="0.25">
      <c r="A182" s="18">
        <f t="shared" si="45"/>
        <v>161</v>
      </c>
      <c r="B182" s="18">
        <f t="shared" si="46"/>
        <v>1.6</v>
      </c>
      <c r="C182" s="18">
        <f t="shared" si="38"/>
        <v>0</v>
      </c>
      <c r="D182" s="22">
        <f t="shared" si="39"/>
        <v>0.59999999999999964</v>
      </c>
      <c r="E182" s="22">
        <f t="shared" ca="1" si="40"/>
        <v>0.59999999999999964</v>
      </c>
      <c r="F182" s="22">
        <f t="shared" ca="1" si="47"/>
        <v>2.9999999999999982</v>
      </c>
      <c r="G182" s="28">
        <f t="shared" ca="1" si="48"/>
        <v>6.5499999999999883</v>
      </c>
      <c r="H182" s="22">
        <f t="shared" ca="1" si="49"/>
        <v>-10.000000000000009</v>
      </c>
    </row>
    <row r="183" spans="1:8" x14ac:dyDescent="0.25">
      <c r="A183" s="18">
        <f t="shared" si="45"/>
        <v>162</v>
      </c>
      <c r="B183" s="18">
        <f t="shared" si="46"/>
        <v>1.61</v>
      </c>
      <c r="C183" s="18">
        <f t="shared" si="38"/>
        <v>0</v>
      </c>
      <c r="D183" s="22">
        <f t="shared" si="39"/>
        <v>0.57999999999999963</v>
      </c>
      <c r="E183" s="22">
        <f t="shared" ca="1" si="40"/>
        <v>0.57999999999999963</v>
      </c>
      <c r="F183" s="22">
        <f t="shared" ca="1" si="47"/>
        <v>2.8999999999999981</v>
      </c>
      <c r="G183" s="28">
        <f t="shared" ca="1" si="48"/>
        <v>6.5794999999999879</v>
      </c>
      <c r="H183" s="22">
        <f t="shared" ca="1" si="49"/>
        <v>-10.000000000000009</v>
      </c>
    </row>
    <row r="184" spans="1:8" x14ac:dyDescent="0.25">
      <c r="A184" s="18">
        <f t="shared" si="45"/>
        <v>163</v>
      </c>
      <c r="B184" s="18">
        <f t="shared" si="46"/>
        <v>1.62</v>
      </c>
      <c r="C184" s="18">
        <f t="shared" si="38"/>
        <v>0</v>
      </c>
      <c r="D184" s="22">
        <f t="shared" si="39"/>
        <v>0.55999999999999961</v>
      </c>
      <c r="E184" s="22">
        <f t="shared" ca="1" si="40"/>
        <v>0.55999999999999961</v>
      </c>
      <c r="F184" s="22">
        <f t="shared" ca="1" si="47"/>
        <v>2.799999999999998</v>
      </c>
      <c r="G184" s="28">
        <f t="shared" ca="1" si="48"/>
        <v>6.6079999999999881</v>
      </c>
      <c r="H184" s="22">
        <f t="shared" ca="1" si="49"/>
        <v>-10.000000000000009</v>
      </c>
    </row>
    <row r="185" spans="1:8" x14ac:dyDescent="0.25">
      <c r="A185" s="18">
        <f t="shared" si="45"/>
        <v>164</v>
      </c>
      <c r="B185" s="18">
        <f t="shared" si="46"/>
        <v>1.63</v>
      </c>
      <c r="C185" s="18">
        <f t="shared" si="38"/>
        <v>0</v>
      </c>
      <c r="D185" s="22">
        <f t="shared" si="39"/>
        <v>0.53999999999999959</v>
      </c>
      <c r="E185" s="22">
        <f t="shared" ca="1" si="40"/>
        <v>0.53999999999999959</v>
      </c>
      <c r="F185" s="22">
        <f t="shared" ca="1" si="47"/>
        <v>2.699999999999998</v>
      </c>
      <c r="G185" s="28">
        <f t="shared" ca="1" si="48"/>
        <v>6.635499999999988</v>
      </c>
      <c r="H185" s="22">
        <f t="shared" ca="1" si="49"/>
        <v>-10.000000000000009</v>
      </c>
    </row>
    <row r="186" spans="1:8" x14ac:dyDescent="0.25">
      <c r="A186" s="18">
        <f t="shared" si="45"/>
        <v>165</v>
      </c>
      <c r="B186" s="18">
        <f t="shared" si="46"/>
        <v>1.64</v>
      </c>
      <c r="C186" s="18">
        <f t="shared" si="38"/>
        <v>0</v>
      </c>
      <c r="D186" s="22">
        <f t="shared" si="39"/>
        <v>0.51999999999999957</v>
      </c>
      <c r="E186" s="22">
        <f t="shared" ca="1" si="40"/>
        <v>0.51999999999999957</v>
      </c>
      <c r="F186" s="22">
        <f t="shared" ca="1" si="47"/>
        <v>2.5999999999999979</v>
      </c>
      <c r="G186" s="28">
        <f t="shared" ca="1" si="48"/>
        <v>6.6619999999999884</v>
      </c>
      <c r="H186" s="22">
        <f t="shared" ca="1" si="49"/>
        <v>-10.000000000000009</v>
      </c>
    </row>
    <row r="187" spans="1:8" x14ac:dyDescent="0.25">
      <c r="A187" s="18">
        <f t="shared" si="45"/>
        <v>166</v>
      </c>
      <c r="B187" s="18">
        <f t="shared" si="46"/>
        <v>1.65</v>
      </c>
      <c r="C187" s="18">
        <f t="shared" si="38"/>
        <v>0</v>
      </c>
      <c r="D187" s="22">
        <f t="shared" si="39"/>
        <v>0.49999999999999956</v>
      </c>
      <c r="E187" s="22">
        <f t="shared" ca="1" si="40"/>
        <v>0.49999999999999956</v>
      </c>
      <c r="F187" s="22">
        <f t="shared" ca="1" si="47"/>
        <v>2.4999999999999978</v>
      </c>
      <c r="G187" s="28">
        <f t="shared" ca="1" si="48"/>
        <v>6.6874999999999885</v>
      </c>
      <c r="H187" s="22">
        <f t="shared" ca="1" si="49"/>
        <v>-10.000000000000009</v>
      </c>
    </row>
    <row r="188" spans="1:8" x14ac:dyDescent="0.25">
      <c r="A188" s="18">
        <f t="shared" si="45"/>
        <v>167</v>
      </c>
      <c r="B188" s="18">
        <f t="shared" si="46"/>
        <v>1.66</v>
      </c>
      <c r="C188" s="18">
        <f t="shared" si="38"/>
        <v>0</v>
      </c>
      <c r="D188" s="22">
        <f t="shared" si="39"/>
        <v>0.47999999999999954</v>
      </c>
      <c r="E188" s="22">
        <f t="shared" ca="1" si="40"/>
        <v>0.47999999999999954</v>
      </c>
      <c r="F188" s="22">
        <f t="shared" ca="1" si="47"/>
        <v>2.3999999999999977</v>
      </c>
      <c r="G188" s="28">
        <f t="shared" ca="1" si="48"/>
        <v>6.7119999999999882</v>
      </c>
      <c r="H188" s="22">
        <f t="shared" ca="1" si="49"/>
        <v>-10.000000000000009</v>
      </c>
    </row>
    <row r="189" spans="1:8" x14ac:dyDescent="0.25">
      <c r="A189" s="18">
        <f t="shared" si="45"/>
        <v>168</v>
      </c>
      <c r="B189" s="18">
        <f t="shared" si="46"/>
        <v>1.67</v>
      </c>
      <c r="C189" s="18">
        <f t="shared" si="38"/>
        <v>0</v>
      </c>
      <c r="D189" s="22">
        <f t="shared" si="39"/>
        <v>0.45999999999999952</v>
      </c>
      <c r="E189" s="22">
        <f t="shared" ca="1" si="40"/>
        <v>0.45999999999999952</v>
      </c>
      <c r="F189" s="22">
        <f t="shared" ca="1" si="47"/>
        <v>2.2999999999999976</v>
      </c>
      <c r="G189" s="28">
        <f t="shared" ca="1" si="48"/>
        <v>6.7354999999999885</v>
      </c>
      <c r="H189" s="22">
        <f t="shared" ca="1" si="49"/>
        <v>-10.000000000000009</v>
      </c>
    </row>
    <row r="190" spans="1:8" x14ac:dyDescent="0.25">
      <c r="A190" s="18">
        <f t="shared" si="45"/>
        <v>169</v>
      </c>
      <c r="B190" s="18">
        <f t="shared" si="46"/>
        <v>1.68</v>
      </c>
      <c r="C190" s="18">
        <f t="shared" si="38"/>
        <v>0</v>
      </c>
      <c r="D190" s="22">
        <f t="shared" si="39"/>
        <v>0.4399999999999995</v>
      </c>
      <c r="E190" s="22">
        <f t="shared" ca="1" si="40"/>
        <v>0.4399999999999995</v>
      </c>
      <c r="F190" s="22">
        <f t="shared" ca="1" si="47"/>
        <v>2.1999999999999975</v>
      </c>
      <c r="G190" s="28">
        <f t="shared" ca="1" si="48"/>
        <v>6.7579999999999885</v>
      </c>
      <c r="H190" s="22">
        <f t="shared" ca="1" si="49"/>
        <v>-10.000000000000009</v>
      </c>
    </row>
    <row r="191" spans="1:8" x14ac:dyDescent="0.25">
      <c r="A191" s="18">
        <f t="shared" si="45"/>
        <v>170</v>
      </c>
      <c r="B191" s="18">
        <f t="shared" si="46"/>
        <v>1.69</v>
      </c>
      <c r="C191" s="18">
        <f t="shared" si="38"/>
        <v>0</v>
      </c>
      <c r="D191" s="22">
        <f t="shared" si="39"/>
        <v>0.41999999999999948</v>
      </c>
      <c r="E191" s="22">
        <f t="shared" ca="1" si="40"/>
        <v>0.41999999999999948</v>
      </c>
      <c r="F191" s="22">
        <f t="shared" ca="1" si="47"/>
        <v>2.0999999999999974</v>
      </c>
      <c r="G191" s="28">
        <f t="shared" ca="1" si="48"/>
        <v>6.7794999999999881</v>
      </c>
      <c r="H191" s="22">
        <f t="shared" ca="1" si="49"/>
        <v>-10.000000000000009</v>
      </c>
    </row>
    <row r="192" spans="1:8" x14ac:dyDescent="0.25">
      <c r="A192" s="18">
        <f t="shared" si="45"/>
        <v>171</v>
      </c>
      <c r="B192" s="18">
        <f t="shared" si="46"/>
        <v>1.7</v>
      </c>
      <c r="C192" s="18">
        <f t="shared" si="38"/>
        <v>0</v>
      </c>
      <c r="D192" s="22">
        <f t="shared" si="39"/>
        <v>0.39999999999999947</v>
      </c>
      <c r="E192" s="22">
        <f t="shared" ca="1" si="40"/>
        <v>0.39999999999999947</v>
      </c>
      <c r="F192" s="22">
        <f t="shared" ca="1" si="47"/>
        <v>1.9999999999999973</v>
      </c>
      <c r="G192" s="28">
        <f t="shared" ca="1" si="48"/>
        <v>6.7999999999999883</v>
      </c>
      <c r="H192" s="22">
        <f t="shared" ca="1" si="49"/>
        <v>-10.000000000000009</v>
      </c>
    </row>
    <row r="193" spans="1:8" x14ac:dyDescent="0.25">
      <c r="A193" s="18">
        <f t="shared" si="45"/>
        <v>172</v>
      </c>
      <c r="B193" s="18">
        <f t="shared" si="46"/>
        <v>1.71</v>
      </c>
      <c r="C193" s="18">
        <f t="shared" si="38"/>
        <v>0</v>
      </c>
      <c r="D193" s="22">
        <f t="shared" si="39"/>
        <v>0.37999999999999945</v>
      </c>
      <c r="E193" s="22">
        <f t="shared" ca="1" si="40"/>
        <v>0.37999999999999945</v>
      </c>
      <c r="F193" s="22">
        <f t="shared" ca="1" si="47"/>
        <v>1.8999999999999972</v>
      </c>
      <c r="G193" s="28">
        <f t="shared" ca="1" si="48"/>
        <v>6.8194999999999881</v>
      </c>
      <c r="H193" s="22">
        <f t="shared" ca="1" si="49"/>
        <v>-10.000000000000009</v>
      </c>
    </row>
    <row r="194" spans="1:8" x14ac:dyDescent="0.25">
      <c r="A194" s="18">
        <f t="shared" si="45"/>
        <v>173</v>
      </c>
      <c r="B194" s="18">
        <f t="shared" si="46"/>
        <v>1.72</v>
      </c>
      <c r="C194" s="18">
        <f t="shared" si="38"/>
        <v>0</v>
      </c>
      <c r="D194" s="22">
        <f t="shared" si="39"/>
        <v>0.35999999999999943</v>
      </c>
      <c r="E194" s="22">
        <f t="shared" ca="1" si="40"/>
        <v>0.35999999999999943</v>
      </c>
      <c r="F194" s="22">
        <f t="shared" ca="1" si="47"/>
        <v>1.7999999999999972</v>
      </c>
      <c r="G194" s="28">
        <f t="shared" ca="1" si="48"/>
        <v>6.8379999999999885</v>
      </c>
      <c r="H194" s="22">
        <f t="shared" ca="1" si="49"/>
        <v>-10.000000000000009</v>
      </c>
    </row>
    <row r="195" spans="1:8" x14ac:dyDescent="0.25">
      <c r="A195" s="18">
        <f t="shared" si="45"/>
        <v>174</v>
      </c>
      <c r="B195" s="18">
        <f t="shared" si="46"/>
        <v>1.73</v>
      </c>
      <c r="C195" s="18">
        <f t="shared" si="38"/>
        <v>0</v>
      </c>
      <c r="D195" s="22">
        <f t="shared" si="39"/>
        <v>0.33999999999999941</v>
      </c>
      <c r="E195" s="22">
        <f t="shared" ca="1" si="40"/>
        <v>0.33999999999999941</v>
      </c>
      <c r="F195" s="22">
        <f t="shared" ca="1" si="47"/>
        <v>1.6999999999999971</v>
      </c>
      <c r="G195" s="28">
        <f t="shared" ca="1" si="48"/>
        <v>6.8554999999999886</v>
      </c>
      <c r="H195" s="22">
        <f t="shared" ca="1" si="49"/>
        <v>-10.000000000000009</v>
      </c>
    </row>
    <row r="196" spans="1:8" x14ac:dyDescent="0.25">
      <c r="A196" s="18">
        <f t="shared" si="45"/>
        <v>175</v>
      </c>
      <c r="B196" s="18">
        <f t="shared" si="46"/>
        <v>1.74</v>
      </c>
      <c r="C196" s="18">
        <f t="shared" si="38"/>
        <v>0</v>
      </c>
      <c r="D196" s="22">
        <f t="shared" si="39"/>
        <v>0.3199999999999994</v>
      </c>
      <c r="E196" s="22">
        <f t="shared" ca="1" si="40"/>
        <v>0.3199999999999994</v>
      </c>
      <c r="F196" s="22">
        <f t="shared" ca="1" si="47"/>
        <v>1.599999999999997</v>
      </c>
      <c r="G196" s="28">
        <f t="shared" ca="1" si="48"/>
        <v>6.8719999999999883</v>
      </c>
      <c r="H196" s="22">
        <f t="shared" ca="1" si="49"/>
        <v>-10.000000000000009</v>
      </c>
    </row>
    <row r="197" spans="1:8" x14ac:dyDescent="0.25">
      <c r="A197" s="18">
        <f t="shared" si="45"/>
        <v>176</v>
      </c>
      <c r="B197" s="18">
        <f t="shared" si="46"/>
        <v>1.75</v>
      </c>
      <c r="C197" s="18">
        <f t="shared" si="38"/>
        <v>0</v>
      </c>
      <c r="D197" s="22">
        <f t="shared" si="39"/>
        <v>0.29999999999999938</v>
      </c>
      <c r="E197" s="22">
        <f t="shared" ca="1" si="40"/>
        <v>0.29999999999999938</v>
      </c>
      <c r="F197" s="22">
        <f t="shared" ca="1" si="47"/>
        <v>1.4999999999999969</v>
      </c>
      <c r="G197" s="28">
        <f t="shared" ca="1" si="48"/>
        <v>6.8874999999999886</v>
      </c>
      <c r="H197" s="22">
        <f t="shared" ca="1" si="49"/>
        <v>-10.000000000000009</v>
      </c>
    </row>
    <row r="198" spans="1:8" x14ac:dyDescent="0.25">
      <c r="A198" s="18">
        <f t="shared" si="45"/>
        <v>177</v>
      </c>
      <c r="B198" s="18">
        <f t="shared" si="46"/>
        <v>1.76</v>
      </c>
      <c r="C198" s="18">
        <f t="shared" si="38"/>
        <v>0</v>
      </c>
      <c r="D198" s="22">
        <f t="shared" si="39"/>
        <v>0.27999999999999936</v>
      </c>
      <c r="E198" s="22">
        <f t="shared" ca="1" si="40"/>
        <v>0.27999999999999936</v>
      </c>
      <c r="F198" s="22">
        <f t="shared" ca="1" si="47"/>
        <v>1.3999999999999968</v>
      </c>
      <c r="G198" s="28">
        <f t="shared" ca="1" si="48"/>
        <v>6.9019999999999886</v>
      </c>
      <c r="H198" s="22">
        <f t="shared" ca="1" si="49"/>
        <v>-10.000000000000009</v>
      </c>
    </row>
    <row r="199" spans="1:8" x14ac:dyDescent="0.25">
      <c r="A199" s="18">
        <f t="shared" si="45"/>
        <v>178</v>
      </c>
      <c r="B199" s="18">
        <f t="shared" si="46"/>
        <v>1.77</v>
      </c>
      <c r="C199" s="18">
        <f t="shared" si="38"/>
        <v>0</v>
      </c>
      <c r="D199" s="22">
        <f t="shared" si="39"/>
        <v>0.25999999999999934</v>
      </c>
      <c r="E199" s="22">
        <f t="shared" ca="1" si="40"/>
        <v>0.25999999999999934</v>
      </c>
      <c r="F199" s="22">
        <f t="shared" ca="1" si="47"/>
        <v>1.2999999999999967</v>
      </c>
      <c r="G199" s="28">
        <f t="shared" ca="1" si="48"/>
        <v>6.9154999999999882</v>
      </c>
      <c r="H199" s="22">
        <f t="shared" ca="1" si="49"/>
        <v>-10.000000000000009</v>
      </c>
    </row>
    <row r="200" spans="1:8" x14ac:dyDescent="0.25">
      <c r="A200" s="18">
        <f t="shared" si="45"/>
        <v>179</v>
      </c>
      <c r="B200" s="18">
        <f t="shared" si="46"/>
        <v>1.78</v>
      </c>
      <c r="C200" s="18">
        <f t="shared" si="38"/>
        <v>0</v>
      </c>
      <c r="D200" s="22">
        <f t="shared" si="39"/>
        <v>0.23999999999999935</v>
      </c>
      <c r="E200" s="22">
        <f t="shared" ca="1" si="40"/>
        <v>0.23999999999999935</v>
      </c>
      <c r="F200" s="22">
        <f t="shared" ca="1" si="47"/>
        <v>1.1999999999999968</v>
      </c>
      <c r="G200" s="28">
        <f t="shared" ca="1" si="48"/>
        <v>6.9279999999999884</v>
      </c>
      <c r="H200" s="22">
        <f t="shared" ca="1" si="49"/>
        <v>-9.9999999999999858</v>
      </c>
    </row>
    <row r="201" spans="1:8" x14ac:dyDescent="0.25">
      <c r="A201" s="18">
        <f t="shared" si="45"/>
        <v>180</v>
      </c>
      <c r="B201" s="18">
        <f t="shared" si="46"/>
        <v>1.79</v>
      </c>
      <c r="C201" s="18">
        <f t="shared" si="38"/>
        <v>0</v>
      </c>
      <c r="D201" s="22">
        <f t="shared" si="39"/>
        <v>0.21999999999999936</v>
      </c>
      <c r="E201" s="22">
        <f t="shared" ca="1" si="40"/>
        <v>0.21999999999999936</v>
      </c>
      <c r="F201" s="22">
        <f t="shared" ca="1" si="47"/>
        <v>1.0999999999999968</v>
      </c>
      <c r="G201" s="28">
        <f t="shared" ca="1" si="48"/>
        <v>6.9394999999999882</v>
      </c>
      <c r="H201" s="22">
        <f t="shared" ca="1" si="49"/>
        <v>-10.000000000000009</v>
      </c>
    </row>
    <row r="202" spans="1:8" x14ac:dyDescent="0.25">
      <c r="A202" s="18">
        <f t="shared" si="45"/>
        <v>181</v>
      </c>
      <c r="B202" s="18">
        <f t="shared" si="46"/>
        <v>1.8</v>
      </c>
      <c r="C202" s="18">
        <f t="shared" si="38"/>
        <v>0</v>
      </c>
      <c r="D202" s="22">
        <f t="shared" si="39"/>
        <v>0.19999999999999937</v>
      </c>
      <c r="E202" s="22">
        <f t="shared" ca="1" si="40"/>
        <v>0.19999999999999937</v>
      </c>
      <c r="F202" s="22">
        <f t="shared" ca="1" si="47"/>
        <v>0.99999999999999689</v>
      </c>
      <c r="G202" s="28">
        <f t="shared" ca="1" si="48"/>
        <v>6.9499999999999886</v>
      </c>
      <c r="H202" s="22">
        <f t="shared" ca="1" si="49"/>
        <v>-9.9999999999999858</v>
      </c>
    </row>
    <row r="203" spans="1:8" x14ac:dyDescent="0.25">
      <c r="A203" s="18">
        <f t="shared" si="45"/>
        <v>182</v>
      </c>
      <c r="B203" s="18">
        <f t="shared" si="46"/>
        <v>1.81</v>
      </c>
      <c r="C203" s="18">
        <f t="shared" si="38"/>
        <v>0</v>
      </c>
      <c r="D203" s="22">
        <f t="shared" si="39"/>
        <v>0.17999999999999938</v>
      </c>
      <c r="E203" s="22">
        <f t="shared" ca="1" si="40"/>
        <v>0.17999999999999938</v>
      </c>
      <c r="F203" s="22">
        <f t="shared" ca="1" si="47"/>
        <v>0.89999999999999691</v>
      </c>
      <c r="G203" s="28">
        <f t="shared" ca="1" si="48"/>
        <v>6.9594999999999887</v>
      </c>
      <c r="H203" s="22">
        <f t="shared" ca="1" si="49"/>
        <v>-9.9999999999999982</v>
      </c>
    </row>
    <row r="204" spans="1:8" x14ac:dyDescent="0.25">
      <c r="A204" s="18">
        <f t="shared" si="45"/>
        <v>183</v>
      </c>
      <c r="B204" s="18">
        <f t="shared" si="46"/>
        <v>1.82</v>
      </c>
      <c r="C204" s="18">
        <f t="shared" si="38"/>
        <v>0</v>
      </c>
      <c r="D204" s="22">
        <f t="shared" si="39"/>
        <v>0.15999999999999939</v>
      </c>
      <c r="E204" s="22">
        <f t="shared" ca="1" si="40"/>
        <v>0.15999999999999939</v>
      </c>
      <c r="F204" s="22">
        <f t="shared" ca="1" si="47"/>
        <v>0.79999999999999694</v>
      </c>
      <c r="G204" s="28">
        <f t="shared" ca="1" si="48"/>
        <v>6.9679999999999884</v>
      </c>
      <c r="H204" s="22">
        <f t="shared" ca="1" si="49"/>
        <v>-9.9999999999999982</v>
      </c>
    </row>
    <row r="205" spans="1:8" x14ac:dyDescent="0.25">
      <c r="A205" s="18">
        <f t="shared" si="45"/>
        <v>184</v>
      </c>
      <c r="B205" s="18">
        <f t="shared" si="46"/>
        <v>1.83</v>
      </c>
      <c r="C205" s="18">
        <f t="shared" si="38"/>
        <v>0</v>
      </c>
      <c r="D205" s="22">
        <f t="shared" si="39"/>
        <v>0.1399999999999994</v>
      </c>
      <c r="E205" s="22">
        <f t="shared" ca="1" si="40"/>
        <v>0.1399999999999994</v>
      </c>
      <c r="F205" s="22">
        <f t="shared" ca="1" si="47"/>
        <v>0.69999999999999707</v>
      </c>
      <c r="G205" s="28">
        <f t="shared" ca="1" si="48"/>
        <v>6.9754999999999887</v>
      </c>
      <c r="H205" s="22">
        <f t="shared" ca="1" si="49"/>
        <v>-9.9999999999999858</v>
      </c>
    </row>
    <row r="206" spans="1:8" x14ac:dyDescent="0.25">
      <c r="A206" s="18">
        <f t="shared" si="45"/>
        <v>185</v>
      </c>
      <c r="B206" s="18">
        <f t="shared" si="46"/>
        <v>1.84</v>
      </c>
      <c r="C206" s="18">
        <f t="shared" si="38"/>
        <v>0</v>
      </c>
      <c r="D206" s="22">
        <f t="shared" si="39"/>
        <v>0.1199999999999994</v>
      </c>
      <c r="E206" s="22">
        <f t="shared" ca="1" si="40"/>
        <v>0.1199999999999994</v>
      </c>
      <c r="F206" s="22">
        <f t="shared" ca="1" si="47"/>
        <v>0.59999999999999698</v>
      </c>
      <c r="G206" s="28">
        <f t="shared" ca="1" si="48"/>
        <v>6.9819999999999887</v>
      </c>
      <c r="H206" s="22">
        <f t="shared" ca="1" si="49"/>
        <v>-10.000000000000009</v>
      </c>
    </row>
    <row r="207" spans="1:8" x14ac:dyDescent="0.25">
      <c r="A207" s="18">
        <f t="shared" si="45"/>
        <v>186</v>
      </c>
      <c r="B207" s="18">
        <f t="shared" si="46"/>
        <v>1.85</v>
      </c>
      <c r="C207" s="18">
        <f t="shared" si="38"/>
        <v>0</v>
      </c>
      <c r="D207" s="22">
        <f t="shared" si="39"/>
        <v>9.9999999999999395E-2</v>
      </c>
      <c r="E207" s="22">
        <f t="shared" ca="1" si="40"/>
        <v>9.9999999999999395E-2</v>
      </c>
      <c r="F207" s="22">
        <f t="shared" ca="1" si="47"/>
        <v>0.499999999999997</v>
      </c>
      <c r="G207" s="28">
        <f t="shared" ca="1" si="48"/>
        <v>6.9874999999999883</v>
      </c>
      <c r="H207" s="22">
        <f t="shared" ca="1" si="49"/>
        <v>-9.9999999999999982</v>
      </c>
    </row>
    <row r="208" spans="1:8" x14ac:dyDescent="0.25">
      <c r="A208" s="18">
        <f t="shared" si="45"/>
        <v>187</v>
      </c>
      <c r="B208" s="18">
        <f t="shared" si="46"/>
        <v>1.86</v>
      </c>
      <c r="C208" s="18">
        <f t="shared" si="38"/>
        <v>0</v>
      </c>
      <c r="D208" s="22">
        <f t="shared" si="39"/>
        <v>7.9999999999999391E-2</v>
      </c>
      <c r="E208" s="22">
        <f t="shared" ca="1" si="40"/>
        <v>7.9999999999999391E-2</v>
      </c>
      <c r="F208" s="22">
        <f t="shared" ca="1" si="47"/>
        <v>0.39999999999999697</v>
      </c>
      <c r="G208" s="28">
        <f t="shared" ca="1" si="48"/>
        <v>6.9919999999999884</v>
      </c>
      <c r="H208" s="22">
        <f t="shared" ca="1" si="49"/>
        <v>-10.000000000000004</v>
      </c>
    </row>
    <row r="209" spans="1:8" x14ac:dyDescent="0.25">
      <c r="A209" s="18">
        <f t="shared" si="45"/>
        <v>188</v>
      </c>
      <c r="B209" s="18">
        <f t="shared" si="46"/>
        <v>1.87</v>
      </c>
      <c r="C209" s="18">
        <f t="shared" si="38"/>
        <v>0</v>
      </c>
      <c r="D209" s="22">
        <f t="shared" si="39"/>
        <v>5.9999999999999387E-2</v>
      </c>
      <c r="E209" s="22">
        <f t="shared" ca="1" si="40"/>
        <v>5.9999999999999387E-2</v>
      </c>
      <c r="F209" s="22">
        <f t="shared" ca="1" si="47"/>
        <v>0.29999999999999694</v>
      </c>
      <c r="G209" s="28">
        <f t="shared" ca="1" si="48"/>
        <v>6.9954999999999883</v>
      </c>
      <c r="H209" s="22">
        <f t="shared" ca="1" si="49"/>
        <v>-10.000000000000004</v>
      </c>
    </row>
    <row r="210" spans="1:8" x14ac:dyDescent="0.25">
      <c r="A210" s="18">
        <f t="shared" si="45"/>
        <v>189</v>
      </c>
      <c r="B210" s="18">
        <f t="shared" si="46"/>
        <v>1.88</v>
      </c>
      <c r="C210" s="18">
        <f t="shared" si="38"/>
        <v>0</v>
      </c>
      <c r="D210" s="22">
        <f t="shared" si="39"/>
        <v>3.9999999999999383E-2</v>
      </c>
      <c r="E210" s="22">
        <f t="shared" ca="1" si="40"/>
        <v>3.9999999999999383E-2</v>
      </c>
      <c r="F210" s="22">
        <f t="shared" ca="1" si="47"/>
        <v>0.1999999999999969</v>
      </c>
      <c r="G210" s="28">
        <f t="shared" ca="1" si="48"/>
        <v>6.9979999999999887</v>
      </c>
      <c r="H210" s="22">
        <f t="shared" ca="1" si="49"/>
        <v>-10.000000000000004</v>
      </c>
    </row>
    <row r="211" spans="1:8" x14ac:dyDescent="0.25">
      <c r="A211" s="18">
        <f t="shared" si="45"/>
        <v>190</v>
      </c>
      <c r="B211" s="18">
        <f t="shared" si="46"/>
        <v>1.89</v>
      </c>
      <c r="C211" s="18">
        <f t="shared" si="38"/>
        <v>0</v>
      </c>
      <c r="D211" s="22">
        <f t="shared" si="39"/>
        <v>1.9999999999999383E-2</v>
      </c>
      <c r="E211" s="22">
        <f t="shared" ca="1" si="40"/>
        <v>1.9999999999999383E-2</v>
      </c>
      <c r="F211" s="22">
        <f t="shared" ca="1" si="47"/>
        <v>9.9999999999996911E-2</v>
      </c>
      <c r="G211" s="28">
        <f t="shared" ca="1" si="48"/>
        <v>6.9994999999999887</v>
      </c>
      <c r="H211" s="22">
        <f t="shared" ca="1" si="49"/>
        <v>-9.9999999999999982</v>
      </c>
    </row>
    <row r="212" spans="1:8" x14ac:dyDescent="0.25">
      <c r="A212" s="18">
        <f t="shared" si="45"/>
        <v>191</v>
      </c>
      <c r="B212" s="18">
        <f t="shared" si="46"/>
        <v>1.9</v>
      </c>
      <c r="C212" s="18">
        <f t="shared" si="38"/>
        <v>0</v>
      </c>
      <c r="D212" s="22">
        <f t="shared" si="39"/>
        <v>0</v>
      </c>
      <c r="E212" s="22">
        <f t="shared" ca="1" si="40"/>
        <v>0</v>
      </c>
      <c r="F212" s="22">
        <f t="shared" ca="1" si="47"/>
        <v>0</v>
      </c>
      <c r="G212" s="28">
        <f t="shared" ca="1" si="48"/>
        <v>6.9999999999999885</v>
      </c>
      <c r="H212" s="22">
        <f t="shared" ca="1" si="49"/>
        <v>-9.9999999999996909</v>
      </c>
    </row>
    <row r="213" spans="1:8" x14ac:dyDescent="0.25">
      <c r="A213" s="18">
        <f t="shared" si="45"/>
        <v>192</v>
      </c>
      <c r="B213" s="18">
        <f t="shared" si="46"/>
        <v>1.91</v>
      </c>
      <c r="C213" s="18">
        <f t="shared" si="38"/>
        <v>0</v>
      </c>
      <c r="D213" s="22">
        <f t="shared" si="39"/>
        <v>0</v>
      </c>
      <c r="E213" s="22">
        <f t="shared" ca="1" si="40"/>
        <v>0</v>
      </c>
      <c r="F213" s="22">
        <f t="shared" ca="1" si="47"/>
        <v>0</v>
      </c>
      <c r="G213" s="22">
        <f t="shared" ca="1" si="48"/>
        <v>6.9999999999999885</v>
      </c>
      <c r="H213" s="22">
        <f t="shared" ca="1" si="49"/>
        <v>0</v>
      </c>
    </row>
    <row r="214" spans="1:8" x14ac:dyDescent="0.25">
      <c r="A214" s="18">
        <f t="shared" si="45"/>
        <v>193</v>
      </c>
      <c r="B214" s="18">
        <f t="shared" si="46"/>
        <v>1.92</v>
      </c>
      <c r="C214" s="18">
        <f t="shared" si="38"/>
        <v>0</v>
      </c>
      <c r="D214" s="22">
        <f t="shared" si="39"/>
        <v>0</v>
      </c>
      <c r="E214" s="22">
        <f t="shared" ca="1" si="40"/>
        <v>0</v>
      </c>
      <c r="F214" s="22">
        <f t="shared" ca="1" si="47"/>
        <v>0</v>
      </c>
      <c r="G214" s="22">
        <f t="shared" ca="1" si="48"/>
        <v>6.9999999999999885</v>
      </c>
      <c r="H214" s="22">
        <f t="shared" ca="1" si="49"/>
        <v>0</v>
      </c>
    </row>
    <row r="215" spans="1:8" x14ac:dyDescent="0.25">
      <c r="A215" s="18">
        <f t="shared" si="45"/>
        <v>194</v>
      </c>
      <c r="B215" s="18">
        <f t="shared" si="46"/>
        <v>1.93</v>
      </c>
      <c r="C215" s="18">
        <f t="shared" ref="C215:C278" si="50">IF((A215&lt;($C$12+2)),1,0)</f>
        <v>0</v>
      </c>
      <c r="D215" s="22">
        <f t="shared" ref="D215:D272" si="51">MAX(0,MIN(1,(D214+IF((C215=1),(1/$C$10),(-1/$C$10)))))</f>
        <v>0</v>
      </c>
      <c r="E215" s="22">
        <f t="shared" ref="E215:E278" ca="1" si="52">SUM(OFFSET(D215,((-1*MIN($C$11,A215))+1),0,MIN($C$11,A215),1))</f>
        <v>0</v>
      </c>
      <c r="F215" s="22">
        <f t="shared" ca="1" si="47"/>
        <v>0</v>
      </c>
      <c r="G215" s="22">
        <f t="shared" ca="1" si="48"/>
        <v>6.9999999999999885</v>
      </c>
      <c r="H215" s="22">
        <f t="shared" ca="1" si="49"/>
        <v>0</v>
      </c>
    </row>
    <row r="216" spans="1:8" x14ac:dyDescent="0.25">
      <c r="A216" s="18">
        <f t="shared" si="45"/>
        <v>195</v>
      </c>
      <c r="B216" s="18">
        <f t="shared" si="46"/>
        <v>1.94</v>
      </c>
      <c r="C216" s="18">
        <f t="shared" si="50"/>
        <v>0</v>
      </c>
      <c r="D216" s="22">
        <f t="shared" si="51"/>
        <v>0</v>
      </c>
      <c r="E216" s="22">
        <f t="shared" ca="1" si="52"/>
        <v>0</v>
      </c>
      <c r="F216" s="22">
        <f t="shared" ca="1" si="47"/>
        <v>0</v>
      </c>
      <c r="G216" s="22">
        <f t="shared" ca="1" si="48"/>
        <v>6.9999999999999885</v>
      </c>
      <c r="H216" s="22">
        <f t="shared" ca="1" si="49"/>
        <v>0</v>
      </c>
    </row>
    <row r="217" spans="1:8" x14ac:dyDescent="0.25">
      <c r="A217" s="18">
        <f t="shared" si="45"/>
        <v>196</v>
      </c>
      <c r="B217" s="18">
        <f t="shared" si="46"/>
        <v>1.95</v>
      </c>
      <c r="C217" s="18">
        <f t="shared" si="50"/>
        <v>0</v>
      </c>
      <c r="D217" s="22">
        <f t="shared" si="51"/>
        <v>0</v>
      </c>
      <c r="E217" s="22">
        <f t="shared" ca="1" si="52"/>
        <v>0</v>
      </c>
      <c r="F217" s="22">
        <f t="shared" ca="1" si="47"/>
        <v>0</v>
      </c>
      <c r="G217" s="22">
        <f t="shared" ca="1" si="48"/>
        <v>6.9999999999999885</v>
      </c>
      <c r="H217" s="22">
        <f t="shared" ca="1" si="49"/>
        <v>0</v>
      </c>
    </row>
    <row r="218" spans="1:8" x14ac:dyDescent="0.25">
      <c r="A218" s="18">
        <f t="shared" si="45"/>
        <v>197</v>
      </c>
      <c r="B218" s="18">
        <f t="shared" si="46"/>
        <v>1.96</v>
      </c>
      <c r="C218" s="18">
        <f t="shared" si="50"/>
        <v>0</v>
      </c>
      <c r="D218" s="22">
        <f t="shared" si="51"/>
        <v>0</v>
      </c>
      <c r="E218" s="22">
        <f t="shared" ca="1" si="52"/>
        <v>0</v>
      </c>
      <c r="F218" s="22">
        <f t="shared" ca="1" si="47"/>
        <v>0</v>
      </c>
      <c r="G218" s="22">
        <f t="shared" ca="1" si="48"/>
        <v>6.9999999999999885</v>
      </c>
      <c r="H218" s="22">
        <f t="shared" ca="1" si="49"/>
        <v>0</v>
      </c>
    </row>
    <row r="219" spans="1:8" x14ac:dyDescent="0.25">
      <c r="A219" s="18">
        <f t="shared" si="45"/>
        <v>198</v>
      </c>
      <c r="B219" s="18">
        <f t="shared" si="46"/>
        <v>1.97</v>
      </c>
      <c r="C219" s="18">
        <f t="shared" si="50"/>
        <v>0</v>
      </c>
      <c r="D219" s="22">
        <f t="shared" si="51"/>
        <v>0</v>
      </c>
      <c r="E219" s="22">
        <f t="shared" ca="1" si="52"/>
        <v>0</v>
      </c>
      <c r="F219" s="22">
        <f t="shared" ca="1" si="47"/>
        <v>0</v>
      </c>
      <c r="G219" s="22">
        <f t="shared" ca="1" si="48"/>
        <v>6.9999999999999885</v>
      </c>
      <c r="H219" s="22">
        <f t="shared" ca="1" si="49"/>
        <v>0</v>
      </c>
    </row>
    <row r="220" spans="1:8" x14ac:dyDescent="0.25">
      <c r="A220" s="18">
        <f t="shared" si="45"/>
        <v>199</v>
      </c>
      <c r="B220" s="18">
        <f t="shared" si="46"/>
        <v>1.98</v>
      </c>
      <c r="C220" s="18">
        <f t="shared" si="50"/>
        <v>0</v>
      </c>
      <c r="D220" s="22">
        <f t="shared" si="51"/>
        <v>0</v>
      </c>
      <c r="E220" s="22">
        <f t="shared" ca="1" si="52"/>
        <v>0</v>
      </c>
      <c r="F220" s="22">
        <f t="shared" ca="1" si="47"/>
        <v>0</v>
      </c>
      <c r="G220" s="22">
        <f t="shared" ca="1" si="48"/>
        <v>6.9999999999999885</v>
      </c>
      <c r="H220" s="22">
        <f t="shared" ca="1" si="49"/>
        <v>0</v>
      </c>
    </row>
    <row r="221" spans="1:8" x14ac:dyDescent="0.25">
      <c r="A221" s="18">
        <f t="shared" si="45"/>
        <v>200</v>
      </c>
      <c r="B221" s="18">
        <f t="shared" si="46"/>
        <v>1.99</v>
      </c>
      <c r="C221" s="18">
        <f t="shared" si="50"/>
        <v>0</v>
      </c>
      <c r="D221" s="22">
        <f t="shared" si="51"/>
        <v>0</v>
      </c>
      <c r="E221" s="22">
        <f t="shared" ca="1" si="52"/>
        <v>0</v>
      </c>
      <c r="F221" s="22">
        <f t="shared" ca="1" si="47"/>
        <v>0</v>
      </c>
      <c r="G221" s="22">
        <f t="shared" ca="1" si="48"/>
        <v>6.9999999999999885</v>
      </c>
      <c r="H221" s="22">
        <f t="shared" ca="1" si="49"/>
        <v>0</v>
      </c>
    </row>
    <row r="222" spans="1:8" x14ac:dyDescent="0.25">
      <c r="A222" s="18">
        <f t="shared" si="45"/>
        <v>201</v>
      </c>
      <c r="B222" s="18">
        <f t="shared" si="46"/>
        <v>2</v>
      </c>
      <c r="C222" s="18">
        <f t="shared" si="50"/>
        <v>0</v>
      </c>
      <c r="D222" s="22">
        <f t="shared" si="51"/>
        <v>0</v>
      </c>
      <c r="E222" s="22">
        <f t="shared" ca="1" si="52"/>
        <v>0</v>
      </c>
      <c r="F222" s="22">
        <f t="shared" ca="1" si="47"/>
        <v>0</v>
      </c>
      <c r="G222" s="22">
        <f t="shared" ca="1" si="48"/>
        <v>6.9999999999999885</v>
      </c>
      <c r="H222" s="22">
        <f t="shared" ca="1" si="49"/>
        <v>0</v>
      </c>
    </row>
    <row r="223" spans="1:8" x14ac:dyDescent="0.25">
      <c r="A223" s="18">
        <f t="shared" si="45"/>
        <v>202</v>
      </c>
      <c r="B223" s="18">
        <f t="shared" si="46"/>
        <v>2.0099999999999998</v>
      </c>
      <c r="C223" s="18">
        <f t="shared" si="50"/>
        <v>0</v>
      </c>
      <c r="D223" s="22">
        <f t="shared" si="51"/>
        <v>0</v>
      </c>
      <c r="E223" s="22">
        <f t="shared" ca="1" si="52"/>
        <v>0</v>
      </c>
      <c r="F223" s="22">
        <f t="shared" ca="1" si="47"/>
        <v>0</v>
      </c>
      <c r="G223" s="22">
        <f t="shared" ca="1" si="48"/>
        <v>6.9999999999999885</v>
      </c>
      <c r="H223" s="22">
        <f t="shared" ca="1" si="49"/>
        <v>0</v>
      </c>
    </row>
    <row r="224" spans="1:8" x14ac:dyDescent="0.25">
      <c r="A224" s="18">
        <f t="shared" si="45"/>
        <v>203</v>
      </c>
      <c r="B224" s="18">
        <f t="shared" si="46"/>
        <v>2.02</v>
      </c>
      <c r="C224" s="18">
        <f t="shared" si="50"/>
        <v>0</v>
      </c>
      <c r="D224" s="22">
        <f t="shared" si="51"/>
        <v>0</v>
      </c>
      <c r="E224" s="22">
        <f t="shared" ca="1" si="52"/>
        <v>0</v>
      </c>
      <c r="F224" s="22">
        <f t="shared" ca="1" si="47"/>
        <v>0</v>
      </c>
      <c r="G224" s="22">
        <f t="shared" ca="1" si="48"/>
        <v>6.9999999999999885</v>
      </c>
      <c r="H224" s="22">
        <f t="shared" ca="1" si="49"/>
        <v>0</v>
      </c>
    </row>
    <row r="225" spans="1:8" x14ac:dyDescent="0.25">
      <c r="A225" s="18">
        <f t="shared" si="45"/>
        <v>204</v>
      </c>
      <c r="B225" s="18">
        <f t="shared" si="46"/>
        <v>2.0299999999999998</v>
      </c>
      <c r="C225" s="18">
        <f t="shared" si="50"/>
        <v>0</v>
      </c>
      <c r="D225" s="22">
        <f t="shared" si="51"/>
        <v>0</v>
      </c>
      <c r="E225" s="22">
        <f t="shared" ca="1" si="52"/>
        <v>0</v>
      </c>
      <c r="F225" s="22">
        <f t="shared" ca="1" si="47"/>
        <v>0</v>
      </c>
      <c r="G225" s="22">
        <f t="shared" ca="1" si="48"/>
        <v>6.9999999999999885</v>
      </c>
      <c r="H225" s="22">
        <f t="shared" ca="1" si="49"/>
        <v>0</v>
      </c>
    </row>
    <row r="226" spans="1:8" x14ac:dyDescent="0.25">
      <c r="A226" s="18">
        <f t="shared" si="45"/>
        <v>205</v>
      </c>
      <c r="B226" s="18">
        <f t="shared" si="46"/>
        <v>2.04</v>
      </c>
      <c r="C226" s="18">
        <f t="shared" si="50"/>
        <v>0</v>
      </c>
      <c r="D226" s="22">
        <f t="shared" si="51"/>
        <v>0</v>
      </c>
      <c r="E226" s="22">
        <f t="shared" ca="1" si="52"/>
        <v>0</v>
      </c>
      <c r="F226" s="22">
        <f t="shared" ca="1" si="47"/>
        <v>0</v>
      </c>
      <c r="G226" s="22">
        <f t="shared" ca="1" si="48"/>
        <v>6.9999999999999885</v>
      </c>
      <c r="H226" s="22">
        <f t="shared" ca="1" si="49"/>
        <v>0</v>
      </c>
    </row>
    <row r="227" spans="1:8" x14ac:dyDescent="0.25">
      <c r="A227" s="18">
        <f t="shared" si="45"/>
        <v>206</v>
      </c>
      <c r="B227" s="18">
        <f t="shared" si="46"/>
        <v>2.0499999999999998</v>
      </c>
      <c r="C227" s="18">
        <f t="shared" si="50"/>
        <v>0</v>
      </c>
      <c r="D227" s="22">
        <f t="shared" si="51"/>
        <v>0</v>
      </c>
      <c r="E227" s="22">
        <f t="shared" ca="1" si="52"/>
        <v>0</v>
      </c>
      <c r="F227" s="22">
        <f t="shared" ca="1" si="47"/>
        <v>0</v>
      </c>
      <c r="G227" s="22">
        <f t="shared" ca="1" si="48"/>
        <v>6.9999999999999885</v>
      </c>
      <c r="H227" s="22">
        <f t="shared" ca="1" si="49"/>
        <v>0</v>
      </c>
    </row>
    <row r="228" spans="1:8" x14ac:dyDescent="0.25">
      <c r="A228" s="18">
        <f t="shared" si="45"/>
        <v>207</v>
      </c>
      <c r="B228" s="18">
        <f t="shared" si="46"/>
        <v>2.06</v>
      </c>
      <c r="C228" s="18">
        <f t="shared" si="50"/>
        <v>0</v>
      </c>
      <c r="D228" s="22">
        <f t="shared" si="51"/>
        <v>0</v>
      </c>
      <c r="E228" s="22">
        <f t="shared" ca="1" si="52"/>
        <v>0</v>
      </c>
      <c r="F228" s="22">
        <f t="shared" ca="1" si="47"/>
        <v>0</v>
      </c>
      <c r="G228" s="22">
        <f t="shared" ca="1" si="48"/>
        <v>6.9999999999999885</v>
      </c>
      <c r="H228" s="22">
        <f t="shared" ca="1" si="49"/>
        <v>0</v>
      </c>
    </row>
    <row r="229" spans="1:8" x14ac:dyDescent="0.25">
      <c r="A229" s="18">
        <f t="shared" ref="A229:A272" si="53">A228+1</f>
        <v>208</v>
      </c>
      <c r="B229" s="18">
        <f t="shared" si="46"/>
        <v>2.0699999999999998</v>
      </c>
      <c r="C229" s="18">
        <f t="shared" si="50"/>
        <v>0</v>
      </c>
      <c r="D229" s="22">
        <f t="shared" si="51"/>
        <v>0</v>
      </c>
      <c r="E229" s="22">
        <f t="shared" ca="1" si="52"/>
        <v>0</v>
      </c>
      <c r="F229" s="22">
        <f t="shared" ca="1" si="47"/>
        <v>0</v>
      </c>
      <c r="G229" s="22">
        <f t="shared" ca="1" si="48"/>
        <v>6.9999999999999885</v>
      </c>
      <c r="H229" s="22">
        <f t="shared" ca="1" si="49"/>
        <v>0</v>
      </c>
    </row>
    <row r="230" spans="1:8" x14ac:dyDescent="0.25">
      <c r="A230" s="18">
        <f t="shared" si="53"/>
        <v>209</v>
      </c>
      <c r="B230" s="18">
        <f t="shared" si="46"/>
        <v>2.08</v>
      </c>
      <c r="C230" s="18">
        <f t="shared" si="50"/>
        <v>0</v>
      </c>
      <c r="D230" s="22">
        <f t="shared" si="51"/>
        <v>0</v>
      </c>
      <c r="E230" s="22">
        <f t="shared" ca="1" si="52"/>
        <v>0</v>
      </c>
      <c r="F230" s="22">
        <f t="shared" ca="1" si="47"/>
        <v>0</v>
      </c>
      <c r="G230" s="22">
        <f t="shared" ca="1" si="48"/>
        <v>6.9999999999999885</v>
      </c>
      <c r="H230" s="22">
        <f t="shared" ca="1" si="49"/>
        <v>0</v>
      </c>
    </row>
    <row r="231" spans="1:8" x14ac:dyDescent="0.25">
      <c r="A231" s="18">
        <f t="shared" si="53"/>
        <v>210</v>
      </c>
      <c r="B231" s="18">
        <f t="shared" si="46"/>
        <v>2.09</v>
      </c>
      <c r="C231" s="18">
        <f t="shared" si="50"/>
        <v>0</v>
      </c>
      <c r="D231" s="22">
        <f t="shared" si="51"/>
        <v>0</v>
      </c>
      <c r="E231" s="22">
        <f t="shared" ca="1" si="52"/>
        <v>0</v>
      </c>
      <c r="F231" s="22">
        <f t="shared" ca="1" si="47"/>
        <v>0</v>
      </c>
      <c r="G231" s="22">
        <f t="shared" ca="1" si="48"/>
        <v>6.9999999999999885</v>
      </c>
      <c r="H231" s="22">
        <f t="shared" ca="1" si="49"/>
        <v>0</v>
      </c>
    </row>
    <row r="232" spans="1:8" x14ac:dyDescent="0.25">
      <c r="A232" s="18">
        <f t="shared" si="53"/>
        <v>211</v>
      </c>
      <c r="B232" s="18">
        <f t="shared" si="46"/>
        <v>2.1</v>
      </c>
      <c r="C232" s="18">
        <f t="shared" si="50"/>
        <v>0</v>
      </c>
      <c r="D232" s="22">
        <f t="shared" si="51"/>
        <v>0</v>
      </c>
      <c r="E232" s="22">
        <f t="shared" ca="1" si="52"/>
        <v>0</v>
      </c>
      <c r="F232" s="22">
        <f t="shared" ca="1" si="47"/>
        <v>0</v>
      </c>
      <c r="G232" s="22">
        <f t="shared" ca="1" si="48"/>
        <v>6.9999999999999885</v>
      </c>
      <c r="H232" s="22">
        <f t="shared" ca="1" si="49"/>
        <v>0</v>
      </c>
    </row>
    <row r="233" spans="1:8" x14ac:dyDescent="0.25">
      <c r="A233" s="18">
        <f t="shared" si="53"/>
        <v>212</v>
      </c>
      <c r="B233" s="18">
        <f t="shared" si="46"/>
        <v>2.11</v>
      </c>
      <c r="C233" s="18">
        <f t="shared" si="50"/>
        <v>0</v>
      </c>
      <c r="D233" s="22">
        <f t="shared" si="51"/>
        <v>0</v>
      </c>
      <c r="E233" s="22">
        <f t="shared" ca="1" si="52"/>
        <v>0</v>
      </c>
      <c r="F233" s="22">
        <f t="shared" ca="1" si="47"/>
        <v>0</v>
      </c>
      <c r="G233" s="22">
        <f t="shared" ca="1" si="48"/>
        <v>6.9999999999999885</v>
      </c>
      <c r="H233" s="22">
        <f t="shared" ca="1" si="49"/>
        <v>0</v>
      </c>
    </row>
    <row r="234" spans="1:8" x14ac:dyDescent="0.25">
      <c r="A234" s="18">
        <f t="shared" si="53"/>
        <v>213</v>
      </c>
      <c r="B234" s="18">
        <f t="shared" ref="B234:B271" si="54">((A234-1)*itp)/1000</f>
        <v>2.12</v>
      </c>
      <c r="C234" s="18">
        <f t="shared" si="50"/>
        <v>0</v>
      </c>
      <c r="D234" s="22">
        <f t="shared" si="51"/>
        <v>0</v>
      </c>
      <c r="E234" s="22">
        <f t="shared" ca="1" si="52"/>
        <v>0</v>
      </c>
      <c r="F234" s="22">
        <f t="shared" ref="F234:F271" ca="1" si="55">((D234+E234)/(1+$C$11))*Vprog</f>
        <v>0</v>
      </c>
      <c r="G234" s="22">
        <f t="shared" ref="G234:G271" ca="1" si="56">((((F234+F233)/2)*itp)/1000)+G233</f>
        <v>6.9999999999999885</v>
      </c>
      <c r="H234" s="22">
        <f t="shared" ref="H234:H271" ca="1" si="57">(F234-F233)/(itp/1000)</f>
        <v>0</v>
      </c>
    </row>
    <row r="235" spans="1:8" x14ac:dyDescent="0.25">
      <c r="A235" s="18">
        <f t="shared" si="53"/>
        <v>214</v>
      </c>
      <c r="B235" s="18">
        <f t="shared" si="54"/>
        <v>2.13</v>
      </c>
      <c r="C235" s="18">
        <f t="shared" si="50"/>
        <v>0</v>
      </c>
      <c r="D235" s="22">
        <f t="shared" si="51"/>
        <v>0</v>
      </c>
      <c r="E235" s="22">
        <f t="shared" ca="1" si="52"/>
        <v>0</v>
      </c>
      <c r="F235" s="22">
        <f t="shared" ca="1" si="55"/>
        <v>0</v>
      </c>
      <c r="G235" s="22">
        <f t="shared" ca="1" si="56"/>
        <v>6.9999999999999885</v>
      </c>
      <c r="H235" s="22">
        <f t="shared" ca="1" si="57"/>
        <v>0</v>
      </c>
    </row>
    <row r="236" spans="1:8" x14ac:dyDescent="0.25">
      <c r="A236" s="18">
        <f t="shared" si="53"/>
        <v>215</v>
      </c>
      <c r="B236" s="18">
        <f t="shared" si="54"/>
        <v>2.14</v>
      </c>
      <c r="C236" s="18">
        <f t="shared" si="50"/>
        <v>0</v>
      </c>
      <c r="D236" s="22">
        <f t="shared" si="51"/>
        <v>0</v>
      </c>
      <c r="E236" s="22">
        <f t="shared" ca="1" si="52"/>
        <v>0</v>
      </c>
      <c r="F236" s="22">
        <f t="shared" ca="1" si="55"/>
        <v>0</v>
      </c>
      <c r="G236" s="22">
        <f t="shared" ca="1" si="56"/>
        <v>6.9999999999999885</v>
      </c>
      <c r="H236" s="22">
        <f t="shared" ca="1" si="57"/>
        <v>0</v>
      </c>
    </row>
    <row r="237" spans="1:8" x14ac:dyDescent="0.25">
      <c r="A237" s="18">
        <f t="shared" si="53"/>
        <v>216</v>
      </c>
      <c r="B237" s="18">
        <f t="shared" si="54"/>
        <v>2.15</v>
      </c>
      <c r="C237" s="18">
        <f t="shared" si="50"/>
        <v>0</v>
      </c>
      <c r="D237" s="22">
        <f t="shared" si="51"/>
        <v>0</v>
      </c>
      <c r="E237" s="22">
        <f t="shared" ca="1" si="52"/>
        <v>0</v>
      </c>
      <c r="F237" s="22">
        <f t="shared" ca="1" si="55"/>
        <v>0</v>
      </c>
      <c r="G237" s="22">
        <f t="shared" ca="1" si="56"/>
        <v>6.9999999999999885</v>
      </c>
      <c r="H237" s="22">
        <f t="shared" ca="1" si="57"/>
        <v>0</v>
      </c>
    </row>
    <row r="238" spans="1:8" x14ac:dyDescent="0.25">
      <c r="A238" s="18">
        <f t="shared" si="53"/>
        <v>217</v>
      </c>
      <c r="B238" s="18">
        <f t="shared" si="54"/>
        <v>2.16</v>
      </c>
      <c r="C238" s="18">
        <f t="shared" si="50"/>
        <v>0</v>
      </c>
      <c r="D238" s="22">
        <f t="shared" si="51"/>
        <v>0</v>
      </c>
      <c r="E238" s="22">
        <f t="shared" ca="1" si="52"/>
        <v>0</v>
      </c>
      <c r="F238" s="22">
        <f t="shared" ca="1" si="55"/>
        <v>0</v>
      </c>
      <c r="G238" s="22">
        <f t="shared" ca="1" si="56"/>
        <v>6.9999999999999885</v>
      </c>
      <c r="H238" s="22">
        <f t="shared" ca="1" si="57"/>
        <v>0</v>
      </c>
    </row>
    <row r="239" spans="1:8" x14ac:dyDescent="0.25">
      <c r="A239" s="18">
        <f t="shared" si="53"/>
        <v>218</v>
      </c>
      <c r="B239" s="18">
        <f t="shared" si="54"/>
        <v>2.17</v>
      </c>
      <c r="C239" s="18">
        <f t="shared" si="50"/>
        <v>0</v>
      </c>
      <c r="D239" s="22">
        <f t="shared" si="51"/>
        <v>0</v>
      </c>
      <c r="E239" s="22">
        <f t="shared" ca="1" si="52"/>
        <v>0</v>
      </c>
      <c r="F239" s="22">
        <f t="shared" ca="1" si="55"/>
        <v>0</v>
      </c>
      <c r="G239" s="22">
        <f t="shared" ca="1" si="56"/>
        <v>6.9999999999999885</v>
      </c>
      <c r="H239" s="22">
        <f t="shared" ca="1" si="57"/>
        <v>0</v>
      </c>
    </row>
    <row r="240" spans="1:8" x14ac:dyDescent="0.25">
      <c r="A240" s="18">
        <f t="shared" si="53"/>
        <v>219</v>
      </c>
      <c r="B240" s="18">
        <f t="shared" si="54"/>
        <v>2.1800000000000002</v>
      </c>
      <c r="C240" s="18">
        <f t="shared" si="50"/>
        <v>0</v>
      </c>
      <c r="D240" s="22">
        <f t="shared" si="51"/>
        <v>0</v>
      </c>
      <c r="E240" s="22">
        <f t="shared" ca="1" si="52"/>
        <v>0</v>
      </c>
      <c r="F240" s="22">
        <f t="shared" ca="1" si="55"/>
        <v>0</v>
      </c>
      <c r="G240" s="22">
        <f t="shared" ca="1" si="56"/>
        <v>6.9999999999999885</v>
      </c>
      <c r="H240" s="22">
        <f t="shared" ca="1" si="57"/>
        <v>0</v>
      </c>
    </row>
    <row r="241" spans="1:8" x14ac:dyDescent="0.25">
      <c r="A241" s="18">
        <f t="shared" si="53"/>
        <v>220</v>
      </c>
      <c r="B241" s="18">
        <f t="shared" si="54"/>
        <v>2.19</v>
      </c>
      <c r="C241" s="18">
        <f t="shared" si="50"/>
        <v>0</v>
      </c>
      <c r="D241" s="22">
        <f t="shared" si="51"/>
        <v>0</v>
      </c>
      <c r="E241" s="22">
        <f t="shared" ca="1" si="52"/>
        <v>0</v>
      </c>
      <c r="F241" s="22">
        <f t="shared" ca="1" si="55"/>
        <v>0</v>
      </c>
      <c r="G241" s="22">
        <f t="shared" ca="1" si="56"/>
        <v>6.9999999999999885</v>
      </c>
      <c r="H241" s="22">
        <f t="shared" ca="1" si="57"/>
        <v>0</v>
      </c>
    </row>
    <row r="242" spans="1:8" x14ac:dyDescent="0.25">
      <c r="A242" s="18">
        <f t="shared" si="53"/>
        <v>221</v>
      </c>
      <c r="B242" s="18">
        <f t="shared" si="54"/>
        <v>2.2000000000000002</v>
      </c>
      <c r="C242" s="18">
        <f t="shared" si="50"/>
        <v>0</v>
      </c>
      <c r="D242" s="22">
        <f t="shared" si="51"/>
        <v>0</v>
      </c>
      <c r="E242" s="22">
        <f t="shared" ca="1" si="52"/>
        <v>0</v>
      </c>
      <c r="F242" s="22">
        <f t="shared" ca="1" si="55"/>
        <v>0</v>
      </c>
      <c r="G242" s="22">
        <f t="shared" ca="1" si="56"/>
        <v>6.9999999999999885</v>
      </c>
      <c r="H242" s="22">
        <f t="shared" ca="1" si="57"/>
        <v>0</v>
      </c>
    </row>
    <row r="243" spans="1:8" x14ac:dyDescent="0.25">
      <c r="A243" s="18">
        <f t="shared" si="53"/>
        <v>222</v>
      </c>
      <c r="B243" s="18">
        <f t="shared" si="54"/>
        <v>2.21</v>
      </c>
      <c r="C243" s="18">
        <f t="shared" si="50"/>
        <v>0</v>
      </c>
      <c r="D243" s="22">
        <f t="shared" si="51"/>
        <v>0</v>
      </c>
      <c r="E243" s="22">
        <f t="shared" ca="1" si="52"/>
        <v>0</v>
      </c>
      <c r="F243" s="22">
        <f t="shared" ca="1" si="55"/>
        <v>0</v>
      </c>
      <c r="G243" s="22">
        <f t="shared" ca="1" si="56"/>
        <v>6.9999999999999885</v>
      </c>
      <c r="H243" s="22">
        <f t="shared" ca="1" si="57"/>
        <v>0</v>
      </c>
    </row>
    <row r="244" spans="1:8" x14ac:dyDescent="0.25">
      <c r="A244" s="18">
        <f t="shared" si="53"/>
        <v>223</v>
      </c>
      <c r="B244" s="18">
        <f t="shared" si="54"/>
        <v>2.2200000000000002</v>
      </c>
      <c r="C244" s="18">
        <f t="shared" si="50"/>
        <v>0</v>
      </c>
      <c r="D244" s="22">
        <f t="shared" si="51"/>
        <v>0</v>
      </c>
      <c r="E244" s="22">
        <f t="shared" ca="1" si="52"/>
        <v>0</v>
      </c>
      <c r="F244" s="22">
        <f t="shared" ca="1" si="55"/>
        <v>0</v>
      </c>
      <c r="G244" s="22">
        <f t="shared" ca="1" si="56"/>
        <v>6.9999999999999885</v>
      </c>
      <c r="H244" s="22">
        <f t="shared" ca="1" si="57"/>
        <v>0</v>
      </c>
    </row>
    <row r="245" spans="1:8" x14ac:dyDescent="0.25">
      <c r="A245" s="18">
        <f t="shared" si="53"/>
        <v>224</v>
      </c>
      <c r="B245" s="18">
        <f t="shared" si="54"/>
        <v>2.23</v>
      </c>
      <c r="C245" s="18">
        <f t="shared" si="50"/>
        <v>0</v>
      </c>
      <c r="D245" s="22">
        <f t="shared" si="51"/>
        <v>0</v>
      </c>
      <c r="E245" s="22">
        <f t="shared" ca="1" si="52"/>
        <v>0</v>
      </c>
      <c r="F245" s="22">
        <f t="shared" ca="1" si="55"/>
        <v>0</v>
      </c>
      <c r="G245" s="22">
        <f t="shared" ca="1" si="56"/>
        <v>6.9999999999999885</v>
      </c>
      <c r="H245" s="22">
        <f t="shared" ca="1" si="57"/>
        <v>0</v>
      </c>
    </row>
    <row r="246" spans="1:8" x14ac:dyDescent="0.25">
      <c r="A246" s="18">
        <f t="shared" si="53"/>
        <v>225</v>
      </c>
      <c r="B246" s="18">
        <f t="shared" si="54"/>
        <v>2.2400000000000002</v>
      </c>
      <c r="C246" s="18">
        <f t="shared" si="50"/>
        <v>0</v>
      </c>
      <c r="D246" s="22">
        <f t="shared" si="51"/>
        <v>0</v>
      </c>
      <c r="E246" s="22">
        <f t="shared" ca="1" si="52"/>
        <v>0</v>
      </c>
      <c r="F246" s="22">
        <f t="shared" ca="1" si="55"/>
        <v>0</v>
      </c>
      <c r="G246" s="22">
        <f t="shared" ca="1" si="56"/>
        <v>6.9999999999999885</v>
      </c>
      <c r="H246" s="22">
        <f t="shared" ca="1" si="57"/>
        <v>0</v>
      </c>
    </row>
    <row r="247" spans="1:8" x14ac:dyDescent="0.25">
      <c r="A247" s="18">
        <f t="shared" si="53"/>
        <v>226</v>
      </c>
      <c r="B247" s="18">
        <f t="shared" si="54"/>
        <v>2.25</v>
      </c>
      <c r="C247" s="18">
        <f t="shared" si="50"/>
        <v>0</v>
      </c>
      <c r="D247" s="22">
        <f t="shared" si="51"/>
        <v>0</v>
      </c>
      <c r="E247" s="22">
        <f t="shared" ca="1" si="52"/>
        <v>0</v>
      </c>
      <c r="F247" s="22">
        <f t="shared" ca="1" si="55"/>
        <v>0</v>
      </c>
      <c r="G247" s="22">
        <f t="shared" ca="1" si="56"/>
        <v>6.9999999999999885</v>
      </c>
      <c r="H247" s="22">
        <f t="shared" ca="1" si="57"/>
        <v>0</v>
      </c>
    </row>
    <row r="248" spans="1:8" x14ac:dyDescent="0.25">
      <c r="A248" s="18">
        <f t="shared" si="53"/>
        <v>227</v>
      </c>
      <c r="B248" s="18">
        <f t="shared" si="54"/>
        <v>2.2599999999999998</v>
      </c>
      <c r="C248" s="18">
        <f t="shared" si="50"/>
        <v>0</v>
      </c>
      <c r="D248" s="22">
        <f t="shared" si="51"/>
        <v>0</v>
      </c>
      <c r="E248" s="22">
        <f t="shared" ca="1" si="52"/>
        <v>0</v>
      </c>
      <c r="F248" s="22">
        <f t="shared" ca="1" si="55"/>
        <v>0</v>
      </c>
      <c r="G248" s="22">
        <f t="shared" ca="1" si="56"/>
        <v>6.9999999999999885</v>
      </c>
      <c r="H248" s="22">
        <f t="shared" ca="1" si="57"/>
        <v>0</v>
      </c>
    </row>
    <row r="249" spans="1:8" x14ac:dyDescent="0.25">
      <c r="A249" s="18">
        <f t="shared" si="53"/>
        <v>228</v>
      </c>
      <c r="B249" s="18">
        <f t="shared" si="54"/>
        <v>2.27</v>
      </c>
      <c r="C249" s="18">
        <f t="shared" si="50"/>
        <v>0</v>
      </c>
      <c r="D249" s="22">
        <f t="shared" si="51"/>
        <v>0</v>
      </c>
      <c r="E249" s="22">
        <f t="shared" ca="1" si="52"/>
        <v>0</v>
      </c>
      <c r="F249" s="22">
        <f t="shared" ca="1" si="55"/>
        <v>0</v>
      </c>
      <c r="G249" s="22">
        <f t="shared" ca="1" si="56"/>
        <v>6.9999999999999885</v>
      </c>
      <c r="H249" s="22">
        <f t="shared" ca="1" si="57"/>
        <v>0</v>
      </c>
    </row>
    <row r="250" spans="1:8" x14ac:dyDescent="0.25">
      <c r="A250" s="18">
        <f t="shared" si="53"/>
        <v>229</v>
      </c>
      <c r="B250" s="18">
        <f t="shared" si="54"/>
        <v>2.2799999999999998</v>
      </c>
      <c r="C250" s="18">
        <f t="shared" si="50"/>
        <v>0</v>
      </c>
      <c r="D250" s="22">
        <f t="shared" si="51"/>
        <v>0</v>
      </c>
      <c r="E250" s="22">
        <f t="shared" ca="1" si="52"/>
        <v>0</v>
      </c>
      <c r="F250" s="22">
        <f t="shared" ca="1" si="55"/>
        <v>0</v>
      </c>
      <c r="G250" s="22">
        <f t="shared" ca="1" si="56"/>
        <v>6.9999999999999885</v>
      </c>
      <c r="H250" s="22">
        <f t="shared" ca="1" si="57"/>
        <v>0</v>
      </c>
    </row>
    <row r="251" spans="1:8" x14ac:dyDescent="0.25">
      <c r="A251" s="18">
        <f t="shared" si="53"/>
        <v>230</v>
      </c>
      <c r="B251" s="18">
        <f t="shared" si="54"/>
        <v>2.29</v>
      </c>
      <c r="C251" s="18">
        <f t="shared" si="50"/>
        <v>0</v>
      </c>
      <c r="D251" s="22">
        <f t="shared" si="51"/>
        <v>0</v>
      </c>
      <c r="E251" s="22">
        <f t="shared" ca="1" si="52"/>
        <v>0</v>
      </c>
      <c r="F251" s="22">
        <f t="shared" ca="1" si="55"/>
        <v>0</v>
      </c>
      <c r="G251" s="22">
        <f t="shared" ca="1" si="56"/>
        <v>6.9999999999999885</v>
      </c>
      <c r="H251" s="22">
        <f t="shared" ca="1" si="57"/>
        <v>0</v>
      </c>
    </row>
    <row r="252" spans="1:8" x14ac:dyDescent="0.25">
      <c r="A252" s="18">
        <f t="shared" si="53"/>
        <v>231</v>
      </c>
      <c r="B252" s="18">
        <f t="shared" si="54"/>
        <v>2.2999999999999998</v>
      </c>
      <c r="C252" s="18">
        <f t="shared" si="50"/>
        <v>0</v>
      </c>
      <c r="D252" s="22">
        <f t="shared" si="51"/>
        <v>0</v>
      </c>
      <c r="E252" s="22">
        <f t="shared" ca="1" si="52"/>
        <v>0</v>
      </c>
      <c r="F252" s="22">
        <f t="shared" ca="1" si="55"/>
        <v>0</v>
      </c>
      <c r="G252" s="22">
        <f t="shared" ca="1" si="56"/>
        <v>6.9999999999999885</v>
      </c>
      <c r="H252" s="22">
        <f t="shared" ca="1" si="57"/>
        <v>0</v>
      </c>
    </row>
    <row r="253" spans="1:8" x14ac:dyDescent="0.25">
      <c r="A253" s="18">
        <f t="shared" si="53"/>
        <v>232</v>
      </c>
      <c r="B253" s="18">
        <f t="shared" si="54"/>
        <v>2.31</v>
      </c>
      <c r="C253" s="18">
        <f t="shared" si="50"/>
        <v>0</v>
      </c>
      <c r="D253" s="22">
        <f t="shared" si="51"/>
        <v>0</v>
      </c>
      <c r="E253" s="22">
        <f t="shared" ca="1" si="52"/>
        <v>0</v>
      </c>
      <c r="F253" s="22">
        <f t="shared" ca="1" si="55"/>
        <v>0</v>
      </c>
      <c r="G253" s="22">
        <f t="shared" ca="1" si="56"/>
        <v>6.9999999999999885</v>
      </c>
      <c r="H253" s="22">
        <f t="shared" ca="1" si="57"/>
        <v>0</v>
      </c>
    </row>
    <row r="254" spans="1:8" x14ac:dyDescent="0.25">
      <c r="A254" s="18">
        <f t="shared" si="53"/>
        <v>233</v>
      </c>
      <c r="B254" s="18">
        <f t="shared" si="54"/>
        <v>2.3199999999999998</v>
      </c>
      <c r="C254" s="18">
        <f t="shared" si="50"/>
        <v>0</v>
      </c>
      <c r="D254" s="22">
        <f t="shared" si="51"/>
        <v>0</v>
      </c>
      <c r="E254" s="22">
        <f t="shared" ca="1" si="52"/>
        <v>0</v>
      </c>
      <c r="F254" s="22">
        <f t="shared" ca="1" si="55"/>
        <v>0</v>
      </c>
      <c r="G254" s="22">
        <f t="shared" ca="1" si="56"/>
        <v>6.9999999999999885</v>
      </c>
      <c r="H254" s="22">
        <f t="shared" ca="1" si="57"/>
        <v>0</v>
      </c>
    </row>
    <row r="255" spans="1:8" x14ac:dyDescent="0.25">
      <c r="A255" s="18">
        <f t="shared" si="53"/>
        <v>234</v>
      </c>
      <c r="B255" s="18">
        <f t="shared" si="54"/>
        <v>2.33</v>
      </c>
      <c r="C255" s="18">
        <f t="shared" si="50"/>
        <v>0</v>
      </c>
      <c r="D255" s="22">
        <f t="shared" si="51"/>
        <v>0</v>
      </c>
      <c r="E255" s="22">
        <f t="shared" ca="1" si="52"/>
        <v>0</v>
      </c>
      <c r="F255" s="22">
        <f t="shared" ca="1" si="55"/>
        <v>0</v>
      </c>
      <c r="G255" s="22">
        <f t="shared" ca="1" si="56"/>
        <v>6.9999999999999885</v>
      </c>
      <c r="H255" s="22">
        <f t="shared" ca="1" si="57"/>
        <v>0</v>
      </c>
    </row>
    <row r="256" spans="1:8" x14ac:dyDescent="0.25">
      <c r="A256" s="18">
        <f t="shared" si="53"/>
        <v>235</v>
      </c>
      <c r="B256" s="18">
        <f t="shared" si="54"/>
        <v>2.34</v>
      </c>
      <c r="C256" s="18">
        <f t="shared" si="50"/>
        <v>0</v>
      </c>
      <c r="D256" s="22">
        <f t="shared" si="51"/>
        <v>0</v>
      </c>
      <c r="E256" s="22">
        <f t="shared" ca="1" si="52"/>
        <v>0</v>
      </c>
      <c r="F256" s="22">
        <f t="shared" ca="1" si="55"/>
        <v>0</v>
      </c>
      <c r="G256" s="22">
        <f t="shared" ca="1" si="56"/>
        <v>6.9999999999999885</v>
      </c>
      <c r="H256" s="22">
        <f t="shared" ca="1" si="57"/>
        <v>0</v>
      </c>
    </row>
    <row r="257" spans="1:8" x14ac:dyDescent="0.25">
      <c r="A257" s="18">
        <f t="shared" si="53"/>
        <v>236</v>
      </c>
      <c r="B257" s="18">
        <f t="shared" si="54"/>
        <v>2.35</v>
      </c>
      <c r="C257" s="18">
        <f t="shared" si="50"/>
        <v>0</v>
      </c>
      <c r="D257" s="22">
        <f t="shared" si="51"/>
        <v>0</v>
      </c>
      <c r="E257" s="22">
        <f t="shared" ca="1" si="52"/>
        <v>0</v>
      </c>
      <c r="F257" s="22">
        <f t="shared" ca="1" si="55"/>
        <v>0</v>
      </c>
      <c r="G257" s="22">
        <f t="shared" ca="1" si="56"/>
        <v>6.9999999999999885</v>
      </c>
      <c r="H257" s="22">
        <f t="shared" ca="1" si="57"/>
        <v>0</v>
      </c>
    </row>
    <row r="258" spans="1:8" x14ac:dyDescent="0.25">
      <c r="A258" s="18">
        <f t="shared" si="53"/>
        <v>237</v>
      </c>
      <c r="B258" s="18">
        <f t="shared" si="54"/>
        <v>2.36</v>
      </c>
      <c r="C258" s="18">
        <f t="shared" si="50"/>
        <v>0</v>
      </c>
      <c r="D258" s="22">
        <f t="shared" si="51"/>
        <v>0</v>
      </c>
      <c r="E258" s="22">
        <f t="shared" ca="1" si="52"/>
        <v>0</v>
      </c>
      <c r="F258" s="22">
        <f t="shared" ca="1" si="55"/>
        <v>0</v>
      </c>
      <c r="G258" s="22">
        <f t="shared" ca="1" si="56"/>
        <v>6.9999999999999885</v>
      </c>
      <c r="H258" s="22">
        <f t="shared" ca="1" si="57"/>
        <v>0</v>
      </c>
    </row>
    <row r="259" spans="1:8" x14ac:dyDescent="0.25">
      <c r="A259" s="18">
        <f t="shared" si="53"/>
        <v>238</v>
      </c>
      <c r="B259" s="18">
        <f t="shared" si="54"/>
        <v>2.37</v>
      </c>
      <c r="C259" s="18">
        <f t="shared" si="50"/>
        <v>0</v>
      </c>
      <c r="D259" s="22">
        <f t="shared" si="51"/>
        <v>0</v>
      </c>
      <c r="E259" s="22">
        <f t="shared" ca="1" si="52"/>
        <v>0</v>
      </c>
      <c r="F259" s="22">
        <f t="shared" ca="1" si="55"/>
        <v>0</v>
      </c>
      <c r="G259" s="22">
        <f t="shared" ca="1" si="56"/>
        <v>6.9999999999999885</v>
      </c>
      <c r="H259" s="22">
        <f t="shared" ca="1" si="57"/>
        <v>0</v>
      </c>
    </row>
    <row r="260" spans="1:8" x14ac:dyDescent="0.25">
      <c r="A260" s="18">
        <f t="shared" si="53"/>
        <v>239</v>
      </c>
      <c r="B260" s="18">
        <f t="shared" si="54"/>
        <v>2.38</v>
      </c>
      <c r="C260" s="18">
        <f t="shared" si="50"/>
        <v>0</v>
      </c>
      <c r="D260" s="22">
        <f t="shared" si="51"/>
        <v>0</v>
      </c>
      <c r="E260" s="22">
        <f t="shared" ca="1" si="52"/>
        <v>0</v>
      </c>
      <c r="F260" s="22">
        <f t="shared" ca="1" si="55"/>
        <v>0</v>
      </c>
      <c r="G260" s="22">
        <f t="shared" ca="1" si="56"/>
        <v>6.9999999999999885</v>
      </c>
      <c r="H260" s="22">
        <f t="shared" ca="1" si="57"/>
        <v>0</v>
      </c>
    </row>
    <row r="261" spans="1:8" x14ac:dyDescent="0.25">
      <c r="A261" s="18">
        <f t="shared" si="53"/>
        <v>240</v>
      </c>
      <c r="B261" s="18">
        <f t="shared" si="54"/>
        <v>2.39</v>
      </c>
      <c r="C261" s="18">
        <f t="shared" si="50"/>
        <v>0</v>
      </c>
      <c r="D261" s="22">
        <f t="shared" si="51"/>
        <v>0</v>
      </c>
      <c r="E261" s="22">
        <f t="shared" ca="1" si="52"/>
        <v>0</v>
      </c>
      <c r="F261" s="22">
        <f t="shared" ca="1" si="55"/>
        <v>0</v>
      </c>
      <c r="G261" s="22">
        <f t="shared" ca="1" si="56"/>
        <v>6.9999999999999885</v>
      </c>
      <c r="H261" s="22">
        <f t="shared" ca="1" si="57"/>
        <v>0</v>
      </c>
    </row>
    <row r="262" spans="1:8" x14ac:dyDescent="0.25">
      <c r="A262" s="18">
        <f t="shared" si="53"/>
        <v>241</v>
      </c>
      <c r="B262" s="18">
        <f t="shared" si="54"/>
        <v>2.4</v>
      </c>
      <c r="C262" s="18">
        <f t="shared" si="50"/>
        <v>0</v>
      </c>
      <c r="D262" s="22">
        <f t="shared" si="51"/>
        <v>0</v>
      </c>
      <c r="E262" s="22">
        <f t="shared" ca="1" si="52"/>
        <v>0</v>
      </c>
      <c r="F262" s="22">
        <f t="shared" ca="1" si="55"/>
        <v>0</v>
      </c>
      <c r="G262" s="22">
        <f t="shared" ca="1" si="56"/>
        <v>6.9999999999999885</v>
      </c>
      <c r="H262" s="22">
        <f t="shared" ca="1" si="57"/>
        <v>0</v>
      </c>
    </row>
    <row r="263" spans="1:8" x14ac:dyDescent="0.25">
      <c r="A263" s="18">
        <f t="shared" si="53"/>
        <v>242</v>
      </c>
      <c r="B263" s="18">
        <f t="shared" si="54"/>
        <v>2.41</v>
      </c>
      <c r="C263" s="18">
        <f t="shared" si="50"/>
        <v>0</v>
      </c>
      <c r="D263" s="22">
        <f t="shared" si="51"/>
        <v>0</v>
      </c>
      <c r="E263" s="22">
        <f t="shared" ca="1" si="52"/>
        <v>0</v>
      </c>
      <c r="F263" s="22">
        <f t="shared" ca="1" si="55"/>
        <v>0</v>
      </c>
      <c r="G263" s="22">
        <f t="shared" ca="1" si="56"/>
        <v>6.9999999999999885</v>
      </c>
      <c r="H263" s="22">
        <f t="shared" ca="1" si="57"/>
        <v>0</v>
      </c>
    </row>
    <row r="264" spans="1:8" x14ac:dyDescent="0.25">
      <c r="A264" s="18">
        <f t="shared" si="53"/>
        <v>243</v>
      </c>
      <c r="B264" s="18">
        <f t="shared" si="54"/>
        <v>2.42</v>
      </c>
      <c r="C264" s="18">
        <f t="shared" si="50"/>
        <v>0</v>
      </c>
      <c r="D264" s="22">
        <f t="shared" si="51"/>
        <v>0</v>
      </c>
      <c r="E264" s="22">
        <f t="shared" ca="1" si="52"/>
        <v>0</v>
      </c>
      <c r="F264" s="22">
        <f t="shared" ca="1" si="55"/>
        <v>0</v>
      </c>
      <c r="G264" s="22">
        <f t="shared" ca="1" si="56"/>
        <v>6.9999999999999885</v>
      </c>
      <c r="H264" s="22">
        <f t="shared" ca="1" si="57"/>
        <v>0</v>
      </c>
    </row>
    <row r="265" spans="1:8" x14ac:dyDescent="0.25">
      <c r="A265" s="18">
        <f t="shared" si="53"/>
        <v>244</v>
      </c>
      <c r="B265" s="18">
        <f t="shared" si="54"/>
        <v>2.4300000000000002</v>
      </c>
      <c r="C265" s="18">
        <f t="shared" si="50"/>
        <v>0</v>
      </c>
      <c r="D265" s="22">
        <f t="shared" si="51"/>
        <v>0</v>
      </c>
      <c r="E265" s="22">
        <f t="shared" ca="1" si="52"/>
        <v>0</v>
      </c>
      <c r="F265" s="22">
        <f t="shared" ca="1" si="55"/>
        <v>0</v>
      </c>
      <c r="G265" s="22">
        <f t="shared" ca="1" si="56"/>
        <v>6.9999999999999885</v>
      </c>
      <c r="H265" s="22">
        <f t="shared" ca="1" si="57"/>
        <v>0</v>
      </c>
    </row>
    <row r="266" spans="1:8" x14ac:dyDescent="0.25">
      <c r="A266" s="18">
        <f t="shared" si="53"/>
        <v>245</v>
      </c>
      <c r="B266" s="18">
        <f t="shared" si="54"/>
        <v>2.44</v>
      </c>
      <c r="C266" s="18">
        <f t="shared" si="50"/>
        <v>0</v>
      </c>
      <c r="D266" s="22">
        <f t="shared" si="51"/>
        <v>0</v>
      </c>
      <c r="E266" s="22">
        <f t="shared" ca="1" si="52"/>
        <v>0</v>
      </c>
      <c r="F266" s="22">
        <f t="shared" ca="1" si="55"/>
        <v>0</v>
      </c>
      <c r="G266" s="22">
        <f t="shared" ca="1" si="56"/>
        <v>6.9999999999999885</v>
      </c>
      <c r="H266" s="22">
        <f t="shared" ca="1" si="57"/>
        <v>0</v>
      </c>
    </row>
    <row r="267" spans="1:8" x14ac:dyDescent="0.25">
      <c r="A267" s="18">
        <f t="shared" si="53"/>
        <v>246</v>
      </c>
      <c r="B267" s="18">
        <f t="shared" si="54"/>
        <v>2.4500000000000002</v>
      </c>
      <c r="C267" s="18">
        <f t="shared" si="50"/>
        <v>0</v>
      </c>
      <c r="D267" s="22">
        <f t="shared" si="51"/>
        <v>0</v>
      </c>
      <c r="E267" s="22">
        <f t="shared" ca="1" si="52"/>
        <v>0</v>
      </c>
      <c r="F267" s="22">
        <f t="shared" ca="1" si="55"/>
        <v>0</v>
      </c>
      <c r="G267" s="22">
        <f t="shared" ca="1" si="56"/>
        <v>6.9999999999999885</v>
      </c>
      <c r="H267" s="22">
        <f t="shared" ca="1" si="57"/>
        <v>0</v>
      </c>
    </row>
    <row r="268" spans="1:8" x14ac:dyDescent="0.25">
      <c r="A268" s="18">
        <f t="shared" si="53"/>
        <v>247</v>
      </c>
      <c r="B268" s="18">
        <f t="shared" si="54"/>
        <v>2.46</v>
      </c>
      <c r="C268" s="18">
        <f t="shared" si="50"/>
        <v>0</v>
      </c>
      <c r="D268" s="22">
        <f t="shared" si="51"/>
        <v>0</v>
      </c>
      <c r="E268" s="22">
        <f t="shared" ca="1" si="52"/>
        <v>0</v>
      </c>
      <c r="F268" s="22">
        <f t="shared" ca="1" si="55"/>
        <v>0</v>
      </c>
      <c r="G268" s="22">
        <f t="shared" ca="1" si="56"/>
        <v>6.9999999999999885</v>
      </c>
      <c r="H268" s="22">
        <f t="shared" ca="1" si="57"/>
        <v>0</v>
      </c>
    </row>
    <row r="269" spans="1:8" x14ac:dyDescent="0.25">
      <c r="A269" s="18">
        <f t="shared" si="53"/>
        <v>248</v>
      </c>
      <c r="B269" s="18">
        <f t="shared" si="54"/>
        <v>2.4700000000000002</v>
      </c>
      <c r="C269" s="18">
        <f t="shared" si="50"/>
        <v>0</v>
      </c>
      <c r="D269" s="22">
        <f t="shared" si="51"/>
        <v>0</v>
      </c>
      <c r="E269" s="22">
        <f t="shared" ca="1" si="52"/>
        <v>0</v>
      </c>
      <c r="F269" s="22">
        <f t="shared" ca="1" si="55"/>
        <v>0</v>
      </c>
      <c r="G269" s="22">
        <f t="shared" ca="1" si="56"/>
        <v>6.9999999999999885</v>
      </c>
      <c r="H269" s="22">
        <f t="shared" ca="1" si="57"/>
        <v>0</v>
      </c>
    </row>
    <row r="270" spans="1:8" x14ac:dyDescent="0.25">
      <c r="A270" s="18">
        <f t="shared" si="53"/>
        <v>249</v>
      </c>
      <c r="B270" s="18">
        <f t="shared" si="54"/>
        <v>2.48</v>
      </c>
      <c r="C270" s="18">
        <f t="shared" si="50"/>
        <v>0</v>
      </c>
      <c r="D270" s="22">
        <f t="shared" si="51"/>
        <v>0</v>
      </c>
      <c r="E270" s="22">
        <f t="shared" ca="1" si="52"/>
        <v>0</v>
      </c>
      <c r="F270" s="22">
        <f t="shared" ca="1" si="55"/>
        <v>0</v>
      </c>
      <c r="G270" s="22">
        <f t="shared" ca="1" si="56"/>
        <v>6.9999999999999885</v>
      </c>
      <c r="H270" s="22">
        <f t="shared" ca="1" si="57"/>
        <v>0</v>
      </c>
    </row>
    <row r="271" spans="1:8" x14ac:dyDescent="0.25">
      <c r="A271" s="18">
        <f t="shared" si="53"/>
        <v>250</v>
      </c>
      <c r="B271" s="18">
        <f t="shared" si="54"/>
        <v>2.4900000000000002</v>
      </c>
      <c r="C271" s="18">
        <f t="shared" si="50"/>
        <v>0</v>
      </c>
      <c r="D271" s="22">
        <f t="shared" si="51"/>
        <v>0</v>
      </c>
      <c r="E271" s="22">
        <f t="shared" ca="1" si="52"/>
        <v>0</v>
      </c>
      <c r="F271" s="22">
        <f t="shared" ca="1" si="55"/>
        <v>0</v>
      </c>
      <c r="G271" s="22">
        <f t="shared" ca="1" si="56"/>
        <v>6.9999999999999885</v>
      </c>
      <c r="H271" s="22">
        <f t="shared" ca="1" si="57"/>
        <v>0</v>
      </c>
    </row>
    <row r="272" spans="1:8" x14ac:dyDescent="0.25">
      <c r="A272" s="18">
        <f t="shared" si="53"/>
        <v>251</v>
      </c>
      <c r="B272" s="18">
        <f t="shared" ref="B272" si="58">((A272-1)*itp)/1000</f>
        <v>2.5</v>
      </c>
      <c r="C272" s="18">
        <f t="shared" si="50"/>
        <v>0</v>
      </c>
      <c r="D272" s="22">
        <f t="shared" si="51"/>
        <v>0</v>
      </c>
      <c r="E272" s="22">
        <f t="shared" ca="1" si="52"/>
        <v>0</v>
      </c>
      <c r="F272" s="22">
        <f t="shared" ref="F272" ca="1" si="59">((D272+E272)/(1+$C$11))*Vprog</f>
        <v>0</v>
      </c>
      <c r="G272" s="22">
        <f t="shared" ref="G272" ca="1" si="60">((((F272+F271)/2)*itp)/1000)+G271</f>
        <v>6.9999999999999885</v>
      </c>
      <c r="H272" s="22">
        <f t="shared" ref="H272" ca="1" si="61">(F272-F271)/(itp/1000)</f>
        <v>0</v>
      </c>
    </row>
    <row r="273" spans="1:8" x14ac:dyDescent="0.25">
      <c r="A273" s="17"/>
      <c r="B273" s="17"/>
      <c r="C273" s="17"/>
      <c r="D273" s="15"/>
      <c r="E273" s="15"/>
      <c r="F273" s="15"/>
      <c r="G273" s="15"/>
      <c r="H273" s="15"/>
    </row>
    <row r="274" spans="1:8" x14ac:dyDescent="0.25">
      <c r="A274" s="17"/>
      <c r="B274" s="17"/>
      <c r="C274" s="17"/>
      <c r="D274" s="15"/>
      <c r="E274" s="15"/>
      <c r="F274" s="15"/>
      <c r="G274" s="15"/>
      <c r="H274" s="15"/>
    </row>
    <row r="275" spans="1:8" x14ac:dyDescent="0.25">
      <c r="A275" s="17"/>
      <c r="B275" s="17"/>
      <c r="C275" s="17"/>
      <c r="D275" s="15"/>
      <c r="E275" s="15"/>
      <c r="F275" s="15"/>
      <c r="G275" s="15"/>
      <c r="H275" s="15"/>
    </row>
    <row r="276" spans="1:8" x14ac:dyDescent="0.25">
      <c r="A276" s="17"/>
      <c r="B276" s="17"/>
      <c r="C276" s="17"/>
      <c r="D276" s="15"/>
      <c r="E276" s="15"/>
      <c r="F276" s="15"/>
      <c r="G276" s="15"/>
      <c r="H276" s="15"/>
    </row>
    <row r="277" spans="1:8" x14ac:dyDescent="0.25">
      <c r="A277" s="17"/>
      <c r="B277" s="17"/>
      <c r="C277" s="17"/>
      <c r="D277" s="15"/>
      <c r="E277" s="15"/>
      <c r="F277" s="15"/>
      <c r="G277" s="15"/>
      <c r="H277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workbookViewId="0">
      <pane ySplit="2" topLeftCell="A3" activePane="bottomLeft" state="frozen"/>
      <selection pane="bottomLeft" activeCell="E9" sqref="E9"/>
    </sheetView>
  </sheetViews>
  <sheetFormatPr defaultRowHeight="15" x14ac:dyDescent="0.25"/>
  <sheetData>
    <row r="1" spans="1:6" ht="18.75" x14ac:dyDescent="0.3">
      <c r="A1" s="3" t="s">
        <v>67</v>
      </c>
      <c r="B1" s="3"/>
      <c r="F1" s="7" t="s">
        <v>70</v>
      </c>
    </row>
    <row r="2" spans="1:6" x14ac:dyDescent="0.25">
      <c r="A2" t="s">
        <v>68</v>
      </c>
      <c r="F2" t="s">
        <v>71</v>
      </c>
    </row>
    <row r="3" spans="1:6" x14ac:dyDescent="0.25">
      <c r="F3" t="s">
        <v>72</v>
      </c>
    </row>
    <row r="4" spans="1:6" x14ac:dyDescent="0.25">
      <c r="A4" t="s">
        <v>81</v>
      </c>
      <c r="B4">
        <v>10</v>
      </c>
      <c r="C4" t="s">
        <v>3</v>
      </c>
    </row>
    <row r="5" spans="1:6" x14ac:dyDescent="0.25">
      <c r="F5" s="7" t="s">
        <v>73</v>
      </c>
    </row>
    <row r="6" spans="1:6" x14ac:dyDescent="0.25">
      <c r="A6" s="7" t="s">
        <v>59</v>
      </c>
      <c r="B6" s="7" t="s">
        <v>60</v>
      </c>
      <c r="C6" s="7" t="s">
        <v>61</v>
      </c>
      <c r="D6" s="7" t="s">
        <v>58</v>
      </c>
      <c r="F6" t="s">
        <v>74</v>
      </c>
    </row>
    <row r="7" spans="1:6" x14ac:dyDescent="0.25">
      <c r="C7">
        <v>0</v>
      </c>
      <c r="F7" t="s">
        <v>75</v>
      </c>
    </row>
    <row r="8" spans="1:6" x14ac:dyDescent="0.25">
      <c r="C8">
        <v>0</v>
      </c>
      <c r="F8" t="s">
        <v>76</v>
      </c>
    </row>
    <row r="9" spans="1:6" x14ac:dyDescent="0.25">
      <c r="C9">
        <v>0</v>
      </c>
      <c r="F9" t="s">
        <v>77</v>
      </c>
    </row>
    <row r="10" spans="1:6" x14ac:dyDescent="0.25">
      <c r="C10">
        <v>0</v>
      </c>
      <c r="F10" t="s">
        <v>78</v>
      </c>
    </row>
    <row r="11" spans="1:6" x14ac:dyDescent="0.25">
      <c r="C11">
        <v>0</v>
      </c>
      <c r="F11" t="s">
        <v>79</v>
      </c>
    </row>
    <row r="12" spans="1:6" x14ac:dyDescent="0.25">
      <c r="C12">
        <v>0</v>
      </c>
      <c r="F12" t="s">
        <v>80</v>
      </c>
    </row>
    <row r="13" spans="1:6" x14ac:dyDescent="0.25">
      <c r="C13">
        <v>0</v>
      </c>
    </row>
    <row r="14" spans="1:6" x14ac:dyDescent="0.25">
      <c r="C14">
        <v>0</v>
      </c>
    </row>
    <row r="15" spans="1:6" x14ac:dyDescent="0.25">
      <c r="C15">
        <v>0</v>
      </c>
    </row>
    <row r="16" spans="1:6" x14ac:dyDescent="0.25">
      <c r="C16">
        <v>0</v>
      </c>
    </row>
    <row r="17" spans="1:4" x14ac:dyDescent="0.25">
      <c r="C17">
        <v>0</v>
      </c>
    </row>
    <row r="18" spans="1:4" x14ac:dyDescent="0.25">
      <c r="C18">
        <v>0</v>
      </c>
    </row>
    <row r="19" spans="1:4" x14ac:dyDescent="0.25">
      <c r="C19">
        <v>0</v>
      </c>
    </row>
    <row r="20" spans="1:4" x14ac:dyDescent="0.25">
      <c r="C20">
        <v>0</v>
      </c>
    </row>
    <row r="21" spans="1:4" x14ac:dyDescent="0.25">
      <c r="C21">
        <v>0</v>
      </c>
    </row>
    <row r="22" spans="1:4" x14ac:dyDescent="0.25">
      <c r="C22">
        <v>0</v>
      </c>
    </row>
    <row r="23" spans="1:4" x14ac:dyDescent="0.25">
      <c r="C23">
        <v>0</v>
      </c>
    </row>
    <row r="24" spans="1:4" x14ac:dyDescent="0.25">
      <c r="C24">
        <v>0</v>
      </c>
    </row>
    <row r="25" spans="1:4" x14ac:dyDescent="0.25">
      <c r="A25" s="23"/>
      <c r="B25" s="23"/>
      <c r="C25" s="23">
        <v>0</v>
      </c>
      <c r="D25" t="s">
        <v>69</v>
      </c>
    </row>
    <row r="26" spans="1:4" x14ac:dyDescent="0.25">
      <c r="A26" s="24">
        <v>0</v>
      </c>
      <c r="B26" s="24">
        <f>$B$4*A26</f>
        <v>0</v>
      </c>
      <c r="C26" s="24">
        <v>0</v>
      </c>
      <c r="D26" s="24">
        <f>AVERAGE(C7:C26)</f>
        <v>0</v>
      </c>
    </row>
    <row r="27" spans="1:4" x14ac:dyDescent="0.25">
      <c r="A27">
        <v>1</v>
      </c>
      <c r="B27">
        <f t="shared" ref="B27:B90" si="0">$B$4*A27</f>
        <v>10</v>
      </c>
      <c r="C27">
        <v>1</v>
      </c>
      <c r="D27" s="25">
        <f>AVERAGE(C8:C27)</f>
        <v>0.05</v>
      </c>
    </row>
    <row r="28" spans="1:4" x14ac:dyDescent="0.25">
      <c r="A28">
        <v>2</v>
      </c>
      <c r="B28">
        <f t="shared" si="0"/>
        <v>20</v>
      </c>
      <c r="C28">
        <v>1</v>
      </c>
      <c r="D28" s="25">
        <f t="shared" ref="D28:D91" si="1">AVERAGE(C9:C28)</f>
        <v>0.1</v>
      </c>
    </row>
    <row r="29" spans="1:4" x14ac:dyDescent="0.25">
      <c r="A29">
        <v>3</v>
      </c>
      <c r="B29">
        <f t="shared" si="0"/>
        <v>30</v>
      </c>
      <c r="C29">
        <v>1</v>
      </c>
      <c r="D29" s="25">
        <f t="shared" si="1"/>
        <v>0.15</v>
      </c>
    </row>
    <row r="30" spans="1:4" x14ac:dyDescent="0.25">
      <c r="A30">
        <v>4</v>
      </c>
      <c r="B30">
        <f t="shared" si="0"/>
        <v>40</v>
      </c>
      <c r="C30">
        <v>1</v>
      </c>
      <c r="D30" s="25">
        <f t="shared" si="1"/>
        <v>0.2</v>
      </c>
    </row>
    <row r="31" spans="1:4" x14ac:dyDescent="0.25">
      <c r="A31">
        <v>5</v>
      </c>
      <c r="B31">
        <f t="shared" si="0"/>
        <v>50</v>
      </c>
      <c r="C31">
        <v>1</v>
      </c>
      <c r="D31" s="25">
        <f t="shared" si="1"/>
        <v>0.25</v>
      </c>
    </row>
    <row r="32" spans="1:4" x14ac:dyDescent="0.25">
      <c r="A32">
        <v>6</v>
      </c>
      <c r="B32">
        <f t="shared" si="0"/>
        <v>60</v>
      </c>
      <c r="C32">
        <v>1</v>
      </c>
      <c r="D32" s="25">
        <f t="shared" si="1"/>
        <v>0.3</v>
      </c>
    </row>
    <row r="33" spans="1:4" x14ac:dyDescent="0.25">
      <c r="A33">
        <v>7</v>
      </c>
      <c r="B33">
        <f t="shared" si="0"/>
        <v>70</v>
      </c>
      <c r="C33">
        <v>1</v>
      </c>
      <c r="D33" s="25">
        <f t="shared" si="1"/>
        <v>0.35</v>
      </c>
    </row>
    <row r="34" spans="1:4" x14ac:dyDescent="0.25">
      <c r="A34">
        <v>8</v>
      </c>
      <c r="B34">
        <f t="shared" si="0"/>
        <v>80</v>
      </c>
      <c r="C34">
        <v>1</v>
      </c>
      <c r="D34" s="25">
        <f t="shared" si="1"/>
        <v>0.4</v>
      </c>
    </row>
    <row r="35" spans="1:4" x14ac:dyDescent="0.25">
      <c r="A35">
        <v>9</v>
      </c>
      <c r="B35">
        <f t="shared" si="0"/>
        <v>90</v>
      </c>
      <c r="C35">
        <v>1</v>
      </c>
      <c r="D35" s="25">
        <f t="shared" si="1"/>
        <v>0.45</v>
      </c>
    </row>
    <row r="36" spans="1:4" x14ac:dyDescent="0.25">
      <c r="A36">
        <v>10</v>
      </c>
      <c r="B36">
        <f t="shared" si="0"/>
        <v>100</v>
      </c>
      <c r="C36">
        <v>1</v>
      </c>
      <c r="D36" s="25">
        <f t="shared" si="1"/>
        <v>0.5</v>
      </c>
    </row>
    <row r="37" spans="1:4" x14ac:dyDescent="0.25">
      <c r="A37">
        <v>11</v>
      </c>
      <c r="B37">
        <f t="shared" si="0"/>
        <v>110</v>
      </c>
      <c r="C37">
        <v>1</v>
      </c>
      <c r="D37" s="25">
        <f t="shared" si="1"/>
        <v>0.55000000000000004</v>
      </c>
    </row>
    <row r="38" spans="1:4" x14ac:dyDescent="0.25">
      <c r="A38">
        <v>12</v>
      </c>
      <c r="B38">
        <f t="shared" si="0"/>
        <v>120</v>
      </c>
      <c r="C38">
        <v>1</v>
      </c>
      <c r="D38" s="25">
        <f t="shared" si="1"/>
        <v>0.6</v>
      </c>
    </row>
    <row r="39" spans="1:4" x14ac:dyDescent="0.25">
      <c r="A39">
        <v>13</v>
      </c>
      <c r="B39">
        <f t="shared" si="0"/>
        <v>130</v>
      </c>
      <c r="C39">
        <v>1</v>
      </c>
      <c r="D39" s="25">
        <f t="shared" si="1"/>
        <v>0.65</v>
      </c>
    </row>
    <row r="40" spans="1:4" x14ac:dyDescent="0.25">
      <c r="A40">
        <v>14</v>
      </c>
      <c r="B40">
        <f t="shared" si="0"/>
        <v>140</v>
      </c>
      <c r="C40">
        <v>1</v>
      </c>
      <c r="D40" s="25">
        <f t="shared" si="1"/>
        <v>0.7</v>
      </c>
    </row>
    <row r="41" spans="1:4" x14ac:dyDescent="0.25">
      <c r="A41">
        <v>15</v>
      </c>
      <c r="B41">
        <f t="shared" si="0"/>
        <v>150</v>
      </c>
      <c r="C41">
        <v>1</v>
      </c>
      <c r="D41" s="25">
        <f t="shared" si="1"/>
        <v>0.75</v>
      </c>
    </row>
    <row r="42" spans="1:4" x14ac:dyDescent="0.25">
      <c r="A42">
        <v>16</v>
      </c>
      <c r="B42">
        <f t="shared" si="0"/>
        <v>160</v>
      </c>
      <c r="C42">
        <v>1</v>
      </c>
      <c r="D42" s="25">
        <f t="shared" si="1"/>
        <v>0.8</v>
      </c>
    </row>
    <row r="43" spans="1:4" x14ac:dyDescent="0.25">
      <c r="A43">
        <v>17</v>
      </c>
      <c r="B43">
        <f t="shared" si="0"/>
        <v>170</v>
      </c>
      <c r="C43">
        <v>1</v>
      </c>
      <c r="D43" s="25">
        <f t="shared" si="1"/>
        <v>0.85</v>
      </c>
    </row>
    <row r="44" spans="1:4" x14ac:dyDescent="0.25">
      <c r="A44">
        <v>18</v>
      </c>
      <c r="B44">
        <f t="shared" si="0"/>
        <v>180</v>
      </c>
      <c r="C44">
        <v>1</v>
      </c>
      <c r="D44" s="25">
        <f t="shared" si="1"/>
        <v>0.9</v>
      </c>
    </row>
    <row r="45" spans="1:4" x14ac:dyDescent="0.25">
      <c r="A45">
        <v>19</v>
      </c>
      <c r="B45">
        <f t="shared" si="0"/>
        <v>190</v>
      </c>
      <c r="C45">
        <v>1</v>
      </c>
      <c r="D45" s="25">
        <f t="shared" si="1"/>
        <v>0.95</v>
      </c>
    </row>
    <row r="46" spans="1:4" x14ac:dyDescent="0.25">
      <c r="A46">
        <v>20</v>
      </c>
      <c r="B46">
        <f t="shared" si="0"/>
        <v>200</v>
      </c>
      <c r="C46">
        <v>1</v>
      </c>
      <c r="D46" s="25">
        <f t="shared" si="1"/>
        <v>1</v>
      </c>
    </row>
    <row r="47" spans="1:4" x14ac:dyDescent="0.25">
      <c r="A47">
        <v>21</v>
      </c>
      <c r="B47">
        <f t="shared" si="0"/>
        <v>210</v>
      </c>
      <c r="C47">
        <v>1</v>
      </c>
      <c r="D47" s="25">
        <f t="shared" si="1"/>
        <v>1</v>
      </c>
    </row>
    <row r="48" spans="1:4" x14ac:dyDescent="0.25">
      <c r="A48">
        <v>22</v>
      </c>
      <c r="B48">
        <f t="shared" si="0"/>
        <v>220</v>
      </c>
      <c r="C48">
        <v>1</v>
      </c>
      <c r="D48" s="25">
        <f t="shared" si="1"/>
        <v>1</v>
      </c>
    </row>
    <row r="49" spans="1:4" x14ac:dyDescent="0.25">
      <c r="A49">
        <v>23</v>
      </c>
      <c r="B49">
        <f t="shared" si="0"/>
        <v>230</v>
      </c>
      <c r="C49">
        <v>1</v>
      </c>
      <c r="D49" s="25">
        <f t="shared" si="1"/>
        <v>1</v>
      </c>
    </row>
    <row r="50" spans="1:4" x14ac:dyDescent="0.25">
      <c r="A50">
        <v>24</v>
      </c>
      <c r="B50">
        <f t="shared" si="0"/>
        <v>240</v>
      </c>
      <c r="C50">
        <v>1</v>
      </c>
      <c r="D50" s="25">
        <f t="shared" si="1"/>
        <v>1</v>
      </c>
    </row>
    <row r="51" spans="1:4" x14ac:dyDescent="0.25">
      <c r="A51">
        <v>25</v>
      </c>
      <c r="B51">
        <f t="shared" si="0"/>
        <v>250</v>
      </c>
      <c r="C51">
        <v>1</v>
      </c>
      <c r="D51" s="25">
        <f t="shared" si="1"/>
        <v>1</v>
      </c>
    </row>
    <row r="52" spans="1:4" x14ac:dyDescent="0.25">
      <c r="A52">
        <v>26</v>
      </c>
      <c r="B52">
        <f t="shared" si="0"/>
        <v>260</v>
      </c>
      <c r="C52">
        <v>1</v>
      </c>
      <c r="D52" s="25">
        <f t="shared" si="1"/>
        <v>1</v>
      </c>
    </row>
    <row r="53" spans="1:4" x14ac:dyDescent="0.25">
      <c r="A53">
        <v>27</v>
      </c>
      <c r="B53">
        <f t="shared" si="0"/>
        <v>270</v>
      </c>
      <c r="C53">
        <v>1</v>
      </c>
      <c r="D53" s="25">
        <f t="shared" si="1"/>
        <v>1</v>
      </c>
    </row>
    <row r="54" spans="1:4" x14ac:dyDescent="0.25">
      <c r="A54">
        <v>28</v>
      </c>
      <c r="B54">
        <f t="shared" si="0"/>
        <v>280</v>
      </c>
      <c r="C54">
        <v>1</v>
      </c>
      <c r="D54" s="25">
        <f t="shared" si="1"/>
        <v>1</v>
      </c>
    </row>
    <row r="55" spans="1:4" x14ac:dyDescent="0.25">
      <c r="A55">
        <v>29</v>
      </c>
      <c r="B55">
        <f t="shared" si="0"/>
        <v>290</v>
      </c>
      <c r="C55">
        <v>1</v>
      </c>
      <c r="D55" s="25">
        <f t="shared" si="1"/>
        <v>1</v>
      </c>
    </row>
    <row r="56" spans="1:4" x14ac:dyDescent="0.25">
      <c r="A56">
        <v>30</v>
      </c>
      <c r="B56">
        <f t="shared" si="0"/>
        <v>300</v>
      </c>
      <c r="C56">
        <v>1</v>
      </c>
      <c r="D56" s="25">
        <f t="shared" si="1"/>
        <v>1</v>
      </c>
    </row>
    <row r="57" spans="1:4" x14ac:dyDescent="0.25">
      <c r="A57">
        <v>31</v>
      </c>
      <c r="B57">
        <f t="shared" si="0"/>
        <v>310</v>
      </c>
      <c r="C57">
        <v>1</v>
      </c>
      <c r="D57" s="25">
        <f t="shared" si="1"/>
        <v>1</v>
      </c>
    </row>
    <row r="58" spans="1:4" x14ac:dyDescent="0.25">
      <c r="A58">
        <v>32</v>
      </c>
      <c r="B58">
        <f t="shared" si="0"/>
        <v>320</v>
      </c>
      <c r="C58">
        <v>1</v>
      </c>
      <c r="D58" s="25">
        <f t="shared" si="1"/>
        <v>1</v>
      </c>
    </row>
    <row r="59" spans="1:4" x14ac:dyDescent="0.25">
      <c r="A59">
        <v>33</v>
      </c>
      <c r="B59">
        <f t="shared" si="0"/>
        <v>330</v>
      </c>
      <c r="C59">
        <v>1</v>
      </c>
      <c r="D59" s="25">
        <f t="shared" si="1"/>
        <v>1</v>
      </c>
    </row>
    <row r="60" spans="1:4" x14ac:dyDescent="0.25">
      <c r="A60">
        <v>34</v>
      </c>
      <c r="B60">
        <f t="shared" si="0"/>
        <v>340</v>
      </c>
      <c r="C60">
        <v>1</v>
      </c>
      <c r="D60" s="25">
        <f t="shared" si="1"/>
        <v>1</v>
      </c>
    </row>
    <row r="61" spans="1:4" x14ac:dyDescent="0.25">
      <c r="A61">
        <v>35</v>
      </c>
      <c r="B61">
        <f t="shared" si="0"/>
        <v>350</v>
      </c>
      <c r="C61">
        <v>1</v>
      </c>
      <c r="D61" s="25">
        <f t="shared" si="1"/>
        <v>1</v>
      </c>
    </row>
    <row r="62" spans="1:4" x14ac:dyDescent="0.25">
      <c r="A62">
        <v>36</v>
      </c>
      <c r="B62">
        <f t="shared" si="0"/>
        <v>360</v>
      </c>
      <c r="C62">
        <v>1</v>
      </c>
      <c r="D62" s="25">
        <f t="shared" si="1"/>
        <v>1</v>
      </c>
    </row>
    <row r="63" spans="1:4" x14ac:dyDescent="0.25">
      <c r="A63">
        <v>37</v>
      </c>
      <c r="B63">
        <f t="shared" si="0"/>
        <v>370</v>
      </c>
      <c r="C63">
        <v>1</v>
      </c>
      <c r="D63" s="25">
        <f t="shared" si="1"/>
        <v>1</v>
      </c>
    </row>
    <row r="64" spans="1:4" x14ac:dyDescent="0.25">
      <c r="A64">
        <v>38</v>
      </c>
      <c r="B64">
        <f t="shared" si="0"/>
        <v>380</v>
      </c>
      <c r="C64">
        <v>1</v>
      </c>
      <c r="D64" s="25">
        <f t="shared" si="1"/>
        <v>1</v>
      </c>
    </row>
    <row r="65" spans="1:4" x14ac:dyDescent="0.25">
      <c r="A65">
        <v>39</v>
      </c>
      <c r="B65">
        <f t="shared" si="0"/>
        <v>390</v>
      </c>
      <c r="C65">
        <v>1</v>
      </c>
      <c r="D65" s="25">
        <f t="shared" si="1"/>
        <v>1</v>
      </c>
    </row>
    <row r="66" spans="1:4" x14ac:dyDescent="0.25">
      <c r="A66">
        <v>40</v>
      </c>
      <c r="B66">
        <f t="shared" si="0"/>
        <v>400</v>
      </c>
      <c r="C66">
        <v>1</v>
      </c>
      <c r="D66" s="25">
        <f t="shared" si="1"/>
        <v>1</v>
      </c>
    </row>
    <row r="67" spans="1:4" x14ac:dyDescent="0.25">
      <c r="A67">
        <v>41</v>
      </c>
      <c r="B67">
        <f t="shared" si="0"/>
        <v>410</v>
      </c>
      <c r="C67">
        <v>1</v>
      </c>
      <c r="D67" s="25">
        <f t="shared" si="1"/>
        <v>1</v>
      </c>
    </row>
    <row r="68" spans="1:4" x14ac:dyDescent="0.25">
      <c r="A68">
        <v>42</v>
      </c>
      <c r="B68">
        <f t="shared" si="0"/>
        <v>420</v>
      </c>
      <c r="C68">
        <v>1</v>
      </c>
      <c r="D68" s="25">
        <f t="shared" si="1"/>
        <v>1</v>
      </c>
    </row>
    <row r="69" spans="1:4" x14ac:dyDescent="0.25">
      <c r="A69">
        <v>43</v>
      </c>
      <c r="B69">
        <f t="shared" si="0"/>
        <v>430</v>
      </c>
      <c r="C69">
        <v>1</v>
      </c>
      <c r="D69" s="25">
        <f t="shared" si="1"/>
        <v>1</v>
      </c>
    </row>
    <row r="70" spans="1:4" x14ac:dyDescent="0.25">
      <c r="A70">
        <v>44</v>
      </c>
      <c r="B70">
        <f t="shared" si="0"/>
        <v>440</v>
      </c>
      <c r="C70">
        <v>1</v>
      </c>
      <c r="D70" s="25">
        <f t="shared" si="1"/>
        <v>1</v>
      </c>
    </row>
    <row r="71" spans="1:4" x14ac:dyDescent="0.25">
      <c r="A71">
        <v>45</v>
      </c>
      <c r="B71">
        <f t="shared" si="0"/>
        <v>450</v>
      </c>
      <c r="C71">
        <v>1</v>
      </c>
      <c r="D71" s="25">
        <f t="shared" si="1"/>
        <v>1</v>
      </c>
    </row>
    <row r="72" spans="1:4" x14ac:dyDescent="0.25">
      <c r="A72">
        <v>46</v>
      </c>
      <c r="B72">
        <f t="shared" si="0"/>
        <v>460</v>
      </c>
      <c r="C72">
        <v>1</v>
      </c>
      <c r="D72" s="25">
        <f t="shared" si="1"/>
        <v>1</v>
      </c>
    </row>
    <row r="73" spans="1:4" x14ac:dyDescent="0.25">
      <c r="A73">
        <v>47</v>
      </c>
      <c r="B73">
        <f t="shared" si="0"/>
        <v>470</v>
      </c>
      <c r="C73">
        <v>1</v>
      </c>
      <c r="D73" s="25">
        <f t="shared" si="1"/>
        <v>1</v>
      </c>
    </row>
    <row r="74" spans="1:4" x14ac:dyDescent="0.25">
      <c r="A74">
        <v>48</v>
      </c>
      <c r="B74">
        <f t="shared" si="0"/>
        <v>480</v>
      </c>
      <c r="C74">
        <v>1</v>
      </c>
      <c r="D74" s="25">
        <f t="shared" si="1"/>
        <v>1</v>
      </c>
    </row>
    <row r="75" spans="1:4" x14ac:dyDescent="0.25">
      <c r="A75">
        <v>49</v>
      </c>
      <c r="B75">
        <f t="shared" si="0"/>
        <v>490</v>
      </c>
      <c r="C75">
        <v>1</v>
      </c>
      <c r="D75" s="25">
        <f t="shared" si="1"/>
        <v>1</v>
      </c>
    </row>
    <row r="76" spans="1:4" x14ac:dyDescent="0.25">
      <c r="A76">
        <v>50</v>
      </c>
      <c r="B76">
        <f t="shared" si="0"/>
        <v>500</v>
      </c>
      <c r="C76">
        <v>1</v>
      </c>
      <c r="D76" s="25">
        <f t="shared" si="1"/>
        <v>1</v>
      </c>
    </row>
    <row r="77" spans="1:4" x14ac:dyDescent="0.25">
      <c r="A77">
        <v>51</v>
      </c>
      <c r="B77">
        <f t="shared" si="0"/>
        <v>510</v>
      </c>
      <c r="C77">
        <v>1</v>
      </c>
      <c r="D77" s="25">
        <f t="shared" si="1"/>
        <v>1</v>
      </c>
    </row>
    <row r="78" spans="1:4" x14ac:dyDescent="0.25">
      <c r="A78">
        <v>52</v>
      </c>
      <c r="B78">
        <f t="shared" si="0"/>
        <v>520</v>
      </c>
      <c r="C78">
        <v>1</v>
      </c>
      <c r="D78" s="25">
        <f t="shared" si="1"/>
        <v>1</v>
      </c>
    </row>
    <row r="79" spans="1:4" x14ac:dyDescent="0.25">
      <c r="A79">
        <v>53</v>
      </c>
      <c r="B79">
        <f t="shared" si="0"/>
        <v>530</v>
      </c>
      <c r="C79">
        <v>1</v>
      </c>
      <c r="D79" s="25">
        <f t="shared" si="1"/>
        <v>1</v>
      </c>
    </row>
    <row r="80" spans="1:4" x14ac:dyDescent="0.25">
      <c r="A80">
        <v>54</v>
      </c>
      <c r="B80">
        <f t="shared" si="0"/>
        <v>540</v>
      </c>
      <c r="C80">
        <v>1</v>
      </c>
      <c r="D80" s="25">
        <f t="shared" si="1"/>
        <v>1</v>
      </c>
    </row>
    <row r="81" spans="1:4" x14ac:dyDescent="0.25">
      <c r="A81">
        <v>55</v>
      </c>
      <c r="B81">
        <f t="shared" si="0"/>
        <v>550</v>
      </c>
      <c r="C81">
        <v>1</v>
      </c>
      <c r="D81" s="25">
        <f t="shared" si="1"/>
        <v>1</v>
      </c>
    </row>
    <row r="82" spans="1:4" x14ac:dyDescent="0.25">
      <c r="A82">
        <v>56</v>
      </c>
      <c r="B82">
        <f t="shared" si="0"/>
        <v>560</v>
      </c>
      <c r="C82">
        <v>1</v>
      </c>
      <c r="D82" s="25">
        <f t="shared" si="1"/>
        <v>1</v>
      </c>
    </row>
    <row r="83" spans="1:4" x14ac:dyDescent="0.25">
      <c r="A83">
        <v>57</v>
      </c>
      <c r="B83">
        <f t="shared" si="0"/>
        <v>570</v>
      </c>
      <c r="C83">
        <v>1</v>
      </c>
      <c r="D83" s="25">
        <f t="shared" si="1"/>
        <v>1</v>
      </c>
    </row>
    <row r="84" spans="1:4" x14ac:dyDescent="0.25">
      <c r="A84">
        <v>58</v>
      </c>
      <c r="B84">
        <f t="shared" si="0"/>
        <v>580</v>
      </c>
      <c r="C84">
        <v>1</v>
      </c>
      <c r="D84" s="25">
        <f t="shared" si="1"/>
        <v>1</v>
      </c>
    </row>
    <row r="85" spans="1:4" x14ac:dyDescent="0.25">
      <c r="A85">
        <v>59</v>
      </c>
      <c r="B85">
        <f t="shared" si="0"/>
        <v>590</v>
      </c>
      <c r="C85">
        <v>1</v>
      </c>
      <c r="D85" s="25">
        <f t="shared" si="1"/>
        <v>1</v>
      </c>
    </row>
    <row r="86" spans="1:4" x14ac:dyDescent="0.25">
      <c r="A86">
        <v>60</v>
      </c>
      <c r="B86">
        <f t="shared" si="0"/>
        <v>600</v>
      </c>
      <c r="C86">
        <v>1</v>
      </c>
      <c r="D86" s="25">
        <f t="shared" si="1"/>
        <v>1</v>
      </c>
    </row>
    <row r="87" spans="1:4" x14ac:dyDescent="0.25">
      <c r="A87">
        <v>61</v>
      </c>
      <c r="B87">
        <f t="shared" si="0"/>
        <v>610</v>
      </c>
      <c r="C87">
        <v>1</v>
      </c>
      <c r="D87" s="25">
        <f t="shared" si="1"/>
        <v>1</v>
      </c>
    </row>
    <row r="88" spans="1:4" x14ac:dyDescent="0.25">
      <c r="A88">
        <v>62</v>
      </c>
      <c r="B88">
        <f t="shared" si="0"/>
        <v>620</v>
      </c>
      <c r="C88">
        <v>1</v>
      </c>
      <c r="D88" s="25">
        <f t="shared" si="1"/>
        <v>1</v>
      </c>
    </row>
    <row r="89" spans="1:4" x14ac:dyDescent="0.25">
      <c r="A89">
        <v>63</v>
      </c>
      <c r="B89">
        <f t="shared" si="0"/>
        <v>630</v>
      </c>
      <c r="C89">
        <v>1</v>
      </c>
      <c r="D89" s="25">
        <f t="shared" si="1"/>
        <v>1</v>
      </c>
    </row>
    <row r="90" spans="1:4" x14ac:dyDescent="0.25">
      <c r="A90">
        <v>64</v>
      </c>
      <c r="B90">
        <f t="shared" si="0"/>
        <v>640</v>
      </c>
      <c r="C90">
        <v>1</v>
      </c>
      <c r="D90" s="25">
        <f t="shared" si="1"/>
        <v>1</v>
      </c>
    </row>
    <row r="91" spans="1:4" x14ac:dyDescent="0.25">
      <c r="A91">
        <v>65</v>
      </c>
      <c r="B91">
        <f t="shared" ref="B91:B154" si="2">$B$4*A91</f>
        <v>650</v>
      </c>
      <c r="C91">
        <v>1</v>
      </c>
      <c r="D91" s="25">
        <f t="shared" si="1"/>
        <v>1</v>
      </c>
    </row>
    <row r="92" spans="1:4" x14ac:dyDescent="0.25">
      <c r="A92">
        <v>66</v>
      </c>
      <c r="B92">
        <f t="shared" si="2"/>
        <v>660</v>
      </c>
      <c r="C92">
        <v>1</v>
      </c>
      <c r="D92" s="25">
        <f t="shared" ref="D92:D155" si="3">AVERAGE(C73:C92)</f>
        <v>1</v>
      </c>
    </row>
    <row r="93" spans="1:4" x14ac:dyDescent="0.25">
      <c r="A93">
        <v>67</v>
      </c>
      <c r="B93">
        <f t="shared" si="2"/>
        <v>670</v>
      </c>
      <c r="C93">
        <v>1</v>
      </c>
      <c r="D93" s="25">
        <f t="shared" si="3"/>
        <v>1</v>
      </c>
    </row>
    <row r="94" spans="1:4" x14ac:dyDescent="0.25">
      <c r="A94">
        <v>68</v>
      </c>
      <c r="B94">
        <f t="shared" si="2"/>
        <v>680</v>
      </c>
      <c r="C94">
        <v>1</v>
      </c>
      <c r="D94" s="25">
        <f t="shared" si="3"/>
        <v>1</v>
      </c>
    </row>
    <row r="95" spans="1:4" x14ac:dyDescent="0.25">
      <c r="A95">
        <v>69</v>
      </c>
      <c r="B95">
        <f t="shared" si="2"/>
        <v>690</v>
      </c>
      <c r="C95">
        <v>1</v>
      </c>
      <c r="D95" s="25">
        <f t="shared" si="3"/>
        <v>1</v>
      </c>
    </row>
    <row r="96" spans="1:4" x14ac:dyDescent="0.25">
      <c r="A96">
        <v>70</v>
      </c>
      <c r="B96">
        <f t="shared" si="2"/>
        <v>700</v>
      </c>
      <c r="C96">
        <v>1</v>
      </c>
      <c r="D96" s="25">
        <f t="shared" si="3"/>
        <v>1</v>
      </c>
    </row>
    <row r="97" spans="1:4" x14ac:dyDescent="0.25">
      <c r="A97">
        <v>71</v>
      </c>
      <c r="B97">
        <f t="shared" si="2"/>
        <v>710</v>
      </c>
      <c r="C97">
        <v>1</v>
      </c>
      <c r="D97" s="25">
        <f t="shared" si="3"/>
        <v>1</v>
      </c>
    </row>
    <row r="98" spans="1:4" x14ac:dyDescent="0.25">
      <c r="A98">
        <v>72</v>
      </c>
      <c r="B98">
        <f t="shared" si="2"/>
        <v>720</v>
      </c>
      <c r="C98">
        <v>1</v>
      </c>
      <c r="D98" s="25">
        <f t="shared" si="3"/>
        <v>1</v>
      </c>
    </row>
    <row r="99" spans="1:4" x14ac:dyDescent="0.25">
      <c r="A99">
        <v>73</v>
      </c>
      <c r="B99">
        <f t="shared" si="2"/>
        <v>730</v>
      </c>
      <c r="C99">
        <v>1</v>
      </c>
      <c r="D99" s="25">
        <f t="shared" si="3"/>
        <v>1</v>
      </c>
    </row>
    <row r="100" spans="1:4" x14ac:dyDescent="0.25">
      <c r="A100">
        <v>74</v>
      </c>
      <c r="B100">
        <f t="shared" si="2"/>
        <v>740</v>
      </c>
      <c r="C100">
        <v>1</v>
      </c>
      <c r="D100" s="25">
        <f t="shared" si="3"/>
        <v>1</v>
      </c>
    </row>
    <row r="101" spans="1:4" x14ac:dyDescent="0.25">
      <c r="A101">
        <v>75</v>
      </c>
      <c r="B101">
        <f t="shared" si="2"/>
        <v>750</v>
      </c>
      <c r="C101">
        <v>1</v>
      </c>
      <c r="D101" s="25">
        <f t="shared" si="3"/>
        <v>1</v>
      </c>
    </row>
    <row r="102" spans="1:4" x14ac:dyDescent="0.25">
      <c r="A102">
        <v>76</v>
      </c>
      <c r="B102">
        <f t="shared" si="2"/>
        <v>760</v>
      </c>
      <c r="C102">
        <v>1</v>
      </c>
      <c r="D102" s="25">
        <f t="shared" si="3"/>
        <v>1</v>
      </c>
    </row>
    <row r="103" spans="1:4" x14ac:dyDescent="0.25">
      <c r="A103">
        <v>77</v>
      </c>
      <c r="B103">
        <f t="shared" si="2"/>
        <v>770</v>
      </c>
      <c r="C103">
        <v>1</v>
      </c>
      <c r="D103" s="25">
        <f t="shared" si="3"/>
        <v>1</v>
      </c>
    </row>
    <row r="104" spans="1:4" x14ac:dyDescent="0.25">
      <c r="A104">
        <v>78</v>
      </c>
      <c r="B104">
        <f t="shared" si="2"/>
        <v>780</v>
      </c>
      <c r="C104">
        <v>1</v>
      </c>
      <c r="D104" s="25">
        <f t="shared" si="3"/>
        <v>1</v>
      </c>
    </row>
    <row r="105" spans="1:4" x14ac:dyDescent="0.25">
      <c r="A105">
        <v>79</v>
      </c>
      <c r="B105">
        <f t="shared" si="2"/>
        <v>790</v>
      </c>
      <c r="C105">
        <v>1</v>
      </c>
      <c r="D105" s="25">
        <f t="shared" si="3"/>
        <v>1</v>
      </c>
    </row>
    <row r="106" spans="1:4" x14ac:dyDescent="0.25">
      <c r="A106">
        <v>80</v>
      </c>
      <c r="B106">
        <f t="shared" si="2"/>
        <v>800</v>
      </c>
      <c r="C106">
        <v>1</v>
      </c>
      <c r="D106" s="25">
        <f t="shared" si="3"/>
        <v>1</v>
      </c>
    </row>
    <row r="107" spans="1:4" x14ac:dyDescent="0.25">
      <c r="A107">
        <v>81</v>
      </c>
      <c r="B107">
        <f t="shared" si="2"/>
        <v>810</v>
      </c>
      <c r="C107">
        <v>1</v>
      </c>
      <c r="D107" s="25">
        <f t="shared" si="3"/>
        <v>1</v>
      </c>
    </row>
    <row r="108" spans="1:4" x14ac:dyDescent="0.25">
      <c r="A108">
        <v>82</v>
      </c>
      <c r="B108">
        <f t="shared" si="2"/>
        <v>820</v>
      </c>
      <c r="C108">
        <v>1</v>
      </c>
      <c r="D108" s="25">
        <f t="shared" si="3"/>
        <v>1</v>
      </c>
    </row>
    <row r="109" spans="1:4" x14ac:dyDescent="0.25">
      <c r="A109">
        <v>83</v>
      </c>
      <c r="B109">
        <f t="shared" si="2"/>
        <v>830</v>
      </c>
      <c r="C109">
        <v>1</v>
      </c>
      <c r="D109" s="25">
        <f t="shared" si="3"/>
        <v>1</v>
      </c>
    </row>
    <row r="110" spans="1:4" x14ac:dyDescent="0.25">
      <c r="A110">
        <v>84</v>
      </c>
      <c r="B110">
        <f t="shared" si="2"/>
        <v>840</v>
      </c>
      <c r="C110">
        <v>1</v>
      </c>
      <c r="D110" s="25">
        <f t="shared" si="3"/>
        <v>1</v>
      </c>
    </row>
    <row r="111" spans="1:4" x14ac:dyDescent="0.25">
      <c r="A111">
        <v>85</v>
      </c>
      <c r="B111">
        <f t="shared" si="2"/>
        <v>850</v>
      </c>
      <c r="C111">
        <v>1</v>
      </c>
      <c r="D111" s="25">
        <f t="shared" si="3"/>
        <v>1</v>
      </c>
    </row>
    <row r="112" spans="1:4" x14ac:dyDescent="0.25">
      <c r="A112">
        <v>86</v>
      </c>
      <c r="B112">
        <f t="shared" si="2"/>
        <v>860</v>
      </c>
      <c r="C112">
        <v>1</v>
      </c>
      <c r="D112" s="25">
        <f t="shared" si="3"/>
        <v>1</v>
      </c>
    </row>
    <row r="113" spans="1:4" x14ac:dyDescent="0.25">
      <c r="A113">
        <v>87</v>
      </c>
      <c r="B113">
        <f t="shared" si="2"/>
        <v>870</v>
      </c>
      <c r="C113">
        <v>1</v>
      </c>
      <c r="D113" s="25">
        <f t="shared" si="3"/>
        <v>1</v>
      </c>
    </row>
    <row r="114" spans="1:4" x14ac:dyDescent="0.25">
      <c r="A114">
        <v>88</v>
      </c>
      <c r="B114">
        <f t="shared" si="2"/>
        <v>880</v>
      </c>
      <c r="C114">
        <v>1</v>
      </c>
      <c r="D114" s="25">
        <f t="shared" si="3"/>
        <v>1</v>
      </c>
    </row>
    <row r="115" spans="1:4" x14ac:dyDescent="0.25">
      <c r="A115">
        <v>89</v>
      </c>
      <c r="B115">
        <f t="shared" si="2"/>
        <v>890</v>
      </c>
      <c r="C115">
        <v>1</v>
      </c>
      <c r="D115" s="25">
        <f t="shared" si="3"/>
        <v>1</v>
      </c>
    </row>
    <row r="116" spans="1:4" x14ac:dyDescent="0.25">
      <c r="A116">
        <v>90</v>
      </c>
      <c r="B116">
        <f t="shared" si="2"/>
        <v>900</v>
      </c>
      <c r="C116">
        <v>1</v>
      </c>
      <c r="D116" s="25">
        <f t="shared" si="3"/>
        <v>1</v>
      </c>
    </row>
    <row r="117" spans="1:4" x14ac:dyDescent="0.25">
      <c r="A117">
        <v>91</v>
      </c>
      <c r="B117">
        <f t="shared" si="2"/>
        <v>910</v>
      </c>
      <c r="C117">
        <v>1</v>
      </c>
      <c r="D117" s="25">
        <f t="shared" si="3"/>
        <v>1</v>
      </c>
    </row>
    <row r="118" spans="1:4" x14ac:dyDescent="0.25">
      <c r="A118">
        <v>92</v>
      </c>
      <c r="B118">
        <f t="shared" si="2"/>
        <v>920</v>
      </c>
      <c r="C118">
        <v>1</v>
      </c>
      <c r="D118" s="25">
        <f t="shared" si="3"/>
        <v>1</v>
      </c>
    </row>
    <row r="119" spans="1:4" x14ac:dyDescent="0.25">
      <c r="A119">
        <v>93</v>
      </c>
      <c r="B119">
        <f t="shared" si="2"/>
        <v>930</v>
      </c>
      <c r="C119">
        <v>1</v>
      </c>
      <c r="D119" s="25">
        <f t="shared" si="3"/>
        <v>1</v>
      </c>
    </row>
    <row r="120" spans="1:4" x14ac:dyDescent="0.25">
      <c r="A120">
        <v>94</v>
      </c>
      <c r="B120">
        <f t="shared" si="2"/>
        <v>940</v>
      </c>
      <c r="C120">
        <v>1</v>
      </c>
      <c r="D120" s="25">
        <f t="shared" si="3"/>
        <v>1</v>
      </c>
    </row>
    <row r="121" spans="1:4" x14ac:dyDescent="0.25">
      <c r="A121">
        <v>95</v>
      </c>
      <c r="B121">
        <f t="shared" si="2"/>
        <v>950</v>
      </c>
      <c r="C121">
        <v>1</v>
      </c>
      <c r="D121" s="25">
        <f t="shared" si="3"/>
        <v>1</v>
      </c>
    </row>
    <row r="122" spans="1:4" x14ac:dyDescent="0.25">
      <c r="A122">
        <v>96</v>
      </c>
      <c r="B122">
        <f t="shared" si="2"/>
        <v>960</v>
      </c>
      <c r="C122">
        <v>1</v>
      </c>
      <c r="D122" s="25">
        <f t="shared" si="3"/>
        <v>1</v>
      </c>
    </row>
    <row r="123" spans="1:4" x14ac:dyDescent="0.25">
      <c r="A123">
        <v>97</v>
      </c>
      <c r="B123">
        <f t="shared" si="2"/>
        <v>970</v>
      </c>
      <c r="C123">
        <v>1</v>
      </c>
      <c r="D123" s="25">
        <f t="shared" si="3"/>
        <v>1</v>
      </c>
    </row>
    <row r="124" spans="1:4" x14ac:dyDescent="0.25">
      <c r="A124">
        <v>98</v>
      </c>
      <c r="B124">
        <f t="shared" si="2"/>
        <v>980</v>
      </c>
      <c r="C124">
        <v>1</v>
      </c>
      <c r="D124" s="25">
        <f t="shared" si="3"/>
        <v>1</v>
      </c>
    </row>
    <row r="125" spans="1:4" x14ac:dyDescent="0.25">
      <c r="A125">
        <v>99</v>
      </c>
      <c r="B125">
        <f t="shared" si="2"/>
        <v>990</v>
      </c>
      <c r="C125">
        <v>1</v>
      </c>
      <c r="D125" s="25">
        <f t="shared" si="3"/>
        <v>1</v>
      </c>
    </row>
    <row r="126" spans="1:4" x14ac:dyDescent="0.25">
      <c r="A126">
        <v>100</v>
      </c>
      <c r="B126">
        <f t="shared" si="2"/>
        <v>1000</v>
      </c>
      <c r="C126">
        <v>1</v>
      </c>
      <c r="D126" s="25">
        <f t="shared" si="3"/>
        <v>1</v>
      </c>
    </row>
    <row r="127" spans="1:4" x14ac:dyDescent="0.25">
      <c r="A127">
        <v>101</v>
      </c>
      <c r="B127">
        <f t="shared" si="2"/>
        <v>1010</v>
      </c>
      <c r="C127">
        <v>0</v>
      </c>
      <c r="D127" s="25">
        <f t="shared" si="3"/>
        <v>0.95</v>
      </c>
    </row>
    <row r="128" spans="1:4" x14ac:dyDescent="0.25">
      <c r="A128">
        <v>102</v>
      </c>
      <c r="B128">
        <f t="shared" si="2"/>
        <v>1020</v>
      </c>
      <c r="C128">
        <v>0</v>
      </c>
      <c r="D128" s="25">
        <f t="shared" si="3"/>
        <v>0.9</v>
      </c>
    </row>
    <row r="129" spans="1:4" x14ac:dyDescent="0.25">
      <c r="A129">
        <v>103</v>
      </c>
      <c r="B129">
        <f t="shared" si="2"/>
        <v>1030</v>
      </c>
      <c r="C129">
        <v>0</v>
      </c>
      <c r="D129" s="25">
        <f t="shared" si="3"/>
        <v>0.85</v>
      </c>
    </row>
    <row r="130" spans="1:4" x14ac:dyDescent="0.25">
      <c r="A130">
        <v>104</v>
      </c>
      <c r="B130">
        <f t="shared" si="2"/>
        <v>1040</v>
      </c>
      <c r="C130">
        <v>0</v>
      </c>
      <c r="D130" s="25">
        <f t="shared" si="3"/>
        <v>0.8</v>
      </c>
    </row>
    <row r="131" spans="1:4" x14ac:dyDescent="0.25">
      <c r="A131">
        <v>105</v>
      </c>
      <c r="B131">
        <f t="shared" si="2"/>
        <v>1050</v>
      </c>
      <c r="C131">
        <v>0</v>
      </c>
      <c r="D131" s="25">
        <f t="shared" si="3"/>
        <v>0.75</v>
      </c>
    </row>
    <row r="132" spans="1:4" x14ac:dyDescent="0.25">
      <c r="A132">
        <v>106</v>
      </c>
      <c r="B132">
        <f t="shared" si="2"/>
        <v>1060</v>
      </c>
      <c r="C132">
        <v>0</v>
      </c>
      <c r="D132" s="25">
        <f t="shared" si="3"/>
        <v>0.7</v>
      </c>
    </row>
    <row r="133" spans="1:4" x14ac:dyDescent="0.25">
      <c r="A133">
        <v>107</v>
      </c>
      <c r="B133">
        <f t="shared" si="2"/>
        <v>1070</v>
      </c>
      <c r="C133">
        <v>0</v>
      </c>
      <c r="D133" s="25">
        <f t="shared" si="3"/>
        <v>0.65</v>
      </c>
    </row>
    <row r="134" spans="1:4" x14ac:dyDescent="0.25">
      <c r="A134">
        <v>108</v>
      </c>
      <c r="B134">
        <f t="shared" si="2"/>
        <v>1080</v>
      </c>
      <c r="C134">
        <v>0</v>
      </c>
      <c r="D134" s="25">
        <f t="shared" si="3"/>
        <v>0.6</v>
      </c>
    </row>
    <row r="135" spans="1:4" x14ac:dyDescent="0.25">
      <c r="A135">
        <v>109</v>
      </c>
      <c r="B135">
        <f t="shared" si="2"/>
        <v>1090</v>
      </c>
      <c r="C135">
        <v>0</v>
      </c>
      <c r="D135" s="25">
        <f t="shared" si="3"/>
        <v>0.55000000000000004</v>
      </c>
    </row>
    <row r="136" spans="1:4" x14ac:dyDescent="0.25">
      <c r="A136">
        <v>110</v>
      </c>
      <c r="B136">
        <f t="shared" si="2"/>
        <v>1100</v>
      </c>
      <c r="C136">
        <v>0</v>
      </c>
      <c r="D136" s="25">
        <f t="shared" si="3"/>
        <v>0.5</v>
      </c>
    </row>
    <row r="137" spans="1:4" x14ac:dyDescent="0.25">
      <c r="A137">
        <v>111</v>
      </c>
      <c r="B137">
        <f t="shared" si="2"/>
        <v>1110</v>
      </c>
      <c r="C137">
        <v>0</v>
      </c>
      <c r="D137" s="25">
        <f t="shared" si="3"/>
        <v>0.45</v>
      </c>
    </row>
    <row r="138" spans="1:4" x14ac:dyDescent="0.25">
      <c r="A138">
        <v>112</v>
      </c>
      <c r="B138">
        <f t="shared" si="2"/>
        <v>1120</v>
      </c>
      <c r="C138">
        <v>0</v>
      </c>
      <c r="D138" s="25">
        <f t="shared" si="3"/>
        <v>0.4</v>
      </c>
    </row>
    <row r="139" spans="1:4" x14ac:dyDescent="0.25">
      <c r="A139">
        <v>113</v>
      </c>
      <c r="B139">
        <f t="shared" si="2"/>
        <v>1130</v>
      </c>
      <c r="C139">
        <v>0</v>
      </c>
      <c r="D139" s="25">
        <f t="shared" si="3"/>
        <v>0.35</v>
      </c>
    </row>
    <row r="140" spans="1:4" x14ac:dyDescent="0.25">
      <c r="A140">
        <v>114</v>
      </c>
      <c r="B140">
        <f t="shared" si="2"/>
        <v>1140</v>
      </c>
      <c r="C140">
        <v>0</v>
      </c>
      <c r="D140" s="25">
        <f t="shared" si="3"/>
        <v>0.3</v>
      </c>
    </row>
    <row r="141" spans="1:4" x14ac:dyDescent="0.25">
      <c r="A141">
        <v>115</v>
      </c>
      <c r="B141">
        <f t="shared" si="2"/>
        <v>1150</v>
      </c>
      <c r="C141">
        <v>0</v>
      </c>
      <c r="D141" s="25">
        <f t="shared" si="3"/>
        <v>0.25</v>
      </c>
    </row>
    <row r="142" spans="1:4" x14ac:dyDescent="0.25">
      <c r="A142">
        <v>116</v>
      </c>
      <c r="B142">
        <f t="shared" si="2"/>
        <v>1160</v>
      </c>
      <c r="C142">
        <v>0</v>
      </c>
      <c r="D142" s="25">
        <f t="shared" si="3"/>
        <v>0.2</v>
      </c>
    </row>
    <row r="143" spans="1:4" x14ac:dyDescent="0.25">
      <c r="A143">
        <v>117</v>
      </c>
      <c r="B143">
        <f t="shared" si="2"/>
        <v>1170</v>
      </c>
      <c r="C143">
        <v>0</v>
      </c>
      <c r="D143" s="25">
        <f t="shared" si="3"/>
        <v>0.15</v>
      </c>
    </row>
    <row r="144" spans="1:4" x14ac:dyDescent="0.25">
      <c r="A144">
        <v>118</v>
      </c>
      <c r="B144">
        <f t="shared" si="2"/>
        <v>1180</v>
      </c>
      <c r="C144">
        <v>0</v>
      </c>
      <c r="D144" s="25">
        <f t="shared" si="3"/>
        <v>0.1</v>
      </c>
    </row>
    <row r="145" spans="1:4" x14ac:dyDescent="0.25">
      <c r="A145">
        <v>119</v>
      </c>
      <c r="B145">
        <f t="shared" si="2"/>
        <v>1190</v>
      </c>
      <c r="C145">
        <v>0</v>
      </c>
      <c r="D145" s="25">
        <f t="shared" si="3"/>
        <v>0.05</v>
      </c>
    </row>
    <row r="146" spans="1:4" x14ac:dyDescent="0.25">
      <c r="A146">
        <v>120</v>
      </c>
      <c r="B146">
        <f t="shared" si="2"/>
        <v>1200</v>
      </c>
      <c r="C146">
        <v>0</v>
      </c>
      <c r="D146" s="25">
        <f t="shared" si="3"/>
        <v>0</v>
      </c>
    </row>
    <row r="147" spans="1:4" x14ac:dyDescent="0.25">
      <c r="A147">
        <v>121</v>
      </c>
      <c r="B147">
        <f t="shared" si="2"/>
        <v>1210</v>
      </c>
      <c r="C147">
        <v>0</v>
      </c>
      <c r="D147" s="25">
        <f t="shared" si="3"/>
        <v>0</v>
      </c>
    </row>
    <row r="148" spans="1:4" x14ac:dyDescent="0.25">
      <c r="A148">
        <v>122</v>
      </c>
      <c r="B148">
        <f t="shared" si="2"/>
        <v>1220</v>
      </c>
      <c r="C148">
        <v>0</v>
      </c>
      <c r="D148" s="25">
        <f t="shared" si="3"/>
        <v>0</v>
      </c>
    </row>
    <row r="149" spans="1:4" x14ac:dyDescent="0.25">
      <c r="A149">
        <v>123</v>
      </c>
      <c r="B149">
        <f t="shared" si="2"/>
        <v>1230</v>
      </c>
      <c r="C149">
        <v>0</v>
      </c>
      <c r="D149" s="25">
        <f t="shared" si="3"/>
        <v>0</v>
      </c>
    </row>
    <row r="150" spans="1:4" x14ac:dyDescent="0.25">
      <c r="A150">
        <v>124</v>
      </c>
      <c r="B150">
        <f t="shared" si="2"/>
        <v>1240</v>
      </c>
      <c r="C150">
        <v>0</v>
      </c>
      <c r="D150" s="25">
        <f t="shared" si="3"/>
        <v>0</v>
      </c>
    </row>
    <row r="151" spans="1:4" x14ac:dyDescent="0.25">
      <c r="A151">
        <v>125</v>
      </c>
      <c r="B151">
        <f t="shared" si="2"/>
        <v>1250</v>
      </c>
      <c r="C151">
        <v>0</v>
      </c>
      <c r="D151" s="25">
        <f t="shared" si="3"/>
        <v>0</v>
      </c>
    </row>
    <row r="152" spans="1:4" x14ac:dyDescent="0.25">
      <c r="A152">
        <v>126</v>
      </c>
      <c r="B152">
        <f t="shared" si="2"/>
        <v>1260</v>
      </c>
      <c r="C152">
        <v>0</v>
      </c>
      <c r="D152" s="25">
        <f t="shared" si="3"/>
        <v>0</v>
      </c>
    </row>
    <row r="153" spans="1:4" x14ac:dyDescent="0.25">
      <c r="A153">
        <v>127</v>
      </c>
      <c r="B153">
        <f t="shared" si="2"/>
        <v>1270</v>
      </c>
      <c r="C153">
        <v>0</v>
      </c>
      <c r="D153" s="25">
        <f t="shared" si="3"/>
        <v>0</v>
      </c>
    </row>
    <row r="154" spans="1:4" x14ac:dyDescent="0.25">
      <c r="A154">
        <v>128</v>
      </c>
      <c r="B154">
        <f t="shared" si="2"/>
        <v>1280</v>
      </c>
      <c r="C154">
        <v>0</v>
      </c>
      <c r="D154" s="25">
        <f t="shared" si="3"/>
        <v>0</v>
      </c>
    </row>
    <row r="155" spans="1:4" x14ac:dyDescent="0.25">
      <c r="A155">
        <v>129</v>
      </c>
      <c r="B155">
        <f t="shared" ref="B155:B218" si="4">$B$4*A155</f>
        <v>1290</v>
      </c>
      <c r="C155">
        <v>0</v>
      </c>
      <c r="D155" s="25">
        <f t="shared" si="3"/>
        <v>0</v>
      </c>
    </row>
    <row r="156" spans="1:4" x14ac:dyDescent="0.25">
      <c r="A156">
        <v>130</v>
      </c>
      <c r="B156">
        <f t="shared" si="4"/>
        <v>1300</v>
      </c>
      <c r="C156">
        <v>0</v>
      </c>
      <c r="D156" s="25">
        <f t="shared" ref="D156:D219" si="5">AVERAGE(C137:C156)</f>
        <v>0</v>
      </c>
    </row>
    <row r="157" spans="1:4" x14ac:dyDescent="0.25">
      <c r="A157">
        <v>131</v>
      </c>
      <c r="B157">
        <f t="shared" si="4"/>
        <v>1310</v>
      </c>
      <c r="C157">
        <v>0</v>
      </c>
      <c r="D157" s="25">
        <f t="shared" si="5"/>
        <v>0</v>
      </c>
    </row>
    <row r="158" spans="1:4" x14ac:dyDescent="0.25">
      <c r="A158">
        <v>132</v>
      </c>
      <c r="B158">
        <f t="shared" si="4"/>
        <v>1320</v>
      </c>
      <c r="C158">
        <v>0</v>
      </c>
      <c r="D158" s="25">
        <f t="shared" si="5"/>
        <v>0</v>
      </c>
    </row>
    <row r="159" spans="1:4" x14ac:dyDescent="0.25">
      <c r="A159">
        <v>133</v>
      </c>
      <c r="B159">
        <f t="shared" si="4"/>
        <v>1330</v>
      </c>
      <c r="C159">
        <v>0</v>
      </c>
      <c r="D159" s="25">
        <f t="shared" si="5"/>
        <v>0</v>
      </c>
    </row>
    <row r="160" spans="1:4" x14ac:dyDescent="0.25">
      <c r="A160">
        <v>134</v>
      </c>
      <c r="B160">
        <f t="shared" si="4"/>
        <v>1340</v>
      </c>
      <c r="C160">
        <v>0</v>
      </c>
      <c r="D160" s="25">
        <f t="shared" si="5"/>
        <v>0</v>
      </c>
    </row>
    <row r="161" spans="1:4" x14ac:dyDescent="0.25">
      <c r="A161">
        <v>135</v>
      </c>
      <c r="B161">
        <f t="shared" si="4"/>
        <v>1350</v>
      </c>
      <c r="C161">
        <v>0</v>
      </c>
      <c r="D161" s="25">
        <f t="shared" si="5"/>
        <v>0</v>
      </c>
    </row>
    <row r="162" spans="1:4" x14ac:dyDescent="0.25">
      <c r="A162">
        <v>136</v>
      </c>
      <c r="B162">
        <f t="shared" si="4"/>
        <v>1360</v>
      </c>
      <c r="C162">
        <v>0</v>
      </c>
      <c r="D162" s="25">
        <f t="shared" si="5"/>
        <v>0</v>
      </c>
    </row>
    <row r="163" spans="1:4" x14ac:dyDescent="0.25">
      <c r="A163">
        <v>137</v>
      </c>
      <c r="B163">
        <f t="shared" si="4"/>
        <v>1370</v>
      </c>
      <c r="C163">
        <v>0</v>
      </c>
      <c r="D163" s="25">
        <f t="shared" si="5"/>
        <v>0</v>
      </c>
    </row>
    <row r="164" spans="1:4" x14ac:dyDescent="0.25">
      <c r="A164">
        <v>138</v>
      </c>
      <c r="B164">
        <f t="shared" si="4"/>
        <v>1380</v>
      </c>
      <c r="C164">
        <v>0</v>
      </c>
      <c r="D164" s="25">
        <f t="shared" si="5"/>
        <v>0</v>
      </c>
    </row>
    <row r="165" spans="1:4" x14ac:dyDescent="0.25">
      <c r="A165">
        <v>139</v>
      </c>
      <c r="B165">
        <f t="shared" si="4"/>
        <v>1390</v>
      </c>
      <c r="C165">
        <v>0</v>
      </c>
      <c r="D165" s="25">
        <f t="shared" si="5"/>
        <v>0</v>
      </c>
    </row>
    <row r="166" spans="1:4" x14ac:dyDescent="0.25">
      <c r="A166">
        <v>140</v>
      </c>
      <c r="B166">
        <f t="shared" si="4"/>
        <v>1400</v>
      </c>
      <c r="C166">
        <v>0</v>
      </c>
      <c r="D166" s="25">
        <f t="shared" si="5"/>
        <v>0</v>
      </c>
    </row>
    <row r="167" spans="1:4" x14ac:dyDescent="0.25">
      <c r="A167">
        <v>141</v>
      </c>
      <c r="B167">
        <f t="shared" si="4"/>
        <v>1410</v>
      </c>
      <c r="C167">
        <v>0</v>
      </c>
      <c r="D167" s="25">
        <f t="shared" si="5"/>
        <v>0</v>
      </c>
    </row>
    <row r="168" spans="1:4" x14ac:dyDescent="0.25">
      <c r="A168">
        <v>142</v>
      </c>
      <c r="B168">
        <f t="shared" si="4"/>
        <v>1420</v>
      </c>
      <c r="C168">
        <v>0</v>
      </c>
      <c r="D168" s="25">
        <f t="shared" si="5"/>
        <v>0</v>
      </c>
    </row>
    <row r="169" spans="1:4" x14ac:dyDescent="0.25">
      <c r="A169">
        <v>143</v>
      </c>
      <c r="B169">
        <f t="shared" si="4"/>
        <v>1430</v>
      </c>
      <c r="C169">
        <v>0</v>
      </c>
      <c r="D169" s="25">
        <f t="shared" si="5"/>
        <v>0</v>
      </c>
    </row>
    <row r="170" spans="1:4" x14ac:dyDescent="0.25">
      <c r="A170">
        <v>144</v>
      </c>
      <c r="B170">
        <f t="shared" si="4"/>
        <v>1440</v>
      </c>
      <c r="C170">
        <v>0</v>
      </c>
      <c r="D170" s="25">
        <f t="shared" si="5"/>
        <v>0</v>
      </c>
    </row>
    <row r="171" spans="1:4" x14ac:dyDescent="0.25">
      <c r="A171">
        <v>145</v>
      </c>
      <c r="B171">
        <f t="shared" si="4"/>
        <v>1450</v>
      </c>
      <c r="C171">
        <v>0</v>
      </c>
      <c r="D171" s="25">
        <f t="shared" si="5"/>
        <v>0</v>
      </c>
    </row>
    <row r="172" spans="1:4" x14ac:dyDescent="0.25">
      <c r="A172">
        <v>146</v>
      </c>
      <c r="B172">
        <f t="shared" si="4"/>
        <v>1460</v>
      </c>
      <c r="C172">
        <v>0</v>
      </c>
      <c r="D172" s="25">
        <f t="shared" si="5"/>
        <v>0</v>
      </c>
    </row>
    <row r="173" spans="1:4" x14ac:dyDescent="0.25">
      <c r="A173">
        <v>147</v>
      </c>
      <c r="B173">
        <f t="shared" si="4"/>
        <v>1470</v>
      </c>
      <c r="C173">
        <v>0</v>
      </c>
      <c r="D173" s="25">
        <f t="shared" si="5"/>
        <v>0</v>
      </c>
    </row>
    <row r="174" spans="1:4" x14ac:dyDescent="0.25">
      <c r="A174">
        <v>148</v>
      </c>
      <c r="B174">
        <f t="shared" si="4"/>
        <v>1480</v>
      </c>
      <c r="C174">
        <v>0</v>
      </c>
      <c r="D174" s="25">
        <f t="shared" si="5"/>
        <v>0</v>
      </c>
    </row>
    <row r="175" spans="1:4" x14ac:dyDescent="0.25">
      <c r="A175">
        <v>149</v>
      </c>
      <c r="B175">
        <f t="shared" si="4"/>
        <v>1490</v>
      </c>
      <c r="C175">
        <v>0</v>
      </c>
      <c r="D175" s="25">
        <f t="shared" si="5"/>
        <v>0</v>
      </c>
    </row>
    <row r="176" spans="1:4" x14ac:dyDescent="0.25">
      <c r="A176">
        <v>150</v>
      </c>
      <c r="B176">
        <f t="shared" si="4"/>
        <v>1500</v>
      </c>
      <c r="C176">
        <v>0</v>
      </c>
      <c r="D176" s="25">
        <f t="shared" si="5"/>
        <v>0</v>
      </c>
    </row>
    <row r="177" spans="1:4" x14ac:dyDescent="0.25">
      <c r="A177">
        <v>151</v>
      </c>
      <c r="B177">
        <f t="shared" si="4"/>
        <v>1510</v>
      </c>
      <c r="C177">
        <v>0</v>
      </c>
      <c r="D177" s="25">
        <f t="shared" si="5"/>
        <v>0</v>
      </c>
    </row>
    <row r="178" spans="1:4" x14ac:dyDescent="0.25">
      <c r="A178">
        <v>152</v>
      </c>
      <c r="B178">
        <f t="shared" si="4"/>
        <v>1520</v>
      </c>
      <c r="C178">
        <v>0</v>
      </c>
      <c r="D178" s="25">
        <f t="shared" si="5"/>
        <v>0</v>
      </c>
    </row>
    <row r="179" spans="1:4" x14ac:dyDescent="0.25">
      <c r="A179">
        <v>153</v>
      </c>
      <c r="B179">
        <f t="shared" si="4"/>
        <v>1530</v>
      </c>
      <c r="C179">
        <v>0</v>
      </c>
      <c r="D179" s="25">
        <f t="shared" si="5"/>
        <v>0</v>
      </c>
    </row>
    <row r="180" spans="1:4" x14ac:dyDescent="0.25">
      <c r="A180">
        <v>154</v>
      </c>
      <c r="B180">
        <f t="shared" si="4"/>
        <v>1540</v>
      </c>
      <c r="C180">
        <v>0</v>
      </c>
      <c r="D180" s="25">
        <f t="shared" si="5"/>
        <v>0</v>
      </c>
    </row>
    <row r="181" spans="1:4" x14ac:dyDescent="0.25">
      <c r="A181">
        <v>155</v>
      </c>
      <c r="B181">
        <f t="shared" si="4"/>
        <v>1550</v>
      </c>
      <c r="C181">
        <v>0</v>
      </c>
      <c r="D181" s="25">
        <f t="shared" si="5"/>
        <v>0</v>
      </c>
    </row>
    <row r="182" spans="1:4" x14ac:dyDescent="0.25">
      <c r="A182">
        <v>156</v>
      </c>
      <c r="B182">
        <f t="shared" si="4"/>
        <v>1560</v>
      </c>
      <c r="C182">
        <v>0</v>
      </c>
      <c r="D182" s="25">
        <f t="shared" si="5"/>
        <v>0</v>
      </c>
    </row>
    <row r="183" spans="1:4" x14ac:dyDescent="0.25">
      <c r="A183">
        <v>157</v>
      </c>
      <c r="B183">
        <f t="shared" si="4"/>
        <v>1570</v>
      </c>
      <c r="C183">
        <v>0</v>
      </c>
      <c r="D183" s="25">
        <f t="shared" si="5"/>
        <v>0</v>
      </c>
    </row>
    <row r="184" spans="1:4" x14ac:dyDescent="0.25">
      <c r="A184">
        <v>158</v>
      </c>
      <c r="B184">
        <f t="shared" si="4"/>
        <v>1580</v>
      </c>
      <c r="C184">
        <v>0</v>
      </c>
      <c r="D184" s="25">
        <f t="shared" si="5"/>
        <v>0</v>
      </c>
    </row>
    <row r="185" spans="1:4" x14ac:dyDescent="0.25">
      <c r="A185">
        <v>159</v>
      </c>
      <c r="B185">
        <f t="shared" si="4"/>
        <v>1590</v>
      </c>
      <c r="C185">
        <v>0</v>
      </c>
      <c r="D185" s="25">
        <f t="shared" si="5"/>
        <v>0</v>
      </c>
    </row>
    <row r="186" spans="1:4" x14ac:dyDescent="0.25">
      <c r="A186">
        <v>160</v>
      </c>
      <c r="B186">
        <f t="shared" si="4"/>
        <v>1600</v>
      </c>
      <c r="C186">
        <v>0</v>
      </c>
      <c r="D186" s="25">
        <f t="shared" si="5"/>
        <v>0</v>
      </c>
    </row>
    <row r="187" spans="1:4" x14ac:dyDescent="0.25">
      <c r="A187">
        <v>161</v>
      </c>
      <c r="B187">
        <f t="shared" si="4"/>
        <v>1610</v>
      </c>
      <c r="C187">
        <v>0</v>
      </c>
      <c r="D187" s="25">
        <f t="shared" si="5"/>
        <v>0</v>
      </c>
    </row>
    <row r="188" spans="1:4" x14ac:dyDescent="0.25">
      <c r="A188">
        <v>162</v>
      </c>
      <c r="B188">
        <f t="shared" si="4"/>
        <v>1620</v>
      </c>
      <c r="C188">
        <v>0</v>
      </c>
      <c r="D188" s="25">
        <f t="shared" si="5"/>
        <v>0</v>
      </c>
    </row>
    <row r="189" spans="1:4" x14ac:dyDescent="0.25">
      <c r="A189">
        <v>163</v>
      </c>
      <c r="B189">
        <f t="shared" si="4"/>
        <v>1630</v>
      </c>
      <c r="C189">
        <v>0</v>
      </c>
      <c r="D189" s="25">
        <f t="shared" si="5"/>
        <v>0</v>
      </c>
    </row>
    <row r="190" spans="1:4" x14ac:dyDescent="0.25">
      <c r="A190">
        <v>164</v>
      </c>
      <c r="B190">
        <f t="shared" si="4"/>
        <v>1640</v>
      </c>
      <c r="C190">
        <v>0</v>
      </c>
      <c r="D190" s="25">
        <f t="shared" si="5"/>
        <v>0</v>
      </c>
    </row>
    <row r="191" spans="1:4" x14ac:dyDescent="0.25">
      <c r="A191">
        <v>165</v>
      </c>
      <c r="B191">
        <f t="shared" si="4"/>
        <v>1650</v>
      </c>
      <c r="C191">
        <v>0</v>
      </c>
      <c r="D191" s="25">
        <f t="shared" si="5"/>
        <v>0</v>
      </c>
    </row>
    <row r="192" spans="1:4" x14ac:dyDescent="0.25">
      <c r="A192">
        <v>166</v>
      </c>
      <c r="B192">
        <f t="shared" si="4"/>
        <v>1660</v>
      </c>
      <c r="C192">
        <v>0</v>
      </c>
      <c r="D192" s="25">
        <f t="shared" si="5"/>
        <v>0</v>
      </c>
    </row>
    <row r="193" spans="1:4" x14ac:dyDescent="0.25">
      <c r="A193">
        <v>167</v>
      </c>
      <c r="B193">
        <f t="shared" si="4"/>
        <v>1670</v>
      </c>
      <c r="C193">
        <v>0</v>
      </c>
      <c r="D193" s="25">
        <f t="shared" si="5"/>
        <v>0</v>
      </c>
    </row>
    <row r="194" spans="1:4" x14ac:dyDescent="0.25">
      <c r="A194">
        <v>168</v>
      </c>
      <c r="B194">
        <f t="shared" si="4"/>
        <v>1680</v>
      </c>
      <c r="C194">
        <v>0</v>
      </c>
      <c r="D194" s="25">
        <f t="shared" si="5"/>
        <v>0</v>
      </c>
    </row>
    <row r="195" spans="1:4" x14ac:dyDescent="0.25">
      <c r="A195">
        <v>169</v>
      </c>
      <c r="B195">
        <f t="shared" si="4"/>
        <v>1690</v>
      </c>
      <c r="C195">
        <v>0</v>
      </c>
      <c r="D195" s="25">
        <f t="shared" si="5"/>
        <v>0</v>
      </c>
    </row>
    <row r="196" spans="1:4" x14ac:dyDescent="0.25">
      <c r="A196">
        <v>170</v>
      </c>
      <c r="B196">
        <f t="shared" si="4"/>
        <v>1700</v>
      </c>
      <c r="C196">
        <v>0</v>
      </c>
      <c r="D196" s="25">
        <f t="shared" si="5"/>
        <v>0</v>
      </c>
    </row>
    <row r="197" spans="1:4" x14ac:dyDescent="0.25">
      <c r="A197">
        <v>171</v>
      </c>
      <c r="B197">
        <f t="shared" si="4"/>
        <v>1710</v>
      </c>
      <c r="C197">
        <v>0</v>
      </c>
      <c r="D197" s="25">
        <f t="shared" si="5"/>
        <v>0</v>
      </c>
    </row>
    <row r="198" spans="1:4" x14ac:dyDescent="0.25">
      <c r="A198">
        <v>172</v>
      </c>
      <c r="B198">
        <f t="shared" si="4"/>
        <v>1720</v>
      </c>
      <c r="C198">
        <v>0</v>
      </c>
      <c r="D198" s="25">
        <f t="shared" si="5"/>
        <v>0</v>
      </c>
    </row>
    <row r="199" spans="1:4" x14ac:dyDescent="0.25">
      <c r="A199">
        <v>173</v>
      </c>
      <c r="B199">
        <f t="shared" si="4"/>
        <v>1730</v>
      </c>
      <c r="C199">
        <v>0</v>
      </c>
      <c r="D199" s="25">
        <f t="shared" si="5"/>
        <v>0</v>
      </c>
    </row>
    <row r="200" spans="1:4" x14ac:dyDescent="0.25">
      <c r="A200">
        <v>174</v>
      </c>
      <c r="B200">
        <f t="shared" si="4"/>
        <v>1740</v>
      </c>
      <c r="C200">
        <v>0</v>
      </c>
      <c r="D200" s="25">
        <f t="shared" si="5"/>
        <v>0</v>
      </c>
    </row>
    <row r="201" spans="1:4" x14ac:dyDescent="0.25">
      <c r="A201">
        <v>175</v>
      </c>
      <c r="B201">
        <f t="shared" si="4"/>
        <v>1750</v>
      </c>
      <c r="C201">
        <v>0</v>
      </c>
      <c r="D201" s="25">
        <f t="shared" si="5"/>
        <v>0</v>
      </c>
    </row>
    <row r="202" spans="1:4" x14ac:dyDescent="0.25">
      <c r="A202">
        <v>176</v>
      </c>
      <c r="B202">
        <f t="shared" si="4"/>
        <v>1760</v>
      </c>
      <c r="C202">
        <v>0</v>
      </c>
      <c r="D202" s="25">
        <f t="shared" si="5"/>
        <v>0</v>
      </c>
    </row>
    <row r="203" spans="1:4" x14ac:dyDescent="0.25">
      <c r="A203">
        <v>177</v>
      </c>
      <c r="B203">
        <f t="shared" si="4"/>
        <v>1770</v>
      </c>
      <c r="C203">
        <v>0</v>
      </c>
      <c r="D203" s="25">
        <f t="shared" si="5"/>
        <v>0</v>
      </c>
    </row>
    <row r="204" spans="1:4" x14ac:dyDescent="0.25">
      <c r="A204">
        <v>178</v>
      </c>
      <c r="B204">
        <f t="shared" si="4"/>
        <v>1780</v>
      </c>
      <c r="C204">
        <v>0</v>
      </c>
      <c r="D204" s="25">
        <f t="shared" si="5"/>
        <v>0</v>
      </c>
    </row>
    <row r="205" spans="1:4" x14ac:dyDescent="0.25">
      <c r="A205">
        <v>179</v>
      </c>
      <c r="B205">
        <f t="shared" si="4"/>
        <v>1790</v>
      </c>
      <c r="C205">
        <v>0</v>
      </c>
      <c r="D205" s="25">
        <f t="shared" si="5"/>
        <v>0</v>
      </c>
    </row>
    <row r="206" spans="1:4" x14ac:dyDescent="0.25">
      <c r="A206">
        <v>180</v>
      </c>
      <c r="B206">
        <f t="shared" si="4"/>
        <v>1800</v>
      </c>
      <c r="C206">
        <v>0</v>
      </c>
      <c r="D206" s="25">
        <f t="shared" si="5"/>
        <v>0</v>
      </c>
    </row>
    <row r="207" spans="1:4" x14ac:dyDescent="0.25">
      <c r="A207">
        <v>181</v>
      </c>
      <c r="B207">
        <f t="shared" si="4"/>
        <v>1810</v>
      </c>
      <c r="C207">
        <v>0</v>
      </c>
      <c r="D207" s="25">
        <f t="shared" si="5"/>
        <v>0</v>
      </c>
    </row>
    <row r="208" spans="1:4" x14ac:dyDescent="0.25">
      <c r="A208">
        <v>182</v>
      </c>
      <c r="B208">
        <f t="shared" si="4"/>
        <v>1820</v>
      </c>
      <c r="C208">
        <v>0</v>
      </c>
      <c r="D208" s="25">
        <f t="shared" si="5"/>
        <v>0</v>
      </c>
    </row>
    <row r="209" spans="1:4" x14ac:dyDescent="0.25">
      <c r="A209">
        <v>183</v>
      </c>
      <c r="B209">
        <f t="shared" si="4"/>
        <v>1830</v>
      </c>
      <c r="C209">
        <v>0</v>
      </c>
      <c r="D209" s="25">
        <f t="shared" si="5"/>
        <v>0</v>
      </c>
    </row>
    <row r="210" spans="1:4" x14ac:dyDescent="0.25">
      <c r="A210">
        <v>184</v>
      </c>
      <c r="B210">
        <f t="shared" si="4"/>
        <v>1840</v>
      </c>
      <c r="C210">
        <v>0</v>
      </c>
      <c r="D210" s="25">
        <f t="shared" si="5"/>
        <v>0</v>
      </c>
    </row>
    <row r="211" spans="1:4" x14ac:dyDescent="0.25">
      <c r="A211">
        <v>185</v>
      </c>
      <c r="B211">
        <f t="shared" si="4"/>
        <v>1850</v>
      </c>
      <c r="C211">
        <v>0</v>
      </c>
      <c r="D211" s="25">
        <f t="shared" si="5"/>
        <v>0</v>
      </c>
    </row>
    <row r="212" spans="1:4" x14ac:dyDescent="0.25">
      <c r="A212">
        <v>186</v>
      </c>
      <c r="B212">
        <f t="shared" si="4"/>
        <v>1860</v>
      </c>
      <c r="C212">
        <v>0</v>
      </c>
      <c r="D212" s="25">
        <f t="shared" si="5"/>
        <v>0</v>
      </c>
    </row>
    <row r="213" spans="1:4" x14ac:dyDescent="0.25">
      <c r="A213">
        <v>187</v>
      </c>
      <c r="B213">
        <f t="shared" si="4"/>
        <v>1870</v>
      </c>
      <c r="C213">
        <v>0</v>
      </c>
      <c r="D213" s="25">
        <f t="shared" si="5"/>
        <v>0</v>
      </c>
    </row>
    <row r="214" spans="1:4" x14ac:dyDescent="0.25">
      <c r="A214">
        <v>188</v>
      </c>
      <c r="B214">
        <f t="shared" si="4"/>
        <v>1880</v>
      </c>
      <c r="C214">
        <v>0</v>
      </c>
      <c r="D214" s="25">
        <f t="shared" si="5"/>
        <v>0</v>
      </c>
    </row>
    <row r="215" spans="1:4" x14ac:dyDescent="0.25">
      <c r="A215">
        <v>189</v>
      </c>
      <c r="B215">
        <f t="shared" si="4"/>
        <v>1890</v>
      </c>
      <c r="C215">
        <v>0</v>
      </c>
      <c r="D215" s="25">
        <f t="shared" si="5"/>
        <v>0</v>
      </c>
    </row>
    <row r="216" spans="1:4" x14ac:dyDescent="0.25">
      <c r="A216">
        <v>190</v>
      </c>
      <c r="B216">
        <f t="shared" si="4"/>
        <v>1900</v>
      </c>
      <c r="C216">
        <v>0</v>
      </c>
      <c r="D216" s="25">
        <f t="shared" si="5"/>
        <v>0</v>
      </c>
    </row>
    <row r="217" spans="1:4" x14ac:dyDescent="0.25">
      <c r="A217">
        <v>191</v>
      </c>
      <c r="B217">
        <f t="shared" si="4"/>
        <v>1910</v>
      </c>
      <c r="C217">
        <v>0</v>
      </c>
      <c r="D217" s="25">
        <f t="shared" si="5"/>
        <v>0</v>
      </c>
    </row>
    <row r="218" spans="1:4" x14ac:dyDescent="0.25">
      <c r="A218">
        <v>192</v>
      </c>
      <c r="B218">
        <f t="shared" si="4"/>
        <v>1920</v>
      </c>
      <c r="C218">
        <v>0</v>
      </c>
      <c r="D218" s="25">
        <f t="shared" si="5"/>
        <v>0</v>
      </c>
    </row>
    <row r="219" spans="1:4" x14ac:dyDescent="0.25">
      <c r="A219">
        <v>193</v>
      </c>
      <c r="B219">
        <f t="shared" ref="B219:B226" si="6">$B$4*A219</f>
        <v>1930</v>
      </c>
      <c r="C219">
        <v>0</v>
      </c>
      <c r="D219" s="25">
        <f t="shared" si="5"/>
        <v>0</v>
      </c>
    </row>
    <row r="220" spans="1:4" x14ac:dyDescent="0.25">
      <c r="A220">
        <v>194</v>
      </c>
      <c r="B220">
        <f t="shared" si="6"/>
        <v>1940</v>
      </c>
      <c r="C220">
        <v>0</v>
      </c>
      <c r="D220" s="25">
        <f t="shared" ref="D220:D226" si="7">AVERAGE(C201:C220)</f>
        <v>0</v>
      </c>
    </row>
    <row r="221" spans="1:4" x14ac:dyDescent="0.25">
      <c r="A221">
        <v>195</v>
      </c>
      <c r="B221">
        <f t="shared" si="6"/>
        <v>1950</v>
      </c>
      <c r="C221">
        <v>0</v>
      </c>
      <c r="D221" s="25">
        <f t="shared" si="7"/>
        <v>0</v>
      </c>
    </row>
    <row r="222" spans="1:4" x14ac:dyDescent="0.25">
      <c r="A222">
        <v>196</v>
      </c>
      <c r="B222">
        <f t="shared" si="6"/>
        <v>1960</v>
      </c>
      <c r="C222">
        <v>0</v>
      </c>
      <c r="D222" s="25">
        <f t="shared" si="7"/>
        <v>0</v>
      </c>
    </row>
    <row r="223" spans="1:4" x14ac:dyDescent="0.25">
      <c r="A223">
        <v>197</v>
      </c>
      <c r="B223">
        <f t="shared" si="6"/>
        <v>1970</v>
      </c>
      <c r="C223">
        <v>0</v>
      </c>
      <c r="D223" s="25">
        <f t="shared" si="7"/>
        <v>0</v>
      </c>
    </row>
    <row r="224" spans="1:4" x14ac:dyDescent="0.25">
      <c r="A224">
        <v>198</v>
      </c>
      <c r="B224">
        <f t="shared" si="6"/>
        <v>1980</v>
      </c>
      <c r="C224">
        <v>0</v>
      </c>
      <c r="D224" s="25">
        <f t="shared" si="7"/>
        <v>0</v>
      </c>
    </row>
    <row r="225" spans="1:4" x14ac:dyDescent="0.25">
      <c r="A225">
        <v>199</v>
      </c>
      <c r="B225">
        <f t="shared" si="6"/>
        <v>1990</v>
      </c>
      <c r="C225">
        <v>0</v>
      </c>
      <c r="D225" s="25">
        <f t="shared" si="7"/>
        <v>0</v>
      </c>
    </row>
    <row r="226" spans="1:4" x14ac:dyDescent="0.25">
      <c r="A226">
        <v>200</v>
      </c>
      <c r="B226">
        <f t="shared" si="6"/>
        <v>2000</v>
      </c>
      <c r="C226">
        <v>0</v>
      </c>
      <c r="D226" s="25">
        <f t="shared" si="7"/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workbookViewId="0">
      <pane ySplit="2" topLeftCell="A3" activePane="bottomLeft" state="frozen"/>
      <selection pane="bottomLeft" activeCell="C26" sqref="C26"/>
    </sheetView>
  </sheetViews>
  <sheetFormatPr defaultRowHeight="15" x14ac:dyDescent="0.25"/>
  <sheetData>
    <row r="1" spans="1:6" ht="18.75" x14ac:dyDescent="0.3">
      <c r="A1" s="3" t="s">
        <v>67</v>
      </c>
      <c r="B1" s="3"/>
      <c r="F1" s="7" t="s">
        <v>73</v>
      </c>
    </row>
    <row r="2" spans="1:6" x14ac:dyDescent="0.25">
      <c r="A2" t="s">
        <v>82</v>
      </c>
      <c r="F2" t="s">
        <v>84</v>
      </c>
    </row>
    <row r="3" spans="1:6" x14ac:dyDescent="0.25">
      <c r="B3" t="s">
        <v>83</v>
      </c>
      <c r="F3" t="s">
        <v>85</v>
      </c>
    </row>
    <row r="4" spans="1:6" x14ac:dyDescent="0.25">
      <c r="A4" t="s">
        <v>81</v>
      </c>
      <c r="B4">
        <v>10</v>
      </c>
      <c r="C4" t="s">
        <v>3</v>
      </c>
      <c r="F4" t="s">
        <v>86</v>
      </c>
    </row>
    <row r="6" spans="1:6" x14ac:dyDescent="0.25">
      <c r="A6" s="7" t="s">
        <v>59</v>
      </c>
      <c r="B6" s="7" t="s">
        <v>60</v>
      </c>
      <c r="C6" s="7" t="s">
        <v>61</v>
      </c>
      <c r="D6" s="7" t="s">
        <v>87</v>
      </c>
      <c r="E6" s="7" t="s">
        <v>88</v>
      </c>
    </row>
    <row r="7" spans="1:6" x14ac:dyDescent="0.25">
      <c r="C7">
        <v>0</v>
      </c>
    </row>
    <row r="8" spans="1:6" x14ac:dyDescent="0.25">
      <c r="C8">
        <v>0</v>
      </c>
    </row>
    <row r="9" spans="1:6" x14ac:dyDescent="0.25">
      <c r="C9">
        <v>0</v>
      </c>
    </row>
    <row r="10" spans="1:6" x14ac:dyDescent="0.25">
      <c r="C10">
        <v>0</v>
      </c>
    </row>
    <row r="11" spans="1:6" x14ac:dyDescent="0.25">
      <c r="C11">
        <v>0</v>
      </c>
    </row>
    <row r="12" spans="1:6" x14ac:dyDescent="0.25">
      <c r="C12">
        <v>0</v>
      </c>
    </row>
    <row r="13" spans="1:6" x14ac:dyDescent="0.25">
      <c r="C13">
        <v>0</v>
      </c>
    </row>
    <row r="14" spans="1:6" x14ac:dyDescent="0.25">
      <c r="C14">
        <v>0</v>
      </c>
    </row>
    <row r="15" spans="1:6" x14ac:dyDescent="0.25">
      <c r="C15">
        <v>0</v>
      </c>
    </row>
    <row r="16" spans="1:6" x14ac:dyDescent="0.25">
      <c r="C16">
        <v>0</v>
      </c>
    </row>
    <row r="17" spans="1:5" x14ac:dyDescent="0.25">
      <c r="C17">
        <v>0</v>
      </c>
      <c r="D17">
        <v>0</v>
      </c>
    </row>
    <row r="18" spans="1:5" x14ac:dyDescent="0.25">
      <c r="C18">
        <v>0</v>
      </c>
      <c r="D18">
        <v>0</v>
      </c>
    </row>
    <row r="19" spans="1:5" x14ac:dyDescent="0.25">
      <c r="C19">
        <v>0</v>
      </c>
      <c r="D19">
        <v>0</v>
      </c>
    </row>
    <row r="20" spans="1:5" x14ac:dyDescent="0.25">
      <c r="C20">
        <v>0</v>
      </c>
      <c r="D20">
        <v>0</v>
      </c>
    </row>
    <row r="21" spans="1:5" x14ac:dyDescent="0.25">
      <c r="C21">
        <v>0</v>
      </c>
      <c r="D21">
        <v>0</v>
      </c>
    </row>
    <row r="22" spans="1:5" x14ac:dyDescent="0.25">
      <c r="C22">
        <v>0</v>
      </c>
      <c r="D22">
        <v>0</v>
      </c>
    </row>
    <row r="23" spans="1:5" x14ac:dyDescent="0.25">
      <c r="C23">
        <v>0</v>
      </c>
      <c r="D23">
        <v>0</v>
      </c>
    </row>
    <row r="24" spans="1:5" x14ac:dyDescent="0.25">
      <c r="C24">
        <v>0</v>
      </c>
      <c r="D24">
        <v>0</v>
      </c>
    </row>
    <row r="25" spans="1:5" x14ac:dyDescent="0.25">
      <c r="A25" s="23"/>
      <c r="B25" s="23"/>
      <c r="C25" s="23">
        <v>0</v>
      </c>
      <c r="D25">
        <v>0</v>
      </c>
    </row>
    <row r="26" spans="1:5" x14ac:dyDescent="0.25">
      <c r="A26" s="24">
        <v>0</v>
      </c>
      <c r="B26" s="24">
        <f>$B$4*A26</f>
        <v>0</v>
      </c>
      <c r="C26" s="24">
        <v>0</v>
      </c>
      <c r="D26" s="24">
        <f>AVERAGE(C7:C26)</f>
        <v>0</v>
      </c>
      <c r="E26" s="24">
        <f>AVERAGE(D17:D26)</f>
        <v>0</v>
      </c>
    </row>
    <row r="27" spans="1:5" x14ac:dyDescent="0.25">
      <c r="A27">
        <v>1</v>
      </c>
      <c r="B27">
        <f t="shared" ref="B27:B90" si="0">$B$4*A27</f>
        <v>10</v>
      </c>
      <c r="C27">
        <v>1</v>
      </c>
      <c r="D27" s="25">
        <f>AVERAGE(C8:C27)</f>
        <v>0.05</v>
      </c>
      <c r="E27">
        <f t="shared" ref="E27:E90" si="1">AVERAGE(D18:D27)</f>
        <v>5.0000000000000001E-3</v>
      </c>
    </row>
    <row r="28" spans="1:5" x14ac:dyDescent="0.25">
      <c r="A28">
        <v>2</v>
      </c>
      <c r="B28">
        <f t="shared" si="0"/>
        <v>20</v>
      </c>
      <c r="C28">
        <v>1</v>
      </c>
      <c r="D28" s="25">
        <f t="shared" ref="D28:D91" si="2">AVERAGE(C9:C28)</f>
        <v>0.1</v>
      </c>
      <c r="E28">
        <f t="shared" si="1"/>
        <v>1.5000000000000003E-2</v>
      </c>
    </row>
    <row r="29" spans="1:5" x14ac:dyDescent="0.25">
      <c r="A29">
        <v>3</v>
      </c>
      <c r="B29">
        <f t="shared" si="0"/>
        <v>30</v>
      </c>
      <c r="C29">
        <v>1</v>
      </c>
      <c r="D29" s="25">
        <f t="shared" si="2"/>
        <v>0.15</v>
      </c>
      <c r="E29">
        <f t="shared" si="1"/>
        <v>3.0000000000000006E-2</v>
      </c>
    </row>
    <row r="30" spans="1:5" x14ac:dyDescent="0.25">
      <c r="A30">
        <v>4</v>
      </c>
      <c r="B30">
        <f t="shared" si="0"/>
        <v>40</v>
      </c>
      <c r="C30">
        <v>1</v>
      </c>
      <c r="D30" s="25">
        <f t="shared" si="2"/>
        <v>0.2</v>
      </c>
      <c r="E30">
        <f t="shared" si="1"/>
        <v>0.05</v>
      </c>
    </row>
    <row r="31" spans="1:5" x14ac:dyDescent="0.25">
      <c r="A31">
        <v>5</v>
      </c>
      <c r="B31">
        <f t="shared" si="0"/>
        <v>50</v>
      </c>
      <c r="C31">
        <v>1</v>
      </c>
      <c r="D31" s="25">
        <f t="shared" si="2"/>
        <v>0.25</v>
      </c>
      <c r="E31">
        <f t="shared" si="1"/>
        <v>7.4999999999999997E-2</v>
      </c>
    </row>
    <row r="32" spans="1:5" x14ac:dyDescent="0.25">
      <c r="A32">
        <v>6</v>
      </c>
      <c r="B32">
        <f t="shared" si="0"/>
        <v>60</v>
      </c>
      <c r="C32">
        <v>1</v>
      </c>
      <c r="D32" s="25">
        <f t="shared" si="2"/>
        <v>0.3</v>
      </c>
      <c r="E32">
        <f t="shared" si="1"/>
        <v>0.10500000000000001</v>
      </c>
    </row>
    <row r="33" spans="1:5" x14ac:dyDescent="0.25">
      <c r="A33">
        <v>7</v>
      </c>
      <c r="B33">
        <f t="shared" si="0"/>
        <v>70</v>
      </c>
      <c r="C33">
        <v>1</v>
      </c>
      <c r="D33" s="25">
        <f t="shared" si="2"/>
        <v>0.35</v>
      </c>
      <c r="E33">
        <f t="shared" si="1"/>
        <v>0.13999999999999999</v>
      </c>
    </row>
    <row r="34" spans="1:5" x14ac:dyDescent="0.25">
      <c r="A34">
        <v>8</v>
      </c>
      <c r="B34">
        <f t="shared" si="0"/>
        <v>80</v>
      </c>
      <c r="C34">
        <v>1</v>
      </c>
      <c r="D34" s="25">
        <f t="shared" si="2"/>
        <v>0.4</v>
      </c>
      <c r="E34">
        <f t="shared" si="1"/>
        <v>0.18</v>
      </c>
    </row>
    <row r="35" spans="1:5" x14ac:dyDescent="0.25">
      <c r="A35">
        <v>9</v>
      </c>
      <c r="B35">
        <f t="shared" si="0"/>
        <v>90</v>
      </c>
      <c r="C35">
        <v>1</v>
      </c>
      <c r="D35" s="25">
        <f t="shared" si="2"/>
        <v>0.45</v>
      </c>
      <c r="E35">
        <f t="shared" si="1"/>
        <v>0.22500000000000001</v>
      </c>
    </row>
    <row r="36" spans="1:5" x14ac:dyDescent="0.25">
      <c r="A36">
        <v>10</v>
      </c>
      <c r="B36">
        <f t="shared" si="0"/>
        <v>100</v>
      </c>
      <c r="C36">
        <v>1</v>
      </c>
      <c r="D36" s="25">
        <f t="shared" si="2"/>
        <v>0.5</v>
      </c>
      <c r="E36">
        <f t="shared" si="1"/>
        <v>0.27500000000000002</v>
      </c>
    </row>
    <row r="37" spans="1:5" x14ac:dyDescent="0.25">
      <c r="A37">
        <v>11</v>
      </c>
      <c r="B37">
        <f t="shared" si="0"/>
        <v>110</v>
      </c>
      <c r="C37">
        <v>1</v>
      </c>
      <c r="D37" s="25">
        <f t="shared" si="2"/>
        <v>0.55000000000000004</v>
      </c>
      <c r="E37">
        <f t="shared" si="1"/>
        <v>0.32500000000000001</v>
      </c>
    </row>
    <row r="38" spans="1:5" x14ac:dyDescent="0.25">
      <c r="A38">
        <v>12</v>
      </c>
      <c r="B38">
        <f t="shared" si="0"/>
        <v>120</v>
      </c>
      <c r="C38">
        <v>1</v>
      </c>
      <c r="D38" s="25">
        <f t="shared" si="2"/>
        <v>0.6</v>
      </c>
      <c r="E38">
        <f t="shared" si="1"/>
        <v>0.37500000000000006</v>
      </c>
    </row>
    <row r="39" spans="1:5" x14ac:dyDescent="0.25">
      <c r="A39">
        <v>13</v>
      </c>
      <c r="B39">
        <f t="shared" si="0"/>
        <v>130</v>
      </c>
      <c r="C39">
        <v>1</v>
      </c>
      <c r="D39" s="25">
        <f t="shared" si="2"/>
        <v>0.65</v>
      </c>
      <c r="E39">
        <f t="shared" si="1"/>
        <v>0.42499999999999999</v>
      </c>
    </row>
    <row r="40" spans="1:5" x14ac:dyDescent="0.25">
      <c r="A40">
        <v>14</v>
      </c>
      <c r="B40">
        <f t="shared" si="0"/>
        <v>140</v>
      </c>
      <c r="C40">
        <v>1</v>
      </c>
      <c r="D40" s="25">
        <f t="shared" si="2"/>
        <v>0.7</v>
      </c>
      <c r="E40">
        <f t="shared" si="1"/>
        <v>0.47499999999999998</v>
      </c>
    </row>
    <row r="41" spans="1:5" x14ac:dyDescent="0.25">
      <c r="A41">
        <v>15</v>
      </c>
      <c r="B41">
        <f t="shared" si="0"/>
        <v>150</v>
      </c>
      <c r="C41">
        <v>1</v>
      </c>
      <c r="D41" s="25">
        <f t="shared" si="2"/>
        <v>0.75</v>
      </c>
      <c r="E41">
        <f t="shared" si="1"/>
        <v>0.52500000000000002</v>
      </c>
    </row>
    <row r="42" spans="1:5" x14ac:dyDescent="0.25">
      <c r="A42">
        <v>16</v>
      </c>
      <c r="B42">
        <f t="shared" si="0"/>
        <v>160</v>
      </c>
      <c r="C42">
        <v>1</v>
      </c>
      <c r="D42" s="25">
        <f t="shared" si="2"/>
        <v>0.8</v>
      </c>
      <c r="E42">
        <f t="shared" si="1"/>
        <v>0.57499999999999996</v>
      </c>
    </row>
    <row r="43" spans="1:5" x14ac:dyDescent="0.25">
      <c r="A43">
        <v>17</v>
      </c>
      <c r="B43">
        <f t="shared" si="0"/>
        <v>170</v>
      </c>
      <c r="C43">
        <v>1</v>
      </c>
      <c r="D43" s="25">
        <f t="shared" si="2"/>
        <v>0.85</v>
      </c>
      <c r="E43">
        <f t="shared" si="1"/>
        <v>0.62499999999999989</v>
      </c>
    </row>
    <row r="44" spans="1:5" x14ac:dyDescent="0.25">
      <c r="A44">
        <v>18</v>
      </c>
      <c r="B44">
        <f t="shared" si="0"/>
        <v>180</v>
      </c>
      <c r="C44">
        <v>1</v>
      </c>
      <c r="D44" s="25">
        <f t="shared" si="2"/>
        <v>0.9</v>
      </c>
      <c r="E44">
        <f t="shared" si="1"/>
        <v>0.67500000000000004</v>
      </c>
    </row>
    <row r="45" spans="1:5" x14ac:dyDescent="0.25">
      <c r="A45">
        <v>19</v>
      </c>
      <c r="B45">
        <f t="shared" si="0"/>
        <v>190</v>
      </c>
      <c r="C45">
        <v>1</v>
      </c>
      <c r="D45" s="25">
        <f t="shared" si="2"/>
        <v>0.95</v>
      </c>
      <c r="E45">
        <f t="shared" si="1"/>
        <v>0.72499999999999998</v>
      </c>
    </row>
    <row r="46" spans="1:5" x14ac:dyDescent="0.25">
      <c r="A46">
        <v>20</v>
      </c>
      <c r="B46">
        <f t="shared" si="0"/>
        <v>200</v>
      </c>
      <c r="C46">
        <v>1</v>
      </c>
      <c r="D46" s="25">
        <f t="shared" si="2"/>
        <v>1</v>
      </c>
      <c r="E46">
        <f t="shared" si="1"/>
        <v>0.77500000000000002</v>
      </c>
    </row>
    <row r="47" spans="1:5" x14ac:dyDescent="0.25">
      <c r="A47">
        <v>21</v>
      </c>
      <c r="B47">
        <f t="shared" si="0"/>
        <v>210</v>
      </c>
      <c r="C47">
        <v>1</v>
      </c>
      <c r="D47" s="25">
        <f t="shared" si="2"/>
        <v>1</v>
      </c>
      <c r="E47">
        <f t="shared" si="1"/>
        <v>0.82</v>
      </c>
    </row>
    <row r="48" spans="1:5" x14ac:dyDescent="0.25">
      <c r="A48">
        <v>22</v>
      </c>
      <c r="B48">
        <f t="shared" si="0"/>
        <v>220</v>
      </c>
      <c r="C48">
        <v>1</v>
      </c>
      <c r="D48" s="25">
        <f t="shared" si="2"/>
        <v>1</v>
      </c>
      <c r="E48">
        <f t="shared" si="1"/>
        <v>0.8600000000000001</v>
      </c>
    </row>
    <row r="49" spans="1:5" x14ac:dyDescent="0.25">
      <c r="A49">
        <v>23</v>
      </c>
      <c r="B49">
        <f t="shared" si="0"/>
        <v>230</v>
      </c>
      <c r="C49">
        <v>1</v>
      </c>
      <c r="D49" s="25">
        <f t="shared" si="2"/>
        <v>1</v>
      </c>
      <c r="E49">
        <f t="shared" si="1"/>
        <v>0.89499999999999991</v>
      </c>
    </row>
    <row r="50" spans="1:5" x14ac:dyDescent="0.25">
      <c r="A50">
        <v>24</v>
      </c>
      <c r="B50">
        <f t="shared" si="0"/>
        <v>240</v>
      </c>
      <c r="C50">
        <v>1</v>
      </c>
      <c r="D50" s="25">
        <f t="shared" si="2"/>
        <v>1</v>
      </c>
      <c r="E50">
        <f t="shared" si="1"/>
        <v>0.92500000000000004</v>
      </c>
    </row>
    <row r="51" spans="1:5" x14ac:dyDescent="0.25">
      <c r="A51">
        <v>25</v>
      </c>
      <c r="B51">
        <f t="shared" si="0"/>
        <v>250</v>
      </c>
      <c r="C51">
        <v>1</v>
      </c>
      <c r="D51" s="25">
        <f t="shared" si="2"/>
        <v>1</v>
      </c>
      <c r="E51">
        <f t="shared" si="1"/>
        <v>0.95</v>
      </c>
    </row>
    <row r="52" spans="1:5" x14ac:dyDescent="0.25">
      <c r="A52">
        <v>26</v>
      </c>
      <c r="B52">
        <f t="shared" si="0"/>
        <v>260</v>
      </c>
      <c r="C52">
        <v>1</v>
      </c>
      <c r="D52" s="25">
        <f t="shared" si="2"/>
        <v>1</v>
      </c>
      <c r="E52">
        <f t="shared" si="1"/>
        <v>0.97</v>
      </c>
    </row>
    <row r="53" spans="1:5" x14ac:dyDescent="0.25">
      <c r="A53">
        <v>27</v>
      </c>
      <c r="B53">
        <f t="shared" si="0"/>
        <v>270</v>
      </c>
      <c r="C53">
        <v>1</v>
      </c>
      <c r="D53" s="25">
        <f t="shared" si="2"/>
        <v>1</v>
      </c>
      <c r="E53">
        <f t="shared" si="1"/>
        <v>0.98499999999999999</v>
      </c>
    </row>
    <row r="54" spans="1:5" x14ac:dyDescent="0.25">
      <c r="A54">
        <v>28</v>
      </c>
      <c r="B54">
        <f t="shared" si="0"/>
        <v>280</v>
      </c>
      <c r="C54">
        <v>1</v>
      </c>
      <c r="D54" s="25">
        <f t="shared" si="2"/>
        <v>1</v>
      </c>
      <c r="E54">
        <f t="shared" si="1"/>
        <v>0.99499999999999988</v>
      </c>
    </row>
    <row r="55" spans="1:5" x14ac:dyDescent="0.25">
      <c r="A55">
        <v>29</v>
      </c>
      <c r="B55">
        <f t="shared" si="0"/>
        <v>290</v>
      </c>
      <c r="C55">
        <v>1</v>
      </c>
      <c r="D55" s="25">
        <f t="shared" si="2"/>
        <v>1</v>
      </c>
      <c r="E55">
        <f t="shared" si="1"/>
        <v>1</v>
      </c>
    </row>
    <row r="56" spans="1:5" x14ac:dyDescent="0.25">
      <c r="A56">
        <v>30</v>
      </c>
      <c r="B56">
        <f t="shared" si="0"/>
        <v>300</v>
      </c>
      <c r="C56">
        <v>1</v>
      </c>
      <c r="D56" s="25">
        <f t="shared" si="2"/>
        <v>1</v>
      </c>
      <c r="E56">
        <f t="shared" si="1"/>
        <v>1</v>
      </c>
    </row>
    <row r="57" spans="1:5" x14ac:dyDescent="0.25">
      <c r="A57">
        <v>31</v>
      </c>
      <c r="B57">
        <f t="shared" si="0"/>
        <v>310</v>
      </c>
      <c r="C57">
        <v>1</v>
      </c>
      <c r="D57" s="25">
        <f t="shared" si="2"/>
        <v>1</v>
      </c>
      <c r="E57">
        <f t="shared" si="1"/>
        <v>1</v>
      </c>
    </row>
    <row r="58" spans="1:5" x14ac:dyDescent="0.25">
      <c r="A58">
        <v>32</v>
      </c>
      <c r="B58">
        <f t="shared" si="0"/>
        <v>320</v>
      </c>
      <c r="C58">
        <v>1</v>
      </c>
      <c r="D58" s="25">
        <f t="shared" si="2"/>
        <v>1</v>
      </c>
      <c r="E58">
        <f t="shared" si="1"/>
        <v>1</v>
      </c>
    </row>
    <row r="59" spans="1:5" x14ac:dyDescent="0.25">
      <c r="A59">
        <v>33</v>
      </c>
      <c r="B59">
        <f t="shared" si="0"/>
        <v>330</v>
      </c>
      <c r="C59">
        <v>1</v>
      </c>
      <c r="D59" s="25">
        <f t="shared" si="2"/>
        <v>1</v>
      </c>
      <c r="E59">
        <f t="shared" si="1"/>
        <v>1</v>
      </c>
    </row>
    <row r="60" spans="1:5" x14ac:dyDescent="0.25">
      <c r="A60">
        <v>34</v>
      </c>
      <c r="B60">
        <f t="shared" si="0"/>
        <v>340</v>
      </c>
      <c r="C60">
        <v>1</v>
      </c>
      <c r="D60" s="25">
        <f t="shared" si="2"/>
        <v>1</v>
      </c>
      <c r="E60">
        <f t="shared" si="1"/>
        <v>1</v>
      </c>
    </row>
    <row r="61" spans="1:5" x14ac:dyDescent="0.25">
      <c r="A61">
        <v>35</v>
      </c>
      <c r="B61">
        <f t="shared" si="0"/>
        <v>350</v>
      </c>
      <c r="C61">
        <v>1</v>
      </c>
      <c r="D61" s="25">
        <f t="shared" si="2"/>
        <v>1</v>
      </c>
      <c r="E61">
        <f t="shared" si="1"/>
        <v>1</v>
      </c>
    </row>
    <row r="62" spans="1:5" x14ac:dyDescent="0.25">
      <c r="A62">
        <v>36</v>
      </c>
      <c r="B62">
        <f t="shared" si="0"/>
        <v>360</v>
      </c>
      <c r="C62">
        <v>1</v>
      </c>
      <c r="D62" s="25">
        <f t="shared" si="2"/>
        <v>1</v>
      </c>
      <c r="E62">
        <f t="shared" si="1"/>
        <v>1</v>
      </c>
    </row>
    <row r="63" spans="1:5" x14ac:dyDescent="0.25">
      <c r="A63">
        <v>37</v>
      </c>
      <c r="B63">
        <f t="shared" si="0"/>
        <v>370</v>
      </c>
      <c r="C63">
        <v>1</v>
      </c>
      <c r="D63" s="25">
        <f t="shared" si="2"/>
        <v>1</v>
      </c>
      <c r="E63">
        <f t="shared" si="1"/>
        <v>1</v>
      </c>
    </row>
    <row r="64" spans="1:5" x14ac:dyDescent="0.25">
      <c r="A64">
        <v>38</v>
      </c>
      <c r="B64">
        <f t="shared" si="0"/>
        <v>380</v>
      </c>
      <c r="C64">
        <v>1</v>
      </c>
      <c r="D64" s="25">
        <f t="shared" si="2"/>
        <v>1</v>
      </c>
      <c r="E64">
        <f t="shared" si="1"/>
        <v>1</v>
      </c>
    </row>
    <row r="65" spans="1:5" x14ac:dyDescent="0.25">
      <c r="A65">
        <v>39</v>
      </c>
      <c r="B65">
        <f t="shared" si="0"/>
        <v>390</v>
      </c>
      <c r="C65">
        <v>1</v>
      </c>
      <c r="D65" s="25">
        <f t="shared" si="2"/>
        <v>1</v>
      </c>
      <c r="E65">
        <f t="shared" si="1"/>
        <v>1</v>
      </c>
    </row>
    <row r="66" spans="1:5" x14ac:dyDescent="0.25">
      <c r="A66">
        <v>40</v>
      </c>
      <c r="B66">
        <f t="shared" si="0"/>
        <v>400</v>
      </c>
      <c r="C66">
        <v>1</v>
      </c>
      <c r="D66" s="25">
        <f t="shared" si="2"/>
        <v>1</v>
      </c>
      <c r="E66">
        <f t="shared" si="1"/>
        <v>1</v>
      </c>
    </row>
    <row r="67" spans="1:5" x14ac:dyDescent="0.25">
      <c r="A67">
        <v>41</v>
      </c>
      <c r="B67">
        <f t="shared" si="0"/>
        <v>410</v>
      </c>
      <c r="C67">
        <v>1</v>
      </c>
      <c r="D67" s="25">
        <f t="shared" si="2"/>
        <v>1</v>
      </c>
      <c r="E67">
        <f t="shared" si="1"/>
        <v>1</v>
      </c>
    </row>
    <row r="68" spans="1:5" x14ac:dyDescent="0.25">
      <c r="A68">
        <v>42</v>
      </c>
      <c r="B68">
        <f t="shared" si="0"/>
        <v>420</v>
      </c>
      <c r="C68">
        <v>1</v>
      </c>
      <c r="D68" s="25">
        <f t="shared" si="2"/>
        <v>1</v>
      </c>
      <c r="E68">
        <f t="shared" si="1"/>
        <v>1</v>
      </c>
    </row>
    <row r="69" spans="1:5" x14ac:dyDescent="0.25">
      <c r="A69">
        <v>43</v>
      </c>
      <c r="B69">
        <f t="shared" si="0"/>
        <v>430</v>
      </c>
      <c r="C69">
        <v>1</v>
      </c>
      <c r="D69" s="25">
        <f t="shared" si="2"/>
        <v>1</v>
      </c>
      <c r="E69">
        <f t="shared" si="1"/>
        <v>1</v>
      </c>
    </row>
    <row r="70" spans="1:5" x14ac:dyDescent="0.25">
      <c r="A70">
        <v>44</v>
      </c>
      <c r="B70">
        <f t="shared" si="0"/>
        <v>440</v>
      </c>
      <c r="C70">
        <v>1</v>
      </c>
      <c r="D70" s="25">
        <f t="shared" si="2"/>
        <v>1</v>
      </c>
      <c r="E70">
        <f t="shared" si="1"/>
        <v>1</v>
      </c>
    </row>
    <row r="71" spans="1:5" x14ac:dyDescent="0.25">
      <c r="A71">
        <v>45</v>
      </c>
      <c r="B71">
        <f t="shared" si="0"/>
        <v>450</v>
      </c>
      <c r="C71">
        <v>1</v>
      </c>
      <c r="D71" s="25">
        <f t="shared" si="2"/>
        <v>1</v>
      </c>
      <c r="E71">
        <f t="shared" si="1"/>
        <v>1</v>
      </c>
    </row>
    <row r="72" spans="1:5" x14ac:dyDescent="0.25">
      <c r="A72">
        <v>46</v>
      </c>
      <c r="B72">
        <f t="shared" si="0"/>
        <v>460</v>
      </c>
      <c r="C72">
        <v>1</v>
      </c>
      <c r="D72" s="25">
        <f t="shared" si="2"/>
        <v>1</v>
      </c>
      <c r="E72">
        <f t="shared" si="1"/>
        <v>1</v>
      </c>
    </row>
    <row r="73" spans="1:5" x14ac:dyDescent="0.25">
      <c r="A73">
        <v>47</v>
      </c>
      <c r="B73">
        <f t="shared" si="0"/>
        <v>470</v>
      </c>
      <c r="C73">
        <v>1</v>
      </c>
      <c r="D73" s="25">
        <f t="shared" si="2"/>
        <v>1</v>
      </c>
      <c r="E73">
        <f t="shared" si="1"/>
        <v>1</v>
      </c>
    </row>
    <row r="74" spans="1:5" x14ac:dyDescent="0.25">
      <c r="A74">
        <v>48</v>
      </c>
      <c r="B74">
        <f t="shared" si="0"/>
        <v>480</v>
      </c>
      <c r="C74">
        <v>1</v>
      </c>
      <c r="D74" s="25">
        <f t="shared" si="2"/>
        <v>1</v>
      </c>
      <c r="E74">
        <f t="shared" si="1"/>
        <v>1</v>
      </c>
    </row>
    <row r="75" spans="1:5" x14ac:dyDescent="0.25">
      <c r="A75">
        <v>49</v>
      </c>
      <c r="B75">
        <f t="shared" si="0"/>
        <v>490</v>
      </c>
      <c r="C75">
        <v>1</v>
      </c>
      <c r="D75" s="25">
        <f t="shared" si="2"/>
        <v>1</v>
      </c>
      <c r="E75">
        <f t="shared" si="1"/>
        <v>1</v>
      </c>
    </row>
    <row r="76" spans="1:5" x14ac:dyDescent="0.25">
      <c r="A76">
        <v>50</v>
      </c>
      <c r="B76">
        <f t="shared" si="0"/>
        <v>500</v>
      </c>
      <c r="C76">
        <v>1</v>
      </c>
      <c r="D76" s="25">
        <f t="shared" si="2"/>
        <v>1</v>
      </c>
      <c r="E76">
        <f t="shared" si="1"/>
        <v>1</v>
      </c>
    </row>
    <row r="77" spans="1:5" x14ac:dyDescent="0.25">
      <c r="A77">
        <v>51</v>
      </c>
      <c r="B77">
        <f t="shared" si="0"/>
        <v>510</v>
      </c>
      <c r="C77">
        <v>1</v>
      </c>
      <c r="D77" s="25">
        <f t="shared" si="2"/>
        <v>1</v>
      </c>
      <c r="E77">
        <f t="shared" si="1"/>
        <v>1</v>
      </c>
    </row>
    <row r="78" spans="1:5" x14ac:dyDescent="0.25">
      <c r="A78">
        <v>52</v>
      </c>
      <c r="B78">
        <f t="shared" si="0"/>
        <v>520</v>
      </c>
      <c r="C78">
        <v>1</v>
      </c>
      <c r="D78" s="25">
        <f t="shared" si="2"/>
        <v>1</v>
      </c>
      <c r="E78">
        <f t="shared" si="1"/>
        <v>1</v>
      </c>
    </row>
    <row r="79" spans="1:5" x14ac:dyDescent="0.25">
      <c r="A79">
        <v>53</v>
      </c>
      <c r="B79">
        <f t="shared" si="0"/>
        <v>530</v>
      </c>
      <c r="C79">
        <v>1</v>
      </c>
      <c r="D79" s="25">
        <f t="shared" si="2"/>
        <v>1</v>
      </c>
      <c r="E79">
        <f t="shared" si="1"/>
        <v>1</v>
      </c>
    </row>
    <row r="80" spans="1:5" x14ac:dyDescent="0.25">
      <c r="A80">
        <v>54</v>
      </c>
      <c r="B80">
        <f t="shared" si="0"/>
        <v>540</v>
      </c>
      <c r="C80">
        <v>1</v>
      </c>
      <c r="D80" s="25">
        <f t="shared" si="2"/>
        <v>1</v>
      </c>
      <c r="E80">
        <f t="shared" si="1"/>
        <v>1</v>
      </c>
    </row>
    <row r="81" spans="1:5" x14ac:dyDescent="0.25">
      <c r="A81">
        <v>55</v>
      </c>
      <c r="B81">
        <f t="shared" si="0"/>
        <v>550</v>
      </c>
      <c r="C81">
        <v>1</v>
      </c>
      <c r="D81" s="25">
        <f t="shared" si="2"/>
        <v>1</v>
      </c>
      <c r="E81">
        <f t="shared" si="1"/>
        <v>1</v>
      </c>
    </row>
    <row r="82" spans="1:5" x14ac:dyDescent="0.25">
      <c r="A82">
        <v>56</v>
      </c>
      <c r="B82">
        <f t="shared" si="0"/>
        <v>560</v>
      </c>
      <c r="C82">
        <v>1</v>
      </c>
      <c r="D82" s="25">
        <f t="shared" si="2"/>
        <v>1</v>
      </c>
      <c r="E82">
        <f t="shared" si="1"/>
        <v>1</v>
      </c>
    </row>
    <row r="83" spans="1:5" x14ac:dyDescent="0.25">
      <c r="A83">
        <v>57</v>
      </c>
      <c r="B83">
        <f t="shared" si="0"/>
        <v>570</v>
      </c>
      <c r="C83">
        <v>1</v>
      </c>
      <c r="D83" s="25">
        <f t="shared" si="2"/>
        <v>1</v>
      </c>
      <c r="E83">
        <f t="shared" si="1"/>
        <v>1</v>
      </c>
    </row>
    <row r="84" spans="1:5" x14ac:dyDescent="0.25">
      <c r="A84">
        <v>58</v>
      </c>
      <c r="B84">
        <f t="shared" si="0"/>
        <v>580</v>
      </c>
      <c r="C84">
        <v>1</v>
      </c>
      <c r="D84" s="25">
        <f t="shared" si="2"/>
        <v>1</v>
      </c>
      <c r="E84">
        <f t="shared" si="1"/>
        <v>1</v>
      </c>
    </row>
    <row r="85" spans="1:5" x14ac:dyDescent="0.25">
      <c r="A85">
        <v>59</v>
      </c>
      <c r="B85">
        <f t="shared" si="0"/>
        <v>590</v>
      </c>
      <c r="C85">
        <v>1</v>
      </c>
      <c r="D85" s="25">
        <f t="shared" si="2"/>
        <v>1</v>
      </c>
      <c r="E85">
        <f t="shared" si="1"/>
        <v>1</v>
      </c>
    </row>
    <row r="86" spans="1:5" x14ac:dyDescent="0.25">
      <c r="A86">
        <v>60</v>
      </c>
      <c r="B86">
        <f t="shared" si="0"/>
        <v>600</v>
      </c>
      <c r="C86">
        <v>1</v>
      </c>
      <c r="D86" s="25">
        <f t="shared" si="2"/>
        <v>1</v>
      </c>
      <c r="E86">
        <f t="shared" si="1"/>
        <v>1</v>
      </c>
    </row>
    <row r="87" spans="1:5" x14ac:dyDescent="0.25">
      <c r="A87">
        <v>61</v>
      </c>
      <c r="B87">
        <f t="shared" si="0"/>
        <v>610</v>
      </c>
      <c r="C87">
        <v>1</v>
      </c>
      <c r="D87" s="25">
        <f t="shared" si="2"/>
        <v>1</v>
      </c>
      <c r="E87">
        <f t="shared" si="1"/>
        <v>1</v>
      </c>
    </row>
    <row r="88" spans="1:5" x14ac:dyDescent="0.25">
      <c r="A88">
        <v>62</v>
      </c>
      <c r="B88">
        <f t="shared" si="0"/>
        <v>620</v>
      </c>
      <c r="C88">
        <v>1</v>
      </c>
      <c r="D88" s="25">
        <f t="shared" si="2"/>
        <v>1</v>
      </c>
      <c r="E88">
        <f t="shared" si="1"/>
        <v>1</v>
      </c>
    </row>
    <row r="89" spans="1:5" x14ac:dyDescent="0.25">
      <c r="A89">
        <v>63</v>
      </c>
      <c r="B89">
        <f t="shared" si="0"/>
        <v>630</v>
      </c>
      <c r="C89">
        <v>1</v>
      </c>
      <c r="D89" s="25">
        <f t="shared" si="2"/>
        <v>1</v>
      </c>
      <c r="E89">
        <f t="shared" si="1"/>
        <v>1</v>
      </c>
    </row>
    <row r="90" spans="1:5" x14ac:dyDescent="0.25">
      <c r="A90">
        <v>64</v>
      </c>
      <c r="B90">
        <f t="shared" si="0"/>
        <v>640</v>
      </c>
      <c r="C90">
        <v>1</v>
      </c>
      <c r="D90" s="25">
        <f t="shared" si="2"/>
        <v>1</v>
      </c>
      <c r="E90">
        <f t="shared" si="1"/>
        <v>1</v>
      </c>
    </row>
    <row r="91" spans="1:5" x14ac:dyDescent="0.25">
      <c r="A91">
        <v>65</v>
      </c>
      <c r="B91">
        <f t="shared" ref="B91:B154" si="3">$B$4*A91</f>
        <v>650</v>
      </c>
      <c r="C91">
        <v>1</v>
      </c>
      <c r="D91" s="25">
        <f t="shared" si="2"/>
        <v>1</v>
      </c>
      <c r="E91">
        <f t="shared" ref="E91:E154" si="4">AVERAGE(D82:D91)</f>
        <v>1</v>
      </c>
    </row>
    <row r="92" spans="1:5" x14ac:dyDescent="0.25">
      <c r="A92">
        <v>66</v>
      </c>
      <c r="B92">
        <f t="shared" si="3"/>
        <v>660</v>
      </c>
      <c r="C92">
        <v>1</v>
      </c>
      <c r="D92" s="25">
        <f t="shared" ref="D92:D155" si="5">AVERAGE(C73:C92)</f>
        <v>1</v>
      </c>
      <c r="E92">
        <f t="shared" si="4"/>
        <v>1</v>
      </c>
    </row>
    <row r="93" spans="1:5" x14ac:dyDescent="0.25">
      <c r="A93">
        <v>67</v>
      </c>
      <c r="B93">
        <f t="shared" si="3"/>
        <v>670</v>
      </c>
      <c r="C93">
        <v>1</v>
      </c>
      <c r="D93" s="25">
        <f t="shared" si="5"/>
        <v>1</v>
      </c>
      <c r="E93">
        <f t="shared" si="4"/>
        <v>1</v>
      </c>
    </row>
    <row r="94" spans="1:5" x14ac:dyDescent="0.25">
      <c r="A94">
        <v>68</v>
      </c>
      <c r="B94">
        <f t="shared" si="3"/>
        <v>680</v>
      </c>
      <c r="C94">
        <v>1</v>
      </c>
      <c r="D94" s="25">
        <f t="shared" si="5"/>
        <v>1</v>
      </c>
      <c r="E94">
        <f t="shared" si="4"/>
        <v>1</v>
      </c>
    </row>
    <row r="95" spans="1:5" x14ac:dyDescent="0.25">
      <c r="A95">
        <v>69</v>
      </c>
      <c r="B95">
        <f t="shared" si="3"/>
        <v>690</v>
      </c>
      <c r="C95">
        <v>1</v>
      </c>
      <c r="D95" s="25">
        <f t="shared" si="5"/>
        <v>1</v>
      </c>
      <c r="E95">
        <f t="shared" si="4"/>
        <v>1</v>
      </c>
    </row>
    <row r="96" spans="1:5" x14ac:dyDescent="0.25">
      <c r="A96">
        <v>70</v>
      </c>
      <c r="B96">
        <f t="shared" si="3"/>
        <v>700</v>
      </c>
      <c r="C96">
        <v>1</v>
      </c>
      <c r="D96" s="25">
        <f t="shared" si="5"/>
        <v>1</v>
      </c>
      <c r="E96">
        <f t="shared" si="4"/>
        <v>1</v>
      </c>
    </row>
    <row r="97" spans="1:5" x14ac:dyDescent="0.25">
      <c r="A97">
        <v>71</v>
      </c>
      <c r="B97">
        <f t="shared" si="3"/>
        <v>710</v>
      </c>
      <c r="C97">
        <v>1</v>
      </c>
      <c r="D97" s="25">
        <f t="shared" si="5"/>
        <v>1</v>
      </c>
      <c r="E97">
        <f t="shared" si="4"/>
        <v>1</v>
      </c>
    </row>
    <row r="98" spans="1:5" x14ac:dyDescent="0.25">
      <c r="A98">
        <v>72</v>
      </c>
      <c r="B98">
        <f t="shared" si="3"/>
        <v>720</v>
      </c>
      <c r="C98">
        <v>1</v>
      </c>
      <c r="D98" s="25">
        <f t="shared" si="5"/>
        <v>1</v>
      </c>
      <c r="E98">
        <f t="shared" si="4"/>
        <v>1</v>
      </c>
    </row>
    <row r="99" spans="1:5" x14ac:dyDescent="0.25">
      <c r="A99">
        <v>73</v>
      </c>
      <c r="B99">
        <f t="shared" si="3"/>
        <v>730</v>
      </c>
      <c r="C99">
        <v>1</v>
      </c>
      <c r="D99" s="25">
        <f t="shared" si="5"/>
        <v>1</v>
      </c>
      <c r="E99">
        <f t="shared" si="4"/>
        <v>1</v>
      </c>
    </row>
    <row r="100" spans="1:5" x14ac:dyDescent="0.25">
      <c r="A100">
        <v>74</v>
      </c>
      <c r="B100">
        <f t="shared" si="3"/>
        <v>740</v>
      </c>
      <c r="C100">
        <v>1</v>
      </c>
      <c r="D100" s="25">
        <f t="shared" si="5"/>
        <v>1</v>
      </c>
      <c r="E100">
        <f t="shared" si="4"/>
        <v>1</v>
      </c>
    </row>
    <row r="101" spans="1:5" x14ac:dyDescent="0.25">
      <c r="A101">
        <v>75</v>
      </c>
      <c r="B101">
        <f t="shared" si="3"/>
        <v>750</v>
      </c>
      <c r="C101">
        <v>1</v>
      </c>
      <c r="D101" s="25">
        <f t="shared" si="5"/>
        <v>1</v>
      </c>
      <c r="E101">
        <f t="shared" si="4"/>
        <v>1</v>
      </c>
    </row>
    <row r="102" spans="1:5" x14ac:dyDescent="0.25">
      <c r="A102">
        <v>76</v>
      </c>
      <c r="B102">
        <f t="shared" si="3"/>
        <v>760</v>
      </c>
      <c r="C102">
        <v>1</v>
      </c>
      <c r="D102" s="25">
        <f t="shared" si="5"/>
        <v>1</v>
      </c>
      <c r="E102">
        <f t="shared" si="4"/>
        <v>1</v>
      </c>
    </row>
    <row r="103" spans="1:5" x14ac:dyDescent="0.25">
      <c r="A103">
        <v>77</v>
      </c>
      <c r="B103">
        <f t="shared" si="3"/>
        <v>770</v>
      </c>
      <c r="C103">
        <v>1</v>
      </c>
      <c r="D103" s="25">
        <f t="shared" si="5"/>
        <v>1</v>
      </c>
      <c r="E103">
        <f t="shared" si="4"/>
        <v>1</v>
      </c>
    </row>
    <row r="104" spans="1:5" x14ac:dyDescent="0.25">
      <c r="A104">
        <v>78</v>
      </c>
      <c r="B104">
        <f t="shared" si="3"/>
        <v>780</v>
      </c>
      <c r="C104">
        <v>1</v>
      </c>
      <c r="D104" s="25">
        <f t="shared" si="5"/>
        <v>1</v>
      </c>
      <c r="E104">
        <f t="shared" si="4"/>
        <v>1</v>
      </c>
    </row>
    <row r="105" spans="1:5" x14ac:dyDescent="0.25">
      <c r="A105">
        <v>79</v>
      </c>
      <c r="B105">
        <f t="shared" si="3"/>
        <v>790</v>
      </c>
      <c r="C105">
        <v>1</v>
      </c>
      <c r="D105" s="25">
        <f t="shared" si="5"/>
        <v>1</v>
      </c>
      <c r="E105">
        <f t="shared" si="4"/>
        <v>1</v>
      </c>
    </row>
    <row r="106" spans="1:5" x14ac:dyDescent="0.25">
      <c r="A106">
        <v>80</v>
      </c>
      <c r="B106">
        <f t="shared" si="3"/>
        <v>800</v>
      </c>
      <c r="C106">
        <v>1</v>
      </c>
      <c r="D106" s="25">
        <f t="shared" si="5"/>
        <v>1</v>
      </c>
      <c r="E106">
        <f t="shared" si="4"/>
        <v>1</v>
      </c>
    </row>
    <row r="107" spans="1:5" x14ac:dyDescent="0.25">
      <c r="A107">
        <v>81</v>
      </c>
      <c r="B107">
        <f t="shared" si="3"/>
        <v>810</v>
      </c>
      <c r="C107">
        <v>1</v>
      </c>
      <c r="D107" s="25">
        <f t="shared" si="5"/>
        <v>1</v>
      </c>
      <c r="E107">
        <f t="shared" si="4"/>
        <v>1</v>
      </c>
    </row>
    <row r="108" spans="1:5" x14ac:dyDescent="0.25">
      <c r="A108">
        <v>82</v>
      </c>
      <c r="B108">
        <f t="shared" si="3"/>
        <v>820</v>
      </c>
      <c r="C108">
        <v>1</v>
      </c>
      <c r="D108" s="25">
        <f t="shared" si="5"/>
        <v>1</v>
      </c>
      <c r="E108">
        <f t="shared" si="4"/>
        <v>1</v>
      </c>
    </row>
    <row r="109" spans="1:5" x14ac:dyDescent="0.25">
      <c r="A109">
        <v>83</v>
      </c>
      <c r="B109">
        <f t="shared" si="3"/>
        <v>830</v>
      </c>
      <c r="C109">
        <v>1</v>
      </c>
      <c r="D109" s="25">
        <f t="shared" si="5"/>
        <v>1</v>
      </c>
      <c r="E109">
        <f t="shared" si="4"/>
        <v>1</v>
      </c>
    </row>
    <row r="110" spans="1:5" x14ac:dyDescent="0.25">
      <c r="A110">
        <v>84</v>
      </c>
      <c r="B110">
        <f t="shared" si="3"/>
        <v>840</v>
      </c>
      <c r="C110">
        <v>1</v>
      </c>
      <c r="D110" s="25">
        <f t="shared" si="5"/>
        <v>1</v>
      </c>
      <c r="E110">
        <f t="shared" si="4"/>
        <v>1</v>
      </c>
    </row>
    <row r="111" spans="1:5" x14ac:dyDescent="0.25">
      <c r="A111">
        <v>85</v>
      </c>
      <c r="B111">
        <f t="shared" si="3"/>
        <v>850</v>
      </c>
      <c r="C111">
        <v>1</v>
      </c>
      <c r="D111" s="25">
        <f t="shared" si="5"/>
        <v>1</v>
      </c>
      <c r="E111">
        <f t="shared" si="4"/>
        <v>1</v>
      </c>
    </row>
    <row r="112" spans="1:5" x14ac:dyDescent="0.25">
      <c r="A112">
        <v>86</v>
      </c>
      <c r="B112">
        <f t="shared" si="3"/>
        <v>860</v>
      </c>
      <c r="C112">
        <v>1</v>
      </c>
      <c r="D112" s="25">
        <f t="shared" si="5"/>
        <v>1</v>
      </c>
      <c r="E112">
        <f t="shared" si="4"/>
        <v>1</v>
      </c>
    </row>
    <row r="113" spans="1:5" x14ac:dyDescent="0.25">
      <c r="A113">
        <v>87</v>
      </c>
      <c r="B113">
        <f t="shared" si="3"/>
        <v>870</v>
      </c>
      <c r="C113">
        <v>1</v>
      </c>
      <c r="D113" s="25">
        <f t="shared" si="5"/>
        <v>1</v>
      </c>
      <c r="E113">
        <f t="shared" si="4"/>
        <v>1</v>
      </c>
    </row>
    <row r="114" spans="1:5" x14ac:dyDescent="0.25">
      <c r="A114">
        <v>88</v>
      </c>
      <c r="B114">
        <f t="shared" si="3"/>
        <v>880</v>
      </c>
      <c r="C114">
        <v>1</v>
      </c>
      <c r="D114" s="25">
        <f t="shared" si="5"/>
        <v>1</v>
      </c>
      <c r="E114">
        <f t="shared" si="4"/>
        <v>1</v>
      </c>
    </row>
    <row r="115" spans="1:5" x14ac:dyDescent="0.25">
      <c r="A115">
        <v>89</v>
      </c>
      <c r="B115">
        <f t="shared" si="3"/>
        <v>890</v>
      </c>
      <c r="C115">
        <v>1</v>
      </c>
      <c r="D115" s="25">
        <f t="shared" si="5"/>
        <v>1</v>
      </c>
      <c r="E115">
        <f t="shared" si="4"/>
        <v>1</v>
      </c>
    </row>
    <row r="116" spans="1:5" x14ac:dyDescent="0.25">
      <c r="A116">
        <v>90</v>
      </c>
      <c r="B116">
        <f t="shared" si="3"/>
        <v>900</v>
      </c>
      <c r="C116">
        <v>1</v>
      </c>
      <c r="D116" s="25">
        <f t="shared" si="5"/>
        <v>1</v>
      </c>
      <c r="E116">
        <f t="shared" si="4"/>
        <v>1</v>
      </c>
    </row>
    <row r="117" spans="1:5" x14ac:dyDescent="0.25">
      <c r="A117">
        <v>91</v>
      </c>
      <c r="B117">
        <f t="shared" si="3"/>
        <v>910</v>
      </c>
      <c r="C117">
        <v>1</v>
      </c>
      <c r="D117" s="25">
        <f t="shared" si="5"/>
        <v>1</v>
      </c>
      <c r="E117">
        <f t="shared" si="4"/>
        <v>1</v>
      </c>
    </row>
    <row r="118" spans="1:5" x14ac:dyDescent="0.25">
      <c r="A118">
        <v>92</v>
      </c>
      <c r="B118">
        <f t="shared" si="3"/>
        <v>920</v>
      </c>
      <c r="C118">
        <v>1</v>
      </c>
      <c r="D118" s="25">
        <f t="shared" si="5"/>
        <v>1</v>
      </c>
      <c r="E118">
        <f t="shared" si="4"/>
        <v>1</v>
      </c>
    </row>
    <row r="119" spans="1:5" x14ac:dyDescent="0.25">
      <c r="A119">
        <v>93</v>
      </c>
      <c r="B119">
        <f t="shared" si="3"/>
        <v>930</v>
      </c>
      <c r="C119">
        <v>1</v>
      </c>
      <c r="D119" s="25">
        <f t="shared" si="5"/>
        <v>1</v>
      </c>
      <c r="E119">
        <f t="shared" si="4"/>
        <v>1</v>
      </c>
    </row>
    <row r="120" spans="1:5" x14ac:dyDescent="0.25">
      <c r="A120">
        <v>94</v>
      </c>
      <c r="B120">
        <f t="shared" si="3"/>
        <v>940</v>
      </c>
      <c r="C120">
        <v>1</v>
      </c>
      <c r="D120" s="25">
        <f t="shared" si="5"/>
        <v>1</v>
      </c>
      <c r="E120">
        <f t="shared" si="4"/>
        <v>1</v>
      </c>
    </row>
    <row r="121" spans="1:5" x14ac:dyDescent="0.25">
      <c r="A121">
        <v>95</v>
      </c>
      <c r="B121">
        <f t="shared" si="3"/>
        <v>950</v>
      </c>
      <c r="C121">
        <v>1</v>
      </c>
      <c r="D121" s="25">
        <f t="shared" si="5"/>
        <v>1</v>
      </c>
      <c r="E121">
        <f t="shared" si="4"/>
        <v>1</v>
      </c>
    </row>
    <row r="122" spans="1:5" x14ac:dyDescent="0.25">
      <c r="A122">
        <v>96</v>
      </c>
      <c r="B122">
        <f t="shared" si="3"/>
        <v>960</v>
      </c>
      <c r="C122">
        <v>1</v>
      </c>
      <c r="D122" s="25">
        <f t="shared" si="5"/>
        <v>1</v>
      </c>
      <c r="E122">
        <f t="shared" si="4"/>
        <v>1</v>
      </c>
    </row>
    <row r="123" spans="1:5" x14ac:dyDescent="0.25">
      <c r="A123">
        <v>97</v>
      </c>
      <c r="B123">
        <f t="shared" si="3"/>
        <v>970</v>
      </c>
      <c r="C123">
        <v>1</v>
      </c>
      <c r="D123" s="25">
        <f t="shared" si="5"/>
        <v>1</v>
      </c>
      <c r="E123">
        <f t="shared" si="4"/>
        <v>1</v>
      </c>
    </row>
    <row r="124" spans="1:5" x14ac:dyDescent="0.25">
      <c r="A124">
        <v>98</v>
      </c>
      <c r="B124">
        <f t="shared" si="3"/>
        <v>980</v>
      </c>
      <c r="C124">
        <v>1</v>
      </c>
      <c r="D124" s="25">
        <f t="shared" si="5"/>
        <v>1</v>
      </c>
      <c r="E124">
        <f t="shared" si="4"/>
        <v>1</v>
      </c>
    </row>
    <row r="125" spans="1:5" x14ac:dyDescent="0.25">
      <c r="A125">
        <v>99</v>
      </c>
      <c r="B125">
        <f t="shared" si="3"/>
        <v>990</v>
      </c>
      <c r="C125">
        <v>1</v>
      </c>
      <c r="D125" s="25">
        <f t="shared" si="5"/>
        <v>1</v>
      </c>
      <c r="E125">
        <f t="shared" si="4"/>
        <v>1</v>
      </c>
    </row>
    <row r="126" spans="1:5" x14ac:dyDescent="0.25">
      <c r="A126">
        <v>100</v>
      </c>
      <c r="B126">
        <f t="shared" si="3"/>
        <v>1000</v>
      </c>
      <c r="C126">
        <v>1</v>
      </c>
      <c r="D126" s="25">
        <f t="shared" si="5"/>
        <v>1</v>
      </c>
      <c r="E126">
        <f t="shared" si="4"/>
        <v>1</v>
      </c>
    </row>
    <row r="127" spans="1:5" x14ac:dyDescent="0.25">
      <c r="A127">
        <v>101</v>
      </c>
      <c r="B127">
        <f t="shared" si="3"/>
        <v>1010</v>
      </c>
      <c r="C127">
        <v>0</v>
      </c>
      <c r="D127" s="25">
        <f t="shared" si="5"/>
        <v>0.95</v>
      </c>
      <c r="E127">
        <f t="shared" si="4"/>
        <v>0.99499999999999988</v>
      </c>
    </row>
    <row r="128" spans="1:5" x14ac:dyDescent="0.25">
      <c r="A128">
        <v>102</v>
      </c>
      <c r="B128">
        <f t="shared" si="3"/>
        <v>1020</v>
      </c>
      <c r="C128">
        <v>0</v>
      </c>
      <c r="D128" s="25">
        <f t="shared" si="5"/>
        <v>0.9</v>
      </c>
      <c r="E128">
        <f t="shared" si="4"/>
        <v>0.98499999999999999</v>
      </c>
    </row>
    <row r="129" spans="1:5" x14ac:dyDescent="0.25">
      <c r="A129">
        <v>103</v>
      </c>
      <c r="B129">
        <f t="shared" si="3"/>
        <v>1030</v>
      </c>
      <c r="C129">
        <v>0</v>
      </c>
      <c r="D129" s="25">
        <f t="shared" si="5"/>
        <v>0.85</v>
      </c>
      <c r="E129">
        <f t="shared" si="4"/>
        <v>0.97</v>
      </c>
    </row>
    <row r="130" spans="1:5" x14ac:dyDescent="0.25">
      <c r="A130">
        <v>104</v>
      </c>
      <c r="B130">
        <f t="shared" si="3"/>
        <v>1040</v>
      </c>
      <c r="C130">
        <v>0</v>
      </c>
      <c r="D130" s="25">
        <f t="shared" si="5"/>
        <v>0.8</v>
      </c>
      <c r="E130">
        <f t="shared" si="4"/>
        <v>0.95000000000000018</v>
      </c>
    </row>
    <row r="131" spans="1:5" x14ac:dyDescent="0.25">
      <c r="A131">
        <v>105</v>
      </c>
      <c r="B131">
        <f t="shared" si="3"/>
        <v>1050</v>
      </c>
      <c r="C131">
        <v>0</v>
      </c>
      <c r="D131" s="25">
        <f t="shared" si="5"/>
        <v>0.75</v>
      </c>
      <c r="E131">
        <f t="shared" si="4"/>
        <v>0.92500000000000004</v>
      </c>
    </row>
    <row r="132" spans="1:5" x14ac:dyDescent="0.25">
      <c r="A132">
        <v>106</v>
      </c>
      <c r="B132">
        <f t="shared" si="3"/>
        <v>1060</v>
      </c>
      <c r="C132">
        <v>0</v>
      </c>
      <c r="D132" s="25">
        <f t="shared" si="5"/>
        <v>0.7</v>
      </c>
      <c r="E132">
        <f t="shared" si="4"/>
        <v>0.89499999999999991</v>
      </c>
    </row>
    <row r="133" spans="1:5" x14ac:dyDescent="0.25">
      <c r="A133">
        <v>107</v>
      </c>
      <c r="B133">
        <f t="shared" si="3"/>
        <v>1070</v>
      </c>
      <c r="C133">
        <v>0</v>
      </c>
      <c r="D133" s="25">
        <f t="shared" si="5"/>
        <v>0.65</v>
      </c>
      <c r="E133">
        <f t="shared" si="4"/>
        <v>0.86</v>
      </c>
    </row>
    <row r="134" spans="1:5" x14ac:dyDescent="0.25">
      <c r="A134">
        <v>108</v>
      </c>
      <c r="B134">
        <f t="shared" si="3"/>
        <v>1080</v>
      </c>
      <c r="C134">
        <v>0</v>
      </c>
      <c r="D134" s="25">
        <f t="shared" si="5"/>
        <v>0.6</v>
      </c>
      <c r="E134">
        <f t="shared" si="4"/>
        <v>0.82000000000000006</v>
      </c>
    </row>
    <row r="135" spans="1:5" x14ac:dyDescent="0.25">
      <c r="A135">
        <v>109</v>
      </c>
      <c r="B135">
        <f t="shared" si="3"/>
        <v>1090</v>
      </c>
      <c r="C135">
        <v>0</v>
      </c>
      <c r="D135" s="25">
        <f t="shared" si="5"/>
        <v>0.55000000000000004</v>
      </c>
      <c r="E135">
        <f t="shared" si="4"/>
        <v>0.77500000000000002</v>
      </c>
    </row>
    <row r="136" spans="1:5" x14ac:dyDescent="0.25">
      <c r="A136">
        <v>110</v>
      </c>
      <c r="B136">
        <f t="shared" si="3"/>
        <v>1100</v>
      </c>
      <c r="C136">
        <v>0</v>
      </c>
      <c r="D136" s="25">
        <f t="shared" si="5"/>
        <v>0.5</v>
      </c>
      <c r="E136">
        <f t="shared" si="4"/>
        <v>0.72499999999999998</v>
      </c>
    </row>
    <row r="137" spans="1:5" x14ac:dyDescent="0.25">
      <c r="A137">
        <v>111</v>
      </c>
      <c r="B137">
        <f t="shared" si="3"/>
        <v>1110</v>
      </c>
      <c r="C137">
        <v>0</v>
      </c>
      <c r="D137" s="25">
        <f t="shared" si="5"/>
        <v>0.45</v>
      </c>
      <c r="E137">
        <f t="shared" si="4"/>
        <v>0.67500000000000004</v>
      </c>
    </row>
    <row r="138" spans="1:5" x14ac:dyDescent="0.25">
      <c r="A138">
        <v>112</v>
      </c>
      <c r="B138">
        <f t="shared" si="3"/>
        <v>1120</v>
      </c>
      <c r="C138">
        <v>0</v>
      </c>
      <c r="D138" s="25">
        <f t="shared" si="5"/>
        <v>0.4</v>
      </c>
      <c r="E138">
        <f t="shared" si="4"/>
        <v>0.625</v>
      </c>
    </row>
    <row r="139" spans="1:5" x14ac:dyDescent="0.25">
      <c r="A139">
        <v>113</v>
      </c>
      <c r="B139">
        <f t="shared" si="3"/>
        <v>1130</v>
      </c>
      <c r="C139">
        <v>0</v>
      </c>
      <c r="D139" s="25">
        <f t="shared" si="5"/>
        <v>0.35</v>
      </c>
      <c r="E139">
        <f t="shared" si="4"/>
        <v>0.57499999999999996</v>
      </c>
    </row>
    <row r="140" spans="1:5" x14ac:dyDescent="0.25">
      <c r="A140">
        <v>114</v>
      </c>
      <c r="B140">
        <f t="shared" si="3"/>
        <v>1140</v>
      </c>
      <c r="C140">
        <v>0</v>
      </c>
      <c r="D140" s="25">
        <f t="shared" si="5"/>
        <v>0.3</v>
      </c>
      <c r="E140">
        <f t="shared" si="4"/>
        <v>0.52500000000000002</v>
      </c>
    </row>
    <row r="141" spans="1:5" x14ac:dyDescent="0.25">
      <c r="A141">
        <v>115</v>
      </c>
      <c r="B141">
        <f t="shared" si="3"/>
        <v>1150</v>
      </c>
      <c r="C141">
        <v>0</v>
      </c>
      <c r="D141" s="25">
        <f t="shared" si="5"/>
        <v>0.25</v>
      </c>
      <c r="E141">
        <f t="shared" si="4"/>
        <v>0.47499999999999998</v>
      </c>
    </row>
    <row r="142" spans="1:5" x14ac:dyDescent="0.25">
      <c r="A142">
        <v>116</v>
      </c>
      <c r="B142">
        <f t="shared" si="3"/>
        <v>1160</v>
      </c>
      <c r="C142">
        <v>0</v>
      </c>
      <c r="D142" s="25">
        <f t="shared" si="5"/>
        <v>0.2</v>
      </c>
      <c r="E142">
        <f t="shared" si="4"/>
        <v>0.42499999999999999</v>
      </c>
    </row>
    <row r="143" spans="1:5" x14ac:dyDescent="0.25">
      <c r="A143">
        <v>117</v>
      </c>
      <c r="B143">
        <f t="shared" si="3"/>
        <v>1170</v>
      </c>
      <c r="C143">
        <v>0</v>
      </c>
      <c r="D143" s="25">
        <f t="shared" si="5"/>
        <v>0.15</v>
      </c>
      <c r="E143">
        <f t="shared" si="4"/>
        <v>0.375</v>
      </c>
    </row>
    <row r="144" spans="1:5" x14ac:dyDescent="0.25">
      <c r="A144">
        <v>118</v>
      </c>
      <c r="B144">
        <f t="shared" si="3"/>
        <v>1180</v>
      </c>
      <c r="C144">
        <v>0</v>
      </c>
      <c r="D144" s="25">
        <f t="shared" si="5"/>
        <v>0.1</v>
      </c>
      <c r="E144">
        <f t="shared" si="4"/>
        <v>0.32500000000000001</v>
      </c>
    </row>
    <row r="145" spans="1:5" x14ac:dyDescent="0.25">
      <c r="A145">
        <v>119</v>
      </c>
      <c r="B145">
        <f t="shared" si="3"/>
        <v>1190</v>
      </c>
      <c r="C145">
        <v>0</v>
      </c>
      <c r="D145" s="25">
        <f t="shared" si="5"/>
        <v>0.05</v>
      </c>
      <c r="E145">
        <f t="shared" si="4"/>
        <v>0.27500000000000002</v>
      </c>
    </row>
    <row r="146" spans="1:5" x14ac:dyDescent="0.25">
      <c r="A146">
        <v>120</v>
      </c>
      <c r="B146">
        <f t="shared" si="3"/>
        <v>1200</v>
      </c>
      <c r="C146">
        <v>0</v>
      </c>
      <c r="D146" s="25">
        <f t="shared" si="5"/>
        <v>0</v>
      </c>
      <c r="E146">
        <f t="shared" si="4"/>
        <v>0.22500000000000001</v>
      </c>
    </row>
    <row r="147" spans="1:5" x14ac:dyDescent="0.25">
      <c r="A147">
        <v>121</v>
      </c>
      <c r="B147">
        <f t="shared" si="3"/>
        <v>1210</v>
      </c>
      <c r="C147">
        <v>0</v>
      </c>
      <c r="D147" s="25">
        <f t="shared" si="5"/>
        <v>0</v>
      </c>
      <c r="E147">
        <f t="shared" si="4"/>
        <v>0.18</v>
      </c>
    </row>
    <row r="148" spans="1:5" x14ac:dyDescent="0.25">
      <c r="A148">
        <v>122</v>
      </c>
      <c r="B148">
        <f t="shared" si="3"/>
        <v>1220</v>
      </c>
      <c r="C148">
        <v>0</v>
      </c>
      <c r="D148" s="25">
        <f t="shared" si="5"/>
        <v>0</v>
      </c>
      <c r="E148">
        <f t="shared" si="4"/>
        <v>0.13999999999999999</v>
      </c>
    </row>
    <row r="149" spans="1:5" x14ac:dyDescent="0.25">
      <c r="A149">
        <v>123</v>
      </c>
      <c r="B149">
        <f t="shared" si="3"/>
        <v>1230</v>
      </c>
      <c r="C149">
        <v>0</v>
      </c>
      <c r="D149" s="25">
        <f t="shared" si="5"/>
        <v>0</v>
      </c>
      <c r="E149">
        <f t="shared" si="4"/>
        <v>0.10500000000000001</v>
      </c>
    </row>
    <row r="150" spans="1:5" x14ac:dyDescent="0.25">
      <c r="A150">
        <v>124</v>
      </c>
      <c r="B150">
        <f t="shared" si="3"/>
        <v>1240</v>
      </c>
      <c r="C150">
        <v>0</v>
      </c>
      <c r="D150" s="25">
        <f t="shared" si="5"/>
        <v>0</v>
      </c>
      <c r="E150">
        <f t="shared" si="4"/>
        <v>7.4999999999999997E-2</v>
      </c>
    </row>
    <row r="151" spans="1:5" x14ac:dyDescent="0.25">
      <c r="A151">
        <v>125</v>
      </c>
      <c r="B151">
        <f t="shared" si="3"/>
        <v>1250</v>
      </c>
      <c r="C151">
        <v>0</v>
      </c>
      <c r="D151" s="25">
        <f t="shared" si="5"/>
        <v>0</v>
      </c>
      <c r="E151">
        <f t="shared" si="4"/>
        <v>4.9999999999999996E-2</v>
      </c>
    </row>
    <row r="152" spans="1:5" x14ac:dyDescent="0.25">
      <c r="A152">
        <v>126</v>
      </c>
      <c r="B152">
        <f t="shared" si="3"/>
        <v>1260</v>
      </c>
      <c r="C152">
        <v>0</v>
      </c>
      <c r="D152" s="25">
        <f t="shared" si="5"/>
        <v>0</v>
      </c>
      <c r="E152">
        <f t="shared" si="4"/>
        <v>0.03</v>
      </c>
    </row>
    <row r="153" spans="1:5" x14ac:dyDescent="0.25">
      <c r="A153">
        <v>127</v>
      </c>
      <c r="B153">
        <f t="shared" si="3"/>
        <v>1270</v>
      </c>
      <c r="C153">
        <v>0</v>
      </c>
      <c r="D153" s="25">
        <f t="shared" si="5"/>
        <v>0</v>
      </c>
      <c r="E153">
        <f t="shared" si="4"/>
        <v>1.5000000000000003E-2</v>
      </c>
    </row>
    <row r="154" spans="1:5" x14ac:dyDescent="0.25">
      <c r="A154">
        <v>128</v>
      </c>
      <c r="B154">
        <f t="shared" si="3"/>
        <v>1280</v>
      </c>
      <c r="C154">
        <v>0</v>
      </c>
      <c r="D154" s="25">
        <f t="shared" si="5"/>
        <v>0</v>
      </c>
      <c r="E154">
        <f t="shared" si="4"/>
        <v>5.0000000000000001E-3</v>
      </c>
    </row>
    <row r="155" spans="1:5" x14ac:dyDescent="0.25">
      <c r="A155">
        <v>129</v>
      </c>
      <c r="B155">
        <f t="shared" ref="B155:B218" si="6">$B$4*A155</f>
        <v>1290</v>
      </c>
      <c r="C155">
        <v>0</v>
      </c>
      <c r="D155" s="25">
        <f t="shared" si="5"/>
        <v>0</v>
      </c>
      <c r="E155">
        <f t="shared" ref="E155:E218" si="7">AVERAGE(D146:D155)</f>
        <v>0</v>
      </c>
    </row>
    <row r="156" spans="1:5" x14ac:dyDescent="0.25">
      <c r="A156">
        <v>130</v>
      </c>
      <c r="B156">
        <f t="shared" si="6"/>
        <v>1300</v>
      </c>
      <c r="C156">
        <v>0</v>
      </c>
      <c r="D156" s="25">
        <f t="shared" ref="D156:D219" si="8">AVERAGE(C137:C156)</f>
        <v>0</v>
      </c>
      <c r="E156">
        <f t="shared" si="7"/>
        <v>0</v>
      </c>
    </row>
    <row r="157" spans="1:5" x14ac:dyDescent="0.25">
      <c r="A157">
        <v>131</v>
      </c>
      <c r="B157">
        <f t="shared" si="6"/>
        <v>1310</v>
      </c>
      <c r="C157">
        <v>0</v>
      </c>
      <c r="D157" s="25">
        <f t="shared" si="8"/>
        <v>0</v>
      </c>
      <c r="E157">
        <f t="shared" si="7"/>
        <v>0</v>
      </c>
    </row>
    <row r="158" spans="1:5" x14ac:dyDescent="0.25">
      <c r="A158">
        <v>132</v>
      </c>
      <c r="B158">
        <f t="shared" si="6"/>
        <v>1320</v>
      </c>
      <c r="C158">
        <v>0</v>
      </c>
      <c r="D158" s="25">
        <f t="shared" si="8"/>
        <v>0</v>
      </c>
      <c r="E158">
        <f t="shared" si="7"/>
        <v>0</v>
      </c>
    </row>
    <row r="159" spans="1:5" x14ac:dyDescent="0.25">
      <c r="A159">
        <v>133</v>
      </c>
      <c r="B159">
        <f t="shared" si="6"/>
        <v>1330</v>
      </c>
      <c r="C159">
        <v>0</v>
      </c>
      <c r="D159" s="25">
        <f t="shared" si="8"/>
        <v>0</v>
      </c>
      <c r="E159">
        <f t="shared" si="7"/>
        <v>0</v>
      </c>
    </row>
    <row r="160" spans="1:5" x14ac:dyDescent="0.25">
      <c r="A160">
        <v>134</v>
      </c>
      <c r="B160">
        <f t="shared" si="6"/>
        <v>1340</v>
      </c>
      <c r="C160">
        <v>0</v>
      </c>
      <c r="D160" s="25">
        <f t="shared" si="8"/>
        <v>0</v>
      </c>
      <c r="E160">
        <f t="shared" si="7"/>
        <v>0</v>
      </c>
    </row>
    <row r="161" spans="1:5" x14ac:dyDescent="0.25">
      <c r="A161">
        <v>135</v>
      </c>
      <c r="B161">
        <f t="shared" si="6"/>
        <v>1350</v>
      </c>
      <c r="C161">
        <v>0</v>
      </c>
      <c r="D161" s="25">
        <f t="shared" si="8"/>
        <v>0</v>
      </c>
      <c r="E161">
        <f t="shared" si="7"/>
        <v>0</v>
      </c>
    </row>
    <row r="162" spans="1:5" x14ac:dyDescent="0.25">
      <c r="A162">
        <v>136</v>
      </c>
      <c r="B162">
        <f t="shared" si="6"/>
        <v>1360</v>
      </c>
      <c r="C162">
        <v>0</v>
      </c>
      <c r="D162" s="25">
        <f t="shared" si="8"/>
        <v>0</v>
      </c>
      <c r="E162">
        <f t="shared" si="7"/>
        <v>0</v>
      </c>
    </row>
    <row r="163" spans="1:5" x14ac:dyDescent="0.25">
      <c r="A163">
        <v>137</v>
      </c>
      <c r="B163">
        <f t="shared" si="6"/>
        <v>1370</v>
      </c>
      <c r="C163">
        <v>0</v>
      </c>
      <c r="D163" s="25">
        <f t="shared" si="8"/>
        <v>0</v>
      </c>
      <c r="E163">
        <f t="shared" si="7"/>
        <v>0</v>
      </c>
    </row>
    <row r="164" spans="1:5" x14ac:dyDescent="0.25">
      <c r="A164">
        <v>138</v>
      </c>
      <c r="B164">
        <f t="shared" si="6"/>
        <v>1380</v>
      </c>
      <c r="C164">
        <v>0</v>
      </c>
      <c r="D164" s="25">
        <f t="shared" si="8"/>
        <v>0</v>
      </c>
      <c r="E164">
        <f t="shared" si="7"/>
        <v>0</v>
      </c>
    </row>
    <row r="165" spans="1:5" x14ac:dyDescent="0.25">
      <c r="A165">
        <v>139</v>
      </c>
      <c r="B165">
        <f t="shared" si="6"/>
        <v>1390</v>
      </c>
      <c r="C165">
        <v>0</v>
      </c>
      <c r="D165" s="25">
        <f t="shared" si="8"/>
        <v>0</v>
      </c>
      <c r="E165">
        <f t="shared" si="7"/>
        <v>0</v>
      </c>
    </row>
    <row r="166" spans="1:5" x14ac:dyDescent="0.25">
      <c r="A166">
        <v>140</v>
      </c>
      <c r="B166">
        <f t="shared" si="6"/>
        <v>1400</v>
      </c>
      <c r="C166">
        <v>0</v>
      </c>
      <c r="D166" s="25">
        <f t="shared" si="8"/>
        <v>0</v>
      </c>
      <c r="E166">
        <f t="shared" si="7"/>
        <v>0</v>
      </c>
    </row>
    <row r="167" spans="1:5" x14ac:dyDescent="0.25">
      <c r="D167" s="25"/>
    </row>
    <row r="168" spans="1:5" x14ac:dyDescent="0.25">
      <c r="D168" s="25"/>
    </row>
    <row r="169" spans="1:5" x14ac:dyDescent="0.25">
      <c r="D169" s="25"/>
    </row>
    <row r="170" spans="1:5" x14ac:dyDescent="0.25">
      <c r="D170" s="25"/>
    </row>
    <row r="171" spans="1:5" x14ac:dyDescent="0.25">
      <c r="D171" s="25"/>
    </row>
    <row r="172" spans="1:5" x14ac:dyDescent="0.25">
      <c r="D172" s="25"/>
    </row>
    <row r="173" spans="1:5" x14ac:dyDescent="0.25">
      <c r="D173" s="25"/>
    </row>
    <row r="174" spans="1:5" x14ac:dyDescent="0.25">
      <c r="D174" s="25"/>
    </row>
    <row r="175" spans="1:5" x14ac:dyDescent="0.25">
      <c r="D175" s="25"/>
    </row>
    <row r="176" spans="1:5" x14ac:dyDescent="0.25">
      <c r="D176" s="25"/>
    </row>
    <row r="177" spans="4:4" x14ac:dyDescent="0.25">
      <c r="D177" s="25"/>
    </row>
    <row r="178" spans="4:4" x14ac:dyDescent="0.25">
      <c r="D178" s="25"/>
    </row>
    <row r="179" spans="4:4" x14ac:dyDescent="0.25">
      <c r="D179" s="25"/>
    </row>
    <row r="180" spans="4:4" x14ac:dyDescent="0.25">
      <c r="D180" s="25"/>
    </row>
    <row r="181" spans="4:4" x14ac:dyDescent="0.25">
      <c r="D181" s="25"/>
    </row>
    <row r="182" spans="4:4" x14ac:dyDescent="0.25">
      <c r="D182" s="25"/>
    </row>
    <row r="183" spans="4:4" x14ac:dyDescent="0.25">
      <c r="D183" s="25"/>
    </row>
    <row r="184" spans="4:4" x14ac:dyDescent="0.25">
      <c r="D184" s="25"/>
    </row>
    <row r="185" spans="4:4" x14ac:dyDescent="0.25">
      <c r="D185" s="25"/>
    </row>
    <row r="186" spans="4:4" x14ac:dyDescent="0.25">
      <c r="D186" s="25"/>
    </row>
    <row r="187" spans="4:4" x14ac:dyDescent="0.25">
      <c r="D187" s="25"/>
    </row>
    <row r="188" spans="4:4" x14ac:dyDescent="0.25">
      <c r="D188" s="25"/>
    </row>
    <row r="189" spans="4:4" x14ac:dyDescent="0.25">
      <c r="D189" s="25"/>
    </row>
    <row r="190" spans="4:4" x14ac:dyDescent="0.25">
      <c r="D190" s="25"/>
    </row>
    <row r="191" spans="4:4" x14ac:dyDescent="0.25">
      <c r="D191" s="25"/>
    </row>
    <row r="192" spans="4:4" x14ac:dyDescent="0.25">
      <c r="D192" s="25"/>
    </row>
    <row r="193" spans="4:4" x14ac:dyDescent="0.25">
      <c r="D193" s="25"/>
    </row>
    <row r="194" spans="4:4" x14ac:dyDescent="0.25">
      <c r="D194" s="25"/>
    </row>
    <row r="195" spans="4:4" x14ac:dyDescent="0.25">
      <c r="D195" s="25"/>
    </row>
    <row r="196" spans="4:4" x14ac:dyDescent="0.25">
      <c r="D196" s="25"/>
    </row>
    <row r="197" spans="4:4" x14ac:dyDescent="0.25">
      <c r="D197" s="25"/>
    </row>
    <row r="198" spans="4:4" x14ac:dyDescent="0.25">
      <c r="D198" s="25"/>
    </row>
    <row r="199" spans="4:4" x14ac:dyDescent="0.25">
      <c r="D199" s="25"/>
    </row>
    <row r="200" spans="4:4" x14ac:dyDescent="0.25">
      <c r="D200" s="25"/>
    </row>
    <row r="201" spans="4:4" x14ac:dyDescent="0.25">
      <c r="D201" s="25"/>
    </row>
    <row r="202" spans="4:4" x14ac:dyDescent="0.25">
      <c r="D202" s="25"/>
    </row>
    <row r="203" spans="4:4" x14ac:dyDescent="0.25">
      <c r="D203" s="25"/>
    </row>
    <row r="204" spans="4:4" x14ac:dyDescent="0.25">
      <c r="D204" s="25"/>
    </row>
    <row r="205" spans="4:4" x14ac:dyDescent="0.25">
      <c r="D205" s="25"/>
    </row>
    <row r="206" spans="4:4" x14ac:dyDescent="0.25">
      <c r="D206" s="25"/>
    </row>
    <row r="207" spans="4:4" x14ac:dyDescent="0.25">
      <c r="D207" s="25"/>
    </row>
    <row r="208" spans="4:4" x14ac:dyDescent="0.25">
      <c r="D208" s="25"/>
    </row>
    <row r="209" spans="4:4" x14ac:dyDescent="0.25">
      <c r="D209" s="25"/>
    </row>
    <row r="210" spans="4:4" x14ac:dyDescent="0.25">
      <c r="D210" s="25"/>
    </row>
    <row r="211" spans="4:4" x14ac:dyDescent="0.25">
      <c r="D211" s="25"/>
    </row>
    <row r="212" spans="4:4" x14ac:dyDescent="0.25">
      <c r="D212" s="25"/>
    </row>
    <row r="213" spans="4:4" x14ac:dyDescent="0.25">
      <c r="D213" s="25"/>
    </row>
    <row r="214" spans="4:4" x14ac:dyDescent="0.25">
      <c r="D214" s="25"/>
    </row>
    <row r="215" spans="4:4" x14ac:dyDescent="0.25">
      <c r="D215" s="25"/>
    </row>
    <row r="216" spans="4:4" x14ac:dyDescent="0.25">
      <c r="D216" s="25"/>
    </row>
    <row r="217" spans="4:4" x14ac:dyDescent="0.25">
      <c r="D217" s="25"/>
    </row>
    <row r="218" spans="4:4" x14ac:dyDescent="0.25">
      <c r="D218" s="25"/>
    </row>
    <row r="219" spans="4:4" x14ac:dyDescent="0.25">
      <c r="D219" s="25"/>
    </row>
    <row r="220" spans="4:4" x14ac:dyDescent="0.25">
      <c r="D220" s="25"/>
    </row>
    <row r="221" spans="4:4" x14ac:dyDescent="0.25">
      <c r="D221" s="25"/>
    </row>
    <row r="222" spans="4:4" x14ac:dyDescent="0.25">
      <c r="D222" s="25"/>
    </row>
    <row r="223" spans="4:4" x14ac:dyDescent="0.25">
      <c r="D223" s="25"/>
    </row>
    <row r="224" spans="4:4" x14ac:dyDescent="0.25">
      <c r="D224" s="25"/>
    </row>
    <row r="225" spans="4:4" x14ac:dyDescent="0.25">
      <c r="D225" s="25"/>
    </row>
    <row r="226" spans="4:4" x14ac:dyDescent="0.25">
      <c r="D226" s="25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Trapezoidal Polynomial</vt:lpstr>
      <vt:lpstr>Filter Profile Calculator</vt:lpstr>
      <vt:lpstr>Boxcar Filter Example-Trapezoid</vt:lpstr>
      <vt:lpstr>Boxcar Filter Example-S Curve</vt:lpstr>
      <vt:lpstr>Dist</vt:lpstr>
      <vt:lpstr>Filter2</vt:lpstr>
      <vt:lpstr>itp</vt:lpstr>
      <vt:lpstr>Time1</vt:lpstr>
      <vt:lpstr>Time2</vt:lpstr>
      <vt:lpstr>Time4</vt:lpstr>
      <vt:lpstr>Vprog</vt:lpstr>
    </vt:vector>
  </TitlesOfParts>
  <Company>Fluor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Allred</dc:creator>
  <cp:lastModifiedBy>David Allred</cp:lastModifiedBy>
  <dcterms:created xsi:type="dcterms:W3CDTF">2015-10-25T18:44:19Z</dcterms:created>
  <dcterms:modified xsi:type="dcterms:W3CDTF">2015-10-25T22:12:01Z</dcterms:modified>
</cp:coreProperties>
</file>