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bar_000\Desktop\2017-2018\FA 17\EE 3752 MicroProcessor\Semester Project\"/>
    </mc:Choice>
  </mc:AlternateContent>
  <bookViews>
    <workbookView xWindow="0" yWindow="0" windowWidth="13275" windowHeight="4035"/>
  </bookViews>
  <sheets>
    <sheet name="Financials" sheetId="1" r:id="rId1"/>
    <sheet name="Coding Resource" sheetId="2" r:id="rId2"/>
    <sheet name="Servo Spec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7" i="1"/>
  <c r="C25" i="1" l="1"/>
  <c r="D4" i="1" l="1"/>
  <c r="K17" i="1"/>
  <c r="D16" i="1" l="1"/>
  <c r="D12" i="1"/>
  <c r="D7" i="1"/>
  <c r="D3" i="1"/>
  <c r="D15" i="1"/>
  <c r="D11" i="1"/>
  <c r="D6" i="1"/>
  <c r="D9" i="1"/>
  <c r="D14" i="1"/>
  <c r="D10" i="1"/>
  <c r="D5" i="1"/>
  <c r="D13" i="1"/>
  <c r="D8" i="1"/>
</calcChain>
</file>

<file path=xl/comments1.xml><?xml version="1.0" encoding="utf-8"?>
<comments xmlns="http://schemas.openxmlformats.org/spreadsheetml/2006/main">
  <authors>
    <author>Garrett Barton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Garrett Barton:</t>
        </r>
        <r>
          <rPr>
            <sz val="9"/>
            <color indexed="81"/>
            <rFont val="Tahoma"/>
            <charset val="1"/>
          </rPr>
          <t xml:space="preserve">
1096 : Momentary
1097 : Toggle
1098 : Latching Selecto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Garrett Barton:</t>
        </r>
        <r>
          <rPr>
            <sz val="9"/>
            <color indexed="81"/>
            <rFont val="Tahoma"/>
            <charset val="1"/>
          </rPr>
          <t xml:space="preserve">
Your order # is: 100170408.
WM Order number: 5771783-421888 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Garrett Barton:</t>
        </r>
        <r>
          <rPr>
            <sz val="9"/>
            <color indexed="81"/>
            <rFont val="Tahoma"/>
            <charset val="1"/>
          </rPr>
          <t xml:space="preserve">
Your Order Number is 1580571-1870838377. 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Garrett Barton:</t>
        </r>
        <r>
          <rPr>
            <sz val="9"/>
            <color indexed="81"/>
            <rFont val="Tahoma"/>
            <charset val="1"/>
          </rPr>
          <t xml:space="preserve">
$5.80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Garrett Barton:</t>
        </r>
        <r>
          <rPr>
            <sz val="9"/>
            <color indexed="81"/>
            <rFont val="Tahoma"/>
            <charset val="1"/>
          </rPr>
          <t xml:space="preserve">
Order number: 5871793-171113 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Garrett Barton:</t>
        </r>
        <r>
          <rPr>
            <sz val="9"/>
            <color indexed="81"/>
            <rFont val="Tahoma"/>
            <charset val="1"/>
          </rPr>
          <t xml:space="preserve">
$5.97</t>
        </r>
      </text>
    </comment>
    <comment ref="I8" authorId="0" shapeId="0">
      <text>
        <r>
          <rPr>
            <b/>
            <sz val="9"/>
            <color indexed="81"/>
            <rFont val="Tahoma"/>
            <charset val="1"/>
          </rPr>
          <t>Garrett Barton:</t>
        </r>
        <r>
          <rPr>
            <sz val="9"/>
            <color indexed="81"/>
            <rFont val="Tahoma"/>
            <charset val="1"/>
          </rPr>
          <t xml:space="preserve">
Order Number: 
112-4623438-3821825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Garrett Barton:</t>
        </r>
        <r>
          <rPr>
            <sz val="9"/>
            <color indexed="81"/>
            <rFont val="Tahoma"/>
            <charset val="1"/>
          </rPr>
          <t xml:space="preserve">
Order number: 5871793-171113 </t>
        </r>
      </text>
    </comment>
  </commentList>
</comments>
</file>

<file path=xl/comments2.xml><?xml version="1.0" encoding="utf-8"?>
<comments xmlns="http://schemas.openxmlformats.org/spreadsheetml/2006/main">
  <authors>
    <author>Garrett Barton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Garrett Barton:</t>
        </r>
        <r>
          <rPr>
            <sz val="9"/>
            <color indexed="81"/>
            <rFont val="Tahoma"/>
            <family val="2"/>
          </rPr>
          <t xml:space="preserve">
can hold 13.9oz at 1cm, 6.95oz at .5cm,...</t>
        </r>
      </text>
    </comment>
  </commentList>
</comments>
</file>

<file path=xl/sharedStrings.xml><?xml version="1.0" encoding="utf-8"?>
<sst xmlns="http://schemas.openxmlformats.org/spreadsheetml/2006/main" count="93" uniqueCount="80">
  <si>
    <t>Item</t>
  </si>
  <si>
    <t>Reciever</t>
  </si>
  <si>
    <t>Cost</t>
  </si>
  <si>
    <t>Link</t>
  </si>
  <si>
    <t>Transmitter</t>
  </si>
  <si>
    <t>Quantity</t>
  </si>
  <si>
    <t>Total</t>
  </si>
  <si>
    <t>http://www.instructables.com/id/Arduino-2-Channel-Relay/</t>
  </si>
  <si>
    <t>Relay</t>
  </si>
  <si>
    <t>Description</t>
  </si>
  <si>
    <t>Base</t>
  </si>
  <si>
    <t>315 MHz (matches transmitter)</t>
  </si>
  <si>
    <t>https://www.amazon.com/Tolako-Arduino-Indicator-Channel-Official/dp/B00VRUAHLE/ref=pd_sbs_328_1?_encoding=UTF8&amp;pd_rd_i=B00VRUAHLE&amp;pd_rd_r=P8E5S7T546VEJX8PXXBT&amp;pd_rd_w=r6qsV&amp;pd_rd_wg=ELdqF&amp;psc=1&amp;refRID=P8E5S7T546VEJX8PXXBT</t>
  </si>
  <si>
    <t>5-12V TTL // 220V control</t>
  </si>
  <si>
    <t>Motor</t>
  </si>
  <si>
    <t>https://www.adafruit.com/product/1095</t>
  </si>
  <si>
    <r>
      <t>Key Fob (single|double|</t>
    </r>
    <r>
      <rPr>
        <b/>
        <u/>
        <sz val="11"/>
        <color theme="1"/>
        <rFont val="Calibri"/>
        <family val="2"/>
        <scheme val="minor"/>
      </rPr>
      <t>four</t>
    </r>
    <r>
      <rPr>
        <sz val="11"/>
        <color theme="1"/>
        <rFont val="Calibri"/>
        <family val="2"/>
        <scheme val="minor"/>
      </rPr>
      <t>)</t>
    </r>
  </si>
  <si>
    <t>https://www.adafruit.com/product/1096</t>
  </si>
  <si>
    <t>Needed</t>
  </si>
  <si>
    <t>Yes</t>
  </si>
  <si>
    <t>No</t>
  </si>
  <si>
    <t>LED</t>
  </si>
  <si>
    <t>Garrett brought</t>
  </si>
  <si>
    <t>Ordered</t>
  </si>
  <si>
    <t>Shipping</t>
  </si>
  <si>
    <t>http://www.robotshop.com/en/simple-rf-m4-receiver-315mhz.html?gclid=Cj0KCQjwvuDPBRDnARIsAGhuAmaAr5yIwGkt8CdW6XzJdFnTG7eF3wuEpRbDUCsuIQMib6dh-7zsJ48aAs6eEALw_wcB</t>
  </si>
  <si>
    <t>Column1</t>
  </si>
  <si>
    <t>https://os.mbed.com/users/4180_1/notebook/ir-and-rf-remote-controls/</t>
  </si>
  <si>
    <t>System</t>
  </si>
  <si>
    <t>RF</t>
  </si>
  <si>
    <t>Task</t>
  </si>
  <si>
    <t>Tx</t>
  </si>
  <si>
    <t>Notes</t>
  </si>
  <si>
    <t>Has example code in Ardunio IDE</t>
  </si>
  <si>
    <t>SpringRC SM-S2309S - Micro Analog Servo</t>
  </si>
  <si>
    <t>Specifications</t>
  </si>
  <si>
    <t>Modulation:</t>
  </si>
  <si>
    <t>Analog</t>
  </si>
  <si>
    <t>Torque:</t>
  </si>
  <si>
    <t>4.8V: 13.90 oz-in (1.00 kg-cm)</t>
  </si>
  <si>
    <t>6.0V: 16.70 oz-in (1.20 kg-cm)</t>
  </si>
  <si>
    <t>Speed:</t>
  </si>
  <si>
    <t>4.8V: 0.12 sec/60°</t>
  </si>
  <si>
    <t>6.0V: 0.10 sec/60°</t>
  </si>
  <si>
    <t>Weight:</t>
  </si>
  <si>
    <t>0.32 oz (9.0 g)</t>
  </si>
  <si>
    <t>Dimensions:</t>
  </si>
  <si>
    <t>Length:0.87 in (22.2 mm)</t>
  </si>
  <si>
    <t>Width:0.46 in (11.6 mm)</t>
  </si>
  <si>
    <t>Height:0.85 in (21.5 mm)</t>
  </si>
  <si>
    <t>Motor Type:</t>
  </si>
  <si>
    <t>(add)</t>
  </si>
  <si>
    <t>Gear Type:</t>
  </si>
  <si>
    <t>Plastic</t>
  </si>
  <si>
    <t>Rotation/Support:</t>
  </si>
  <si>
    <t>Bushing</t>
  </si>
  <si>
    <t>Rotational Range:</t>
  </si>
  <si>
    <t>180°</t>
  </si>
  <si>
    <t>SERVO</t>
  </si>
  <si>
    <t>Drive</t>
  </si>
  <si>
    <t>https://gist.github.com/Injac/ddf7459038bd2e4a6bd5</t>
  </si>
  <si>
    <t>Torque Provided</t>
  </si>
  <si>
    <t>4.8 V</t>
  </si>
  <si>
    <t>6 V</t>
  </si>
  <si>
    <t>Column2</t>
  </si>
  <si>
    <t>Arm length (cm)</t>
  </si>
  <si>
    <t>https://www.youtube.com/watch?v=AvB_65RgFQE</t>
  </si>
  <si>
    <t>Has how to connect (VIDEO)</t>
  </si>
  <si>
    <t>https://www.amazon.com/Battery-Power-barrel-connector-Arduino/dp/B00UVUXKVA/ref=as_li_ss_tl?ie=UTF8&amp;qid=1452883856&amp;sr=8-13&amp;keywords=9v+snap+connector+plug&amp;linkCode=sl1&amp;tag=amandaghassae-20&amp;linkId=44f1145a88b2f6e8aa1bb8a645fc82af</t>
  </si>
  <si>
    <t>Power connector</t>
  </si>
  <si>
    <t>https://www.amazon.com/ZJchao-Power-Adapter-Arduino-2-Flat-Pin/dp/B00CP1QLSC/ref=pd_sim_328_2?_encoding=UTF8&amp;psc=1&amp;refRID=HF6WDSQBA2EDTD1FX3AH&amp;dpID=51-rR085HrL&amp;preST=_SY300_QL70_&amp;dpSrc=detail</t>
  </si>
  <si>
    <t>Wall to Arduino DC jack</t>
  </si>
  <si>
    <t>Battery to Arduino DC jack</t>
  </si>
  <si>
    <t>%Total</t>
  </si>
  <si>
    <t>https://www.walmart.com/search/?cat_id=0&amp;facet=price%3A0+-+%2410&amp;query=Micro+Servo+-+High+Torque+Metal+Gear+%5BADA1143%5D#searchProductResult</t>
  </si>
  <si>
    <t>https://www.walmart.com/ip/10-Pcs-9V-Battery-Clip-Connector-I-Type-Black-w-10cm-Cable/153977434?wmlspartner=wlpa&amp;selectedSellerId=571&amp;adid=22222222227084007420&amp;wmlspartner=wmtlabs&amp;wl0=&amp;wl1=g&amp;wl2=c&amp;wl3=196394490858&amp;wl4=aud-310687322322:pla-506941134672&amp;wl5=9025364&amp;wl6=&amp;wl7=&amp;wl8=&amp;wl9=pla&amp;wl10=111838760&amp;wl11=online&amp;wl12=153977434&amp;wl13=&amp;veh=sem</t>
  </si>
  <si>
    <t>Servo (2.4Kg-cm = 5.2 lbs-cm)</t>
  </si>
  <si>
    <t>Arrive By</t>
  </si>
  <si>
    <t>Here</t>
  </si>
  <si>
    <t>9V Snap Connector (10pc)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</si>
</sst>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4" fontId="3" fillId="0" borderId="0" xfId="1" applyFont="1"/>
    <xf numFmtId="0" fontId="2" fillId="0" borderId="0" xfId="2" applyNumberFormat="1"/>
    <xf numFmtId="0" fontId="0" fillId="0" borderId="0" xfId="0" applyNumberFormat="1"/>
    <xf numFmtId="0" fontId="0" fillId="0" borderId="0" xfId="0" applyFill="1"/>
    <xf numFmtId="0" fontId="2" fillId="0" borderId="0" xfId="2"/>
    <xf numFmtId="0" fontId="0" fillId="2" borderId="1" xfId="0" applyFont="1" applyFill="1" applyBorder="1"/>
    <xf numFmtId="44" fontId="0" fillId="2" borderId="2" xfId="1" applyNumberFormat="1" applyFont="1" applyFill="1" applyBorder="1"/>
    <xf numFmtId="0" fontId="0" fillId="0" borderId="0" xfId="0" applyFont="1" applyFill="1" applyBorder="1"/>
    <xf numFmtId="44" fontId="0" fillId="0" borderId="0" xfId="1" applyNumberFormat="1" applyFont="1" applyFill="1" applyBorder="1"/>
    <xf numFmtId="44" fontId="0" fillId="2" borderId="0" xfId="1" applyNumberFormat="1" applyFont="1" applyFill="1" applyBorder="1"/>
    <xf numFmtId="9" fontId="0" fillId="0" borderId="0" xfId="3" applyNumberFormat="1" applyFont="1"/>
    <xf numFmtId="9" fontId="3" fillId="0" borderId="0" xfId="3" applyNumberFormat="1" applyFont="1"/>
    <xf numFmtId="44" fontId="2" fillId="0" borderId="0" xfId="2" applyNumberFormat="1"/>
    <xf numFmtId="44" fontId="3" fillId="0" borderId="0" xfId="0" applyNumberFormat="1" applyFont="1"/>
    <xf numFmtId="0" fontId="3" fillId="0" borderId="0" xfId="0" applyNumberFormat="1" applyFont="1"/>
    <xf numFmtId="14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tem_List" displayName="Item_List" ref="B2:K17" totalsRowCount="1">
  <autoFilter ref="B2:K16"/>
  <tableColumns count="10">
    <tableColumn id="1" name="Item" totalsRowLabel="Total"/>
    <tableColumn id="2" name="Cost" totalsRowFunction="sum" dataDxfId="6" totalsRowDxfId="2" dataCellStyle="Currency"/>
    <tableColumn id="9" name="%Total" dataDxfId="5" totalsRowDxfId="1" dataCellStyle="Percent">
      <calculatedColumnFormula>Item_List[[#This Row],[Cost]]/Item_List[[#Totals],[Cost]]</calculatedColumnFormula>
    </tableColumn>
    <tableColumn id="6" name="Needed" dataDxfId="4" totalsRowDxfId="0" dataCellStyle="Currency"/>
    <tableColumn id="3" name="Quantity"/>
    <tableColumn id="4" name="Description"/>
    <tableColumn id="5" name="Link" dataDxfId="3"/>
    <tableColumn id="7" name="Ordered"/>
    <tableColumn id="10" name="Arrive By"/>
    <tableColumn id="8" name="Column1" totalsRowFunction="count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E5" totalsRowShown="0">
  <autoFilter ref="B2:E5"/>
  <tableColumns count="4">
    <tableColumn id="1" name="System"/>
    <tableColumn id="2" name="Task"/>
    <tableColumn id="3" name="Link"/>
    <tableColumn id="4" name="Note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2:C16" totalsRowShown="0">
  <autoFilter ref="A2:C16"/>
  <tableColumns count="3">
    <tableColumn id="1" name="Specifications"/>
    <tableColumn id="2" name="Column1"/>
    <tableColumn id="3" name="Column2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ZJchao-Power-Adapter-Arduino-2-Flat-Pin/dp/B00CP1QLSC/ref=pd_sim_328_2?_encoding=UTF8&amp;psc=1&amp;refRID=HF6WDSQBA2EDTD1FX3AH&amp;dpID=51-rR085HrL&amp;preST=_SY300_QL70_&amp;dpSrc=detail" TargetMode="External"/><Relationship Id="rId3" Type="http://schemas.openxmlformats.org/officeDocument/2006/relationships/hyperlink" Target="https://www.amazon.com/Tolako-Arduino-Indicator-Channel-Official/dp/B00VRUAHLE/ref=pd_sbs_328_1?_encoding=UTF8&amp;pd_rd_i=B00VRUAHLE&amp;pd_rd_r=P8E5S7T546VEJX8PXXBT&amp;pd_rd_w=r6qsV&amp;pd_rd_wg=ELdqF&amp;psc=1&amp;refRID=P8E5S7T546VEJX8PXXBT" TargetMode="External"/><Relationship Id="rId7" Type="http://schemas.openxmlformats.org/officeDocument/2006/relationships/hyperlink" Target="https://www.walmart.com/search/?cat_id=0&amp;facet=price%3A0+-+%2410&amp;query=Micro+Servo+-+High+Torque+Metal+Gear+%5BADA1143%5D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www.instructables.com/id/Arduino-2-Channel-Relay/" TargetMode="External"/><Relationship Id="rId1" Type="http://schemas.openxmlformats.org/officeDocument/2006/relationships/hyperlink" Target="https://www.adafruit.com/product/1096" TargetMode="External"/><Relationship Id="rId6" Type="http://schemas.openxmlformats.org/officeDocument/2006/relationships/hyperlink" Target="https://www.amazon.com/Battery-Power-barrel-connector-Arduino/dp/B00UVUXKVA/ref=as_li_ss_tl?ie=UTF8&amp;qid=1452883856&amp;sr=8-13&amp;keywords=9v+snap+connector+plug&amp;linkCode=sl1&amp;tag=amandaghassae-20&amp;linkId=44f1145a88b2f6e8aa1bb8a645fc82af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adafruit.com/product/1095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robotshop.com/en/simple-rf-m4-receiver-315mhz.html?gclid=Cj0KCQjwvuDPBRDnARIsAGhuAmaAr5yIwGkt8CdW6XzJdFnTG7eF3wuEpRbDUCsuIQMib6dh-7zsJ48aAs6eEALw_wcB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vB_65RgFQE" TargetMode="External"/><Relationship Id="rId2" Type="http://schemas.openxmlformats.org/officeDocument/2006/relationships/hyperlink" Target="https://gist.github.com/Injac/ddf7459038bd2e4a6bd5" TargetMode="External"/><Relationship Id="rId1" Type="http://schemas.openxmlformats.org/officeDocument/2006/relationships/hyperlink" Target="https://os.mbed.com/users/4180_1/notebook/ir-and-rf-remote-controls/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5"/>
  <sheetViews>
    <sheetView tabSelected="1" workbookViewId="0">
      <selection activeCell="C20" sqref="C20"/>
    </sheetView>
  </sheetViews>
  <sheetFormatPr defaultRowHeight="15" x14ac:dyDescent="0.25"/>
  <cols>
    <col min="2" max="2" width="16.140625" bestFit="1" customWidth="1"/>
    <col min="3" max="3" width="8" bestFit="1" customWidth="1"/>
    <col min="4" max="4" width="9.28515625" bestFit="1" customWidth="1"/>
    <col min="5" max="5" width="10.42578125" bestFit="1" customWidth="1"/>
    <col min="6" max="6" width="11" bestFit="1" customWidth="1"/>
    <col min="7" max="7" width="28" bestFit="1" customWidth="1"/>
    <col min="8" max="8" width="38" bestFit="1" customWidth="1"/>
    <col min="9" max="9" width="10.7109375" bestFit="1" customWidth="1"/>
    <col min="10" max="10" width="11.28515625" bestFit="1" customWidth="1"/>
  </cols>
  <sheetData>
    <row r="2" spans="2:11" x14ac:dyDescent="0.25">
      <c r="B2" t="s">
        <v>0</v>
      </c>
      <c r="C2" t="s">
        <v>2</v>
      </c>
      <c r="D2" t="s">
        <v>73</v>
      </c>
      <c r="E2" t="s">
        <v>18</v>
      </c>
      <c r="F2" t="s">
        <v>5</v>
      </c>
      <c r="G2" t="s">
        <v>9</v>
      </c>
      <c r="H2" t="s">
        <v>3</v>
      </c>
      <c r="I2" t="s">
        <v>23</v>
      </c>
      <c r="J2" t="s">
        <v>77</v>
      </c>
      <c r="K2" t="s">
        <v>26</v>
      </c>
    </row>
    <row r="3" spans="2:11" x14ac:dyDescent="0.25">
      <c r="B3" t="s">
        <v>1</v>
      </c>
      <c r="C3" s="1">
        <v>4.95</v>
      </c>
      <c r="D3" s="12">
        <f>Item_List[[#This Row],[Cost]]/Item_List[[#Totals],[Cost]]</f>
        <v>0.10379534493604529</v>
      </c>
      <c r="E3" s="1" t="s">
        <v>19</v>
      </c>
      <c r="F3">
        <v>1</v>
      </c>
      <c r="G3" t="s">
        <v>11</v>
      </c>
      <c r="H3" s="3" t="s">
        <v>17</v>
      </c>
      <c r="I3">
        <v>1</v>
      </c>
      <c r="J3" t="s">
        <v>78</v>
      </c>
      <c r="K3" s="6" t="s">
        <v>25</v>
      </c>
    </row>
    <row r="4" spans="2:11" x14ac:dyDescent="0.25">
      <c r="B4" t="s">
        <v>4</v>
      </c>
      <c r="C4" s="1">
        <v>6.95</v>
      </c>
      <c r="D4" s="12">
        <f>Item_List[[#This Row],[Cost]]/Item_List[[#Totals],[Cost]]</f>
        <v>0.14573285804151814</v>
      </c>
      <c r="E4" s="1" t="s">
        <v>19</v>
      </c>
      <c r="F4">
        <v>5</v>
      </c>
      <c r="G4" t="s">
        <v>16</v>
      </c>
      <c r="H4" s="3" t="s">
        <v>15</v>
      </c>
      <c r="I4">
        <v>1</v>
      </c>
      <c r="J4" t="s">
        <v>78</v>
      </c>
    </row>
    <row r="5" spans="2:11" x14ac:dyDescent="0.25">
      <c r="B5" t="s">
        <v>8</v>
      </c>
      <c r="C5" s="1">
        <v>0</v>
      </c>
      <c r="D5" s="12">
        <f>Item_List[[#This Row],[Cost]]/Item_List[[#Totals],[Cost]]</f>
        <v>0</v>
      </c>
      <c r="E5" s="1" t="s">
        <v>20</v>
      </c>
      <c r="F5">
        <v>1</v>
      </c>
      <c r="G5" t="s">
        <v>13</v>
      </c>
      <c r="H5" s="3" t="s">
        <v>12</v>
      </c>
      <c r="I5">
        <v>0</v>
      </c>
      <c r="K5" s="3" t="s">
        <v>7</v>
      </c>
    </row>
    <row r="6" spans="2:11" x14ac:dyDescent="0.25">
      <c r="B6" t="s">
        <v>14</v>
      </c>
      <c r="C6" s="1">
        <v>14</v>
      </c>
      <c r="D6" s="12">
        <f>Item_List[[#This Row],[Cost]]/Item_List[[#Totals],[Cost]]</f>
        <v>0.29356259173830995</v>
      </c>
      <c r="E6" s="1" t="s">
        <v>20</v>
      </c>
      <c r="F6">
        <v>1</v>
      </c>
      <c r="G6" t="s">
        <v>76</v>
      </c>
      <c r="H6" s="14" t="s">
        <v>74</v>
      </c>
      <c r="I6">
        <v>1</v>
      </c>
      <c r="J6" s="17">
        <v>43060</v>
      </c>
    </row>
    <row r="7" spans="2:11" x14ac:dyDescent="0.25">
      <c r="B7" t="s">
        <v>69</v>
      </c>
      <c r="C7" s="1">
        <v>0</v>
      </c>
      <c r="D7" s="12">
        <f>Item_List[[#This Row],[Cost]]/Item_List[[#Totals],[Cost]]</f>
        <v>0</v>
      </c>
      <c r="E7" s="1" t="s">
        <v>19</v>
      </c>
      <c r="F7">
        <v>1</v>
      </c>
      <c r="G7" t="s">
        <v>72</v>
      </c>
      <c r="H7" s="6" t="s">
        <v>68</v>
      </c>
      <c r="I7">
        <v>0</v>
      </c>
    </row>
    <row r="8" spans="2:11" x14ac:dyDescent="0.25">
      <c r="C8" s="2">
        <v>5.99</v>
      </c>
      <c r="D8" s="13">
        <f>Item_List[[#This Row],[Cost]]/Item_List[[#Totals],[Cost]]</f>
        <v>0.12560285175089117</v>
      </c>
      <c r="E8" s="2" t="s">
        <v>19</v>
      </c>
      <c r="F8">
        <v>1</v>
      </c>
      <c r="G8" t="s">
        <v>71</v>
      </c>
      <c r="H8" s="3" t="s">
        <v>70</v>
      </c>
      <c r="I8">
        <v>1</v>
      </c>
      <c r="J8" s="17">
        <v>43056</v>
      </c>
    </row>
    <row r="9" spans="2:11" x14ac:dyDescent="0.25">
      <c r="C9" s="1">
        <v>3.66</v>
      </c>
      <c r="D9" s="12">
        <f>Item_List[[#This Row],[Cost]]/Item_List[[#Totals],[Cost]]</f>
        <v>7.6745648983015308E-2</v>
      </c>
      <c r="E9" s="1" t="s">
        <v>19</v>
      </c>
      <c r="F9">
        <v>1</v>
      </c>
      <c r="G9" t="s">
        <v>79</v>
      </c>
      <c r="H9" s="3" t="s">
        <v>75</v>
      </c>
      <c r="I9">
        <v>1</v>
      </c>
      <c r="J9" s="17">
        <v>43062</v>
      </c>
    </row>
    <row r="10" spans="2:11" x14ac:dyDescent="0.25">
      <c r="B10" t="s">
        <v>21</v>
      </c>
      <c r="C10" s="1">
        <v>0</v>
      </c>
      <c r="D10" s="12">
        <f>Item_List[[#This Row],[Cost]]/Item_List[[#Totals],[Cost]]</f>
        <v>0</v>
      </c>
      <c r="E10" s="1" t="s">
        <v>19</v>
      </c>
      <c r="F10">
        <v>2</v>
      </c>
      <c r="G10" t="s">
        <v>22</v>
      </c>
      <c r="H10" s="4"/>
      <c r="I10">
        <v>0</v>
      </c>
      <c r="J10" t="s">
        <v>78</v>
      </c>
    </row>
    <row r="11" spans="2:11" x14ac:dyDescent="0.25">
      <c r="C11" s="1"/>
      <c r="D11" s="12">
        <f>Item_List[[#This Row],[Cost]]/Item_List[[#Totals],[Cost]]</f>
        <v>0</v>
      </c>
      <c r="E11" s="1"/>
      <c r="H11" s="4"/>
    </row>
    <row r="12" spans="2:11" x14ac:dyDescent="0.25">
      <c r="B12" t="s">
        <v>24</v>
      </c>
      <c r="C12" s="1">
        <v>9.15</v>
      </c>
      <c r="D12" s="12">
        <f>Item_List[[#This Row],[Cost]]/Item_List[[#Totals],[Cost]]</f>
        <v>0.19186412245753828</v>
      </c>
      <c r="E12" s="1"/>
      <c r="F12">
        <v>1</v>
      </c>
      <c r="H12" s="4"/>
    </row>
    <row r="13" spans="2:11" x14ac:dyDescent="0.25">
      <c r="C13" s="1">
        <v>2.99</v>
      </c>
      <c r="D13" s="12">
        <f>Item_List[[#This Row],[Cost]]/Item_List[[#Totals],[Cost]]</f>
        <v>6.2696582092681905E-2</v>
      </c>
      <c r="E13" s="1"/>
      <c r="H13" s="4"/>
    </row>
    <row r="14" spans="2:11" x14ac:dyDescent="0.25">
      <c r="C14" s="1"/>
      <c r="D14" s="12">
        <f>Item_List[[#This Row],[Cost]]/Item_List[[#Totals],[Cost]]</f>
        <v>0</v>
      </c>
      <c r="E14" s="1"/>
      <c r="H14" s="4"/>
    </row>
    <row r="15" spans="2:11" x14ac:dyDescent="0.25">
      <c r="C15" s="2"/>
      <c r="D15" s="13">
        <f>Item_List[[#This Row],[Cost]]/Item_List[[#Totals],[Cost]]</f>
        <v>0</v>
      </c>
      <c r="E15" s="2"/>
      <c r="F15">
        <v>1</v>
      </c>
      <c r="H15" s="4"/>
    </row>
    <row r="16" spans="2:11" x14ac:dyDescent="0.25">
      <c r="C16" s="2"/>
      <c r="D16" s="13">
        <f>Item_List[[#This Row],[Cost]]/Item_List[[#Totals],[Cost]]</f>
        <v>0</v>
      </c>
      <c r="E16" s="1"/>
      <c r="H16" s="4"/>
    </row>
    <row r="17" spans="2:11" x14ac:dyDescent="0.25">
      <c r="B17" t="s">
        <v>6</v>
      </c>
      <c r="C17" s="15">
        <f>SUBTOTAL(109,Item_List[Cost])</f>
        <v>47.69</v>
      </c>
      <c r="D17" s="15"/>
      <c r="E17" s="16"/>
      <c r="K17">
        <f>SUBTOTAL(103,Item_List[Column1])</f>
        <v>2</v>
      </c>
    </row>
    <row r="18" spans="2:11" x14ac:dyDescent="0.25">
      <c r="C18" s="1"/>
      <c r="D18" s="1"/>
      <c r="E18" s="1"/>
    </row>
    <row r="19" spans="2:11" x14ac:dyDescent="0.25">
      <c r="B19" s="7" t="s">
        <v>10</v>
      </c>
      <c r="C19" s="8">
        <f>C3+C13+C9+C8+C6</f>
        <v>31.590000000000003</v>
      </c>
      <c r="D19" s="11"/>
      <c r="E19" s="1"/>
    </row>
    <row r="20" spans="2:11" x14ac:dyDescent="0.25">
      <c r="B20" s="9"/>
      <c r="C20" s="10"/>
      <c r="D20" s="10"/>
      <c r="E20" s="1"/>
    </row>
    <row r="21" spans="2:11" x14ac:dyDescent="0.25">
      <c r="C21" s="1"/>
      <c r="D21" s="1"/>
    </row>
    <row r="23" spans="2:11" x14ac:dyDescent="0.25">
      <c r="H23" s="5"/>
    </row>
    <row r="24" spans="2:11" x14ac:dyDescent="0.25">
      <c r="G24" s="6"/>
      <c r="H24" s="5"/>
    </row>
    <row r="25" spans="2:11" x14ac:dyDescent="0.25">
      <c r="C25" s="18">
        <f>C3+C4+C6+C8</f>
        <v>31.89</v>
      </c>
    </row>
  </sheetData>
  <hyperlinks>
    <hyperlink ref="H3" r:id="rId1"/>
    <hyperlink ref="K5" r:id="rId2"/>
    <hyperlink ref="H5" r:id="rId3"/>
    <hyperlink ref="K3" r:id="rId4"/>
    <hyperlink ref="H4" r:id="rId5"/>
    <hyperlink ref="H7" r:id="rId6"/>
    <hyperlink ref="H6" r:id="rId7" location="searchProductResult"/>
    <hyperlink ref="H8" r:id="rId8"/>
    <hyperlink ref="H9" display="https://www.walmart.com/ip/10-Pcs-9V-Battery-Clip-Connector-I-Type-Black-w-10cm-Cable/153977434?wmlspartner=wlpa&amp;selectedSellerId=571&amp;adid=22222222227084007420&amp;wmlspartner=wmtlabs&amp;wl0=&amp;wl1=g&amp;wl2=c&amp;wl3=196394490858&amp;wl4=aud-310687322322:pla-506941134672&amp;wl5"/>
  </hyperlinks>
  <pageMargins left="0.7" right="0.7" top="0.75" bottom="0.75" header="0.3" footer="0.3"/>
  <pageSetup orientation="portrait" horizontalDpi="4294967293" verticalDpi="4294967293" r:id="rId9"/>
  <legacy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D5" sqref="D5"/>
    </sheetView>
  </sheetViews>
  <sheetFormatPr defaultRowHeight="15" x14ac:dyDescent="0.25"/>
  <cols>
    <col min="1" max="1" width="9.5703125" customWidth="1"/>
    <col min="2" max="2" width="9.7109375" bestFit="1" customWidth="1"/>
    <col min="3" max="3" width="9.140625" customWidth="1"/>
    <col min="4" max="4" width="9" customWidth="1"/>
    <col min="5" max="5" width="30.7109375" bestFit="1" customWidth="1"/>
  </cols>
  <sheetData>
    <row r="2" spans="2:5" x14ac:dyDescent="0.25">
      <c r="B2" t="s">
        <v>28</v>
      </c>
      <c r="C2" t="s">
        <v>30</v>
      </c>
      <c r="D2" t="s">
        <v>3</v>
      </c>
      <c r="E2" t="s">
        <v>32</v>
      </c>
    </row>
    <row r="3" spans="2:5" x14ac:dyDescent="0.25">
      <c r="B3" t="s">
        <v>29</v>
      </c>
      <c r="C3" t="s">
        <v>31</v>
      </c>
      <c r="D3" s="6" t="s">
        <v>27</v>
      </c>
      <c r="E3" t="s">
        <v>33</v>
      </c>
    </row>
    <row r="4" spans="2:5" x14ac:dyDescent="0.25">
      <c r="B4" t="s">
        <v>58</v>
      </c>
      <c r="C4" t="s">
        <v>59</v>
      </c>
      <c r="D4" s="6" t="s">
        <v>60</v>
      </c>
      <c r="E4" t="s">
        <v>33</v>
      </c>
    </row>
    <row r="5" spans="2:5" x14ac:dyDescent="0.25">
      <c r="B5" t="s">
        <v>29</v>
      </c>
      <c r="C5" t="s">
        <v>31</v>
      </c>
      <c r="D5" s="6" t="s">
        <v>66</v>
      </c>
      <c r="E5" t="s">
        <v>67</v>
      </c>
    </row>
  </sheetData>
  <hyperlinks>
    <hyperlink ref="D3" r:id="rId1"/>
    <hyperlink ref="D4" r:id="rId2"/>
    <hyperlink ref="D5" r:id="rId3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E2" sqref="E2"/>
    </sheetView>
  </sheetViews>
  <sheetFormatPr defaultRowHeight="15" x14ac:dyDescent="0.25"/>
  <cols>
    <col min="1" max="1" width="17.140625" customWidth="1"/>
    <col min="2" max="2" width="27" bestFit="1" customWidth="1"/>
    <col min="6" max="6" width="15.85546875" bestFit="1" customWidth="1"/>
  </cols>
  <sheetData>
    <row r="1" spans="1:7" x14ac:dyDescent="0.25">
      <c r="A1" s="19" t="s">
        <v>34</v>
      </c>
      <c r="B1" s="19"/>
    </row>
    <row r="2" spans="1:7" x14ac:dyDescent="0.25">
      <c r="A2" t="s">
        <v>35</v>
      </c>
      <c r="B2" t="s">
        <v>26</v>
      </c>
      <c r="C2" t="s">
        <v>64</v>
      </c>
    </row>
    <row r="3" spans="1:7" x14ac:dyDescent="0.25">
      <c r="A3" t="s">
        <v>36</v>
      </c>
      <c r="B3" t="s">
        <v>37</v>
      </c>
    </row>
    <row r="4" spans="1:7" x14ac:dyDescent="0.25">
      <c r="A4" t="s">
        <v>38</v>
      </c>
      <c r="B4" t="s">
        <v>39</v>
      </c>
    </row>
    <row r="5" spans="1:7" x14ac:dyDescent="0.25">
      <c r="B5" t="s">
        <v>40</v>
      </c>
    </row>
    <row r="6" spans="1:7" x14ac:dyDescent="0.25">
      <c r="A6" t="s">
        <v>41</v>
      </c>
      <c r="B6" t="s">
        <v>42</v>
      </c>
    </row>
    <row r="7" spans="1:7" x14ac:dyDescent="0.25">
      <c r="B7" t="s">
        <v>43</v>
      </c>
    </row>
    <row r="8" spans="1:7" x14ac:dyDescent="0.25">
      <c r="A8" t="s">
        <v>44</v>
      </c>
      <c r="B8" t="s">
        <v>45</v>
      </c>
      <c r="F8" t="s">
        <v>65</v>
      </c>
      <c r="G8">
        <v>1</v>
      </c>
    </row>
    <row r="9" spans="1:7" x14ac:dyDescent="0.25">
      <c r="A9" t="s">
        <v>46</v>
      </c>
      <c r="B9" t="s">
        <v>47</v>
      </c>
      <c r="F9" t="s">
        <v>61</v>
      </c>
    </row>
    <row r="10" spans="1:7" x14ac:dyDescent="0.25">
      <c r="B10" t="s">
        <v>48</v>
      </c>
      <c r="F10" t="s">
        <v>62</v>
      </c>
    </row>
    <row r="11" spans="1:7" x14ac:dyDescent="0.25">
      <c r="B11" t="s">
        <v>49</v>
      </c>
      <c r="F11" t="s">
        <v>63</v>
      </c>
    </row>
    <row r="12" spans="1:7" x14ac:dyDescent="0.25">
      <c r="A12" t="s">
        <v>50</v>
      </c>
      <c r="B12" t="s">
        <v>51</v>
      </c>
    </row>
    <row r="13" spans="1:7" x14ac:dyDescent="0.25">
      <c r="A13" t="s">
        <v>52</v>
      </c>
      <c r="B13" t="s">
        <v>53</v>
      </c>
    </row>
    <row r="14" spans="1:7" x14ac:dyDescent="0.25">
      <c r="A14" t="s">
        <v>54</v>
      </c>
      <c r="B14" t="s">
        <v>55</v>
      </c>
    </row>
    <row r="15" spans="1:7" x14ac:dyDescent="0.25">
      <c r="A15" t="s">
        <v>56</v>
      </c>
      <c r="B15" t="s">
        <v>57</v>
      </c>
    </row>
  </sheetData>
  <mergeCells count="1">
    <mergeCell ref="A1:B1"/>
  </mergeCells>
  <pageMargins left="0.7" right="0.7" top="0.75" bottom="0.75" header="0.3" footer="0.3"/>
  <pageSetup orientation="portrait" horizontalDpi="4294967293" verticalDpi="4294967293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Coding Resource</vt:lpstr>
      <vt:lpstr>Servo Specs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Barton</dc:creator>
  <cp:lastModifiedBy>Garrett Barton</cp:lastModifiedBy>
  <dcterms:created xsi:type="dcterms:W3CDTF">2017-09-20T14:31:41Z</dcterms:created>
  <dcterms:modified xsi:type="dcterms:W3CDTF">2017-11-23T22:52:21Z</dcterms:modified>
</cp:coreProperties>
</file>