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usmc-my.sharepoint-mil.us/personal/garrett_t_barton_usmc_mil/Documents/Backups/XO/Master Tracker Bundle/Sanitized/"/>
    </mc:Choice>
  </mc:AlternateContent>
  <xr:revisionPtr revIDLastSave="83" documentId="8_{C6E3C956-4F48-4D27-8C53-CE1DE8475319}" xr6:coauthVersionLast="47" xr6:coauthVersionMax="47" xr10:uidLastSave="{5E2826C5-4F2D-4892-8DAD-8DB41684F0F9}"/>
  <bookViews>
    <workbookView xWindow="-120" yWindow="90" windowWidth="29040" windowHeight="15510" xr2:uid="{00000000-000D-0000-FFFF-FFFF00000000}"/>
  </bookViews>
  <sheets>
    <sheet name="Data" sheetId="38" r:id="rId1"/>
    <sheet name="Duty score sheet (12 Months)" sheetId="1" r:id="rId2"/>
    <sheet name="APR_24" sheetId="47" r:id="rId3"/>
    <sheet name="MAY_24" sheetId="48" r:id="rId4"/>
    <sheet name="Colors Duty Mar24" sheetId="46" r:id="rId5"/>
  </sheets>
  <definedNames>
    <definedName name="_xlnm._FilterDatabase" localSheetId="1" hidden="1">'Duty score sheet (12 Months)'!$A$83:$B$162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47" l="1"/>
  <c r="B4" i="47"/>
  <c r="A5" i="47"/>
  <c r="B5" i="47"/>
  <c r="A6" i="47"/>
  <c r="B6" i="47"/>
  <c r="A7" i="47"/>
  <c r="B7" i="47"/>
  <c r="A8" i="47"/>
  <c r="B8" i="47"/>
  <c r="A9" i="47"/>
  <c r="B9" i="47"/>
  <c r="A10" i="47"/>
  <c r="B10" i="47"/>
  <c r="A11" i="47"/>
  <c r="B11" i="47"/>
  <c r="A12" i="47"/>
  <c r="B12" i="47"/>
  <c r="A13" i="47"/>
  <c r="B13" i="47"/>
  <c r="A14" i="47"/>
  <c r="B14" i="47"/>
  <c r="A15" i="47"/>
  <c r="B15" i="47"/>
  <c r="A16" i="47"/>
  <c r="B16" i="47"/>
  <c r="A17" i="47"/>
  <c r="B17" i="47"/>
  <c r="A18" i="47"/>
  <c r="B18" i="47"/>
  <c r="A19" i="47"/>
  <c r="B19" i="47"/>
  <c r="A20" i="47"/>
  <c r="B20" i="47"/>
  <c r="A21" i="47"/>
  <c r="B21" i="47"/>
  <c r="A22" i="47"/>
  <c r="B22" i="47"/>
  <c r="A23" i="47"/>
  <c r="B23" i="47"/>
  <c r="A24" i="47"/>
  <c r="B24" i="47"/>
  <c r="A25" i="47"/>
  <c r="B25" i="47"/>
  <c r="A26" i="47"/>
  <c r="B26" i="47"/>
  <c r="A27" i="47"/>
  <c r="B27" i="47"/>
  <c r="A28" i="47"/>
  <c r="B28" i="47"/>
  <c r="A29" i="47"/>
  <c r="B29" i="47"/>
  <c r="A30" i="47"/>
  <c r="B30" i="47"/>
  <c r="A31" i="47"/>
  <c r="B31" i="47"/>
  <c r="A32" i="47"/>
  <c r="B32" i="47"/>
  <c r="A33" i="47"/>
  <c r="B33" i="47"/>
  <c r="A34" i="47"/>
  <c r="B34" i="47"/>
  <c r="A35" i="47"/>
  <c r="B35" i="47"/>
  <c r="A36" i="47"/>
  <c r="B36" i="47"/>
  <c r="A37" i="47"/>
  <c r="B37" i="47"/>
  <c r="A38" i="47"/>
  <c r="B38" i="47"/>
  <c r="A39" i="47"/>
  <c r="B39" i="47"/>
  <c r="A40" i="47"/>
  <c r="B40" i="47"/>
  <c r="A41" i="47"/>
  <c r="B41" i="47"/>
  <c r="A42" i="47"/>
  <c r="B42" i="47"/>
  <c r="A43" i="47"/>
  <c r="B43" i="47"/>
  <c r="A44" i="47"/>
  <c r="B44" i="47"/>
  <c r="A45" i="47"/>
  <c r="B45" i="47"/>
  <c r="A46" i="47"/>
  <c r="B46" i="47"/>
  <c r="A47" i="47"/>
  <c r="B47" i="47"/>
  <c r="A48" i="47"/>
  <c r="B48" i="47"/>
  <c r="A49" i="47"/>
  <c r="B49" i="47"/>
  <c r="A50" i="47"/>
  <c r="B50" i="47"/>
  <c r="A51" i="47"/>
  <c r="B51" i="47"/>
  <c r="A52" i="47"/>
  <c r="B52" i="47"/>
  <c r="A53" i="47"/>
  <c r="B53" i="47"/>
  <c r="A54" i="47"/>
  <c r="B54" i="47"/>
  <c r="A55" i="47"/>
  <c r="B55" i="47"/>
  <c r="A56" i="47"/>
  <c r="B56" i="47"/>
  <c r="A57" i="47"/>
  <c r="B57" i="47"/>
  <c r="A58" i="47"/>
  <c r="B58" i="47"/>
  <c r="A59" i="47"/>
  <c r="B59" i="47"/>
  <c r="A60" i="47"/>
  <c r="B60" i="47"/>
  <c r="A61" i="47"/>
  <c r="B61" i="47"/>
  <c r="A62" i="47"/>
  <c r="B62" i="47"/>
  <c r="A63" i="47"/>
  <c r="B63" i="47"/>
  <c r="A64" i="47"/>
  <c r="B64" i="47"/>
  <c r="A65" i="47"/>
  <c r="B65" i="47"/>
  <c r="A66" i="47"/>
  <c r="B66" i="47"/>
  <c r="A67" i="47"/>
  <c r="B67" i="47"/>
  <c r="A68" i="47"/>
  <c r="B68" i="47"/>
  <c r="A69" i="47"/>
  <c r="B69" i="47"/>
  <c r="A70" i="47"/>
  <c r="B70" i="47"/>
  <c r="A71" i="47"/>
  <c r="B71" i="47"/>
  <c r="A72" i="47"/>
  <c r="B72" i="47"/>
  <c r="A73" i="47"/>
  <c r="B73" i="47"/>
  <c r="A74" i="47"/>
  <c r="B74" i="47"/>
  <c r="A75" i="47"/>
  <c r="B75" i="47"/>
  <c r="A76" i="47"/>
  <c r="B76" i="47"/>
  <c r="A77" i="47"/>
  <c r="B77" i="47"/>
  <c r="A78" i="47"/>
  <c r="B78" i="47"/>
  <c r="A79" i="47"/>
  <c r="B79" i="47"/>
  <c r="A80" i="47"/>
  <c r="B80" i="47"/>
  <c r="B3" i="47"/>
  <c r="B2" i="47"/>
  <c r="A3" i="47"/>
  <c r="A2" i="47"/>
  <c r="B4" i="48"/>
  <c r="B5" i="48"/>
  <c r="B6" i="48"/>
  <c r="B7" i="48"/>
  <c r="B8" i="48"/>
  <c r="B9" i="48"/>
  <c r="B10" i="48"/>
  <c r="B11" i="48"/>
  <c r="B12" i="48"/>
  <c r="B13" i="48"/>
  <c r="B14" i="48"/>
  <c r="B15" i="48"/>
  <c r="B16" i="48"/>
  <c r="B17" i="48"/>
  <c r="B18" i="48"/>
  <c r="B19" i="48"/>
  <c r="B20" i="48"/>
  <c r="B21" i="48"/>
  <c r="B22" i="48"/>
  <c r="B23" i="48"/>
  <c r="B24" i="48"/>
  <c r="B25" i="48"/>
  <c r="B26" i="48"/>
  <c r="B27" i="48"/>
  <c r="B28" i="48"/>
  <c r="B29" i="48"/>
  <c r="B30" i="48"/>
  <c r="B31" i="48"/>
  <c r="B32" i="48"/>
  <c r="B33" i="48"/>
  <c r="B34" i="48"/>
  <c r="B35" i="48"/>
  <c r="B36" i="48"/>
  <c r="B37" i="48"/>
  <c r="B38" i="48"/>
  <c r="B39" i="48"/>
  <c r="B40" i="48"/>
  <c r="B41" i="48"/>
  <c r="B42" i="48"/>
  <c r="B43" i="48"/>
  <c r="B44" i="48"/>
  <c r="B45" i="48"/>
  <c r="B46" i="48"/>
  <c r="B47" i="48"/>
  <c r="B48" i="48"/>
  <c r="B49" i="48"/>
  <c r="B50" i="48"/>
  <c r="B51" i="48"/>
  <c r="B52" i="48"/>
  <c r="B53" i="48"/>
  <c r="B54" i="48"/>
  <c r="B55" i="48"/>
  <c r="B56" i="48"/>
  <c r="B57" i="48"/>
  <c r="B58" i="48"/>
  <c r="B59" i="48"/>
  <c r="B60" i="48"/>
  <c r="B61" i="48"/>
  <c r="B62" i="48"/>
  <c r="B63" i="48"/>
  <c r="B64" i="48"/>
  <c r="B65" i="48"/>
  <c r="B66" i="48"/>
  <c r="B67" i="48"/>
  <c r="B68" i="48"/>
  <c r="B69" i="48"/>
  <c r="B70" i="48"/>
  <c r="B71" i="48"/>
  <c r="B72" i="48"/>
  <c r="B73" i="48"/>
  <c r="B74" i="48"/>
  <c r="B75" i="48"/>
  <c r="B76" i="48"/>
  <c r="B77" i="48"/>
  <c r="B78" i="48"/>
  <c r="B79" i="48"/>
  <c r="B80" i="48"/>
  <c r="B3" i="48"/>
  <c r="B2" i="48"/>
  <c r="A4" i="48"/>
  <c r="A5" i="48"/>
  <c r="A6" i="48"/>
  <c r="A7" i="48"/>
  <c r="A8" i="48"/>
  <c r="A9" i="48"/>
  <c r="A10" i="48"/>
  <c r="A11" i="48"/>
  <c r="A12" i="48"/>
  <c r="A13" i="48"/>
  <c r="A14" i="48"/>
  <c r="A15" i="48"/>
  <c r="A16" i="48"/>
  <c r="A17" i="48"/>
  <c r="A18" i="48"/>
  <c r="A19" i="48"/>
  <c r="A20" i="48"/>
  <c r="A21" i="48"/>
  <c r="A22" i="48"/>
  <c r="A23" i="48"/>
  <c r="A24" i="48"/>
  <c r="A25" i="48"/>
  <c r="A26" i="48"/>
  <c r="A27" i="48"/>
  <c r="A28" i="48"/>
  <c r="A29" i="48"/>
  <c r="A30" i="48"/>
  <c r="A31" i="48"/>
  <c r="A32" i="48"/>
  <c r="A33" i="48"/>
  <c r="A34" i="48"/>
  <c r="A35" i="48"/>
  <c r="A36" i="48"/>
  <c r="A37" i="48"/>
  <c r="A38" i="48"/>
  <c r="A39" i="48"/>
  <c r="A40" i="48"/>
  <c r="A41" i="48"/>
  <c r="A42" i="48"/>
  <c r="A43" i="48"/>
  <c r="A44" i="48"/>
  <c r="A45" i="48"/>
  <c r="A46" i="48"/>
  <c r="A47" i="48"/>
  <c r="A48" i="48"/>
  <c r="A49" i="48"/>
  <c r="A50" i="48"/>
  <c r="A51" i="48"/>
  <c r="A52" i="48"/>
  <c r="A53" i="48"/>
  <c r="A54" i="48"/>
  <c r="A55" i="48"/>
  <c r="A56" i="48"/>
  <c r="A57" i="48"/>
  <c r="A58" i="48"/>
  <c r="A59" i="48"/>
  <c r="A60" i="48"/>
  <c r="A61" i="48"/>
  <c r="A62" i="48"/>
  <c r="A63" i="48"/>
  <c r="A64" i="48"/>
  <c r="A65" i="48"/>
  <c r="A66" i="48"/>
  <c r="A67" i="48"/>
  <c r="A68" i="48"/>
  <c r="A69" i="48"/>
  <c r="A70" i="48"/>
  <c r="A71" i="48"/>
  <c r="A72" i="48"/>
  <c r="A73" i="48"/>
  <c r="A74" i="48"/>
  <c r="A75" i="48"/>
  <c r="A76" i="48"/>
  <c r="A77" i="48"/>
  <c r="A78" i="48"/>
  <c r="A79" i="48"/>
  <c r="A80" i="48"/>
  <c r="A3" i="48"/>
  <c r="A2" i="48"/>
  <c r="E81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73" i="1"/>
  <c r="M35" i="1"/>
  <c r="M45" i="1"/>
  <c r="M36" i="1"/>
  <c r="M74" i="1"/>
  <c r="M37" i="1"/>
  <c r="M38" i="1"/>
  <c r="M61" i="1"/>
  <c r="M62" i="1"/>
  <c r="M39" i="1"/>
  <c r="M40" i="1"/>
  <c r="M41" i="1"/>
  <c r="M42" i="1"/>
  <c r="M43" i="1"/>
  <c r="M63" i="1"/>
  <c r="M44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75" i="1"/>
  <c r="M76" i="1"/>
  <c r="M64" i="1"/>
  <c r="M65" i="1"/>
  <c r="M66" i="1"/>
  <c r="M67" i="1"/>
  <c r="M68" i="1"/>
  <c r="M69" i="1"/>
  <c r="M70" i="1"/>
  <c r="M71" i="1"/>
  <c r="M72" i="1"/>
  <c r="M77" i="1"/>
  <c r="M78" i="1"/>
  <c r="M59" i="1"/>
  <c r="M79" i="1"/>
  <c r="M80" i="1"/>
  <c r="M60" i="1"/>
  <c r="M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73" i="1"/>
  <c r="D35" i="1"/>
  <c r="D45" i="1"/>
  <c r="D36" i="1"/>
  <c r="D74" i="1"/>
  <c r="D37" i="1"/>
  <c r="D38" i="1"/>
  <c r="D61" i="1"/>
  <c r="D62" i="1"/>
  <c r="D39" i="1"/>
  <c r="D40" i="1"/>
  <c r="D41" i="1"/>
  <c r="D42" i="1"/>
  <c r="D43" i="1"/>
  <c r="D63" i="1"/>
  <c r="D44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75" i="1"/>
  <c r="D76" i="1"/>
  <c r="D64" i="1"/>
  <c r="D65" i="1"/>
  <c r="D66" i="1"/>
  <c r="D67" i="1"/>
  <c r="D68" i="1"/>
  <c r="D69" i="1"/>
  <c r="D70" i="1"/>
  <c r="D71" i="1"/>
  <c r="D72" i="1"/>
  <c r="D77" i="1"/>
  <c r="D78" i="1"/>
  <c r="D59" i="1"/>
  <c r="D79" i="1"/>
  <c r="D80" i="1"/>
  <c r="D60" i="1"/>
  <c r="D2" i="1"/>
  <c r="F81" i="1"/>
  <c r="G81" i="1"/>
  <c r="H81" i="1"/>
</calcChain>
</file>

<file path=xl/sharedStrings.xml><?xml version="1.0" encoding="utf-8"?>
<sst xmlns="http://schemas.openxmlformats.org/spreadsheetml/2006/main" count="2047" uniqueCount="213">
  <si>
    <t>GRADE</t>
  </si>
  <si>
    <t>NAME</t>
  </si>
  <si>
    <t>EDIPI</t>
  </si>
  <si>
    <t>SEX</t>
  </si>
  <si>
    <t>MOS</t>
  </si>
  <si>
    <t>SECTION</t>
  </si>
  <si>
    <t>Arrival Date</t>
  </si>
  <si>
    <t>Stander?</t>
  </si>
  <si>
    <t>DUTY SCORE</t>
  </si>
  <si>
    <t>23-Sep</t>
  </si>
  <si>
    <t>23-Oct</t>
  </si>
  <si>
    <t>23-Nov</t>
  </si>
  <si>
    <t>23-Dec</t>
  </si>
  <si>
    <t>24-Jan</t>
  </si>
  <si>
    <t>24-Feb</t>
  </si>
  <si>
    <t>24-Mar</t>
  </si>
  <si>
    <t>24-Apr</t>
  </si>
  <si>
    <t>DUTIES STOOD</t>
  </si>
  <si>
    <t>Comments</t>
  </si>
  <si>
    <t>Category</t>
  </si>
  <si>
    <t>Value</t>
  </si>
  <si>
    <t>E5</t>
  </si>
  <si>
    <t>Yes</t>
  </si>
  <si>
    <t>Colors</t>
  </si>
  <si>
    <t>O2</t>
  </si>
  <si>
    <t>No</t>
  </si>
  <si>
    <t>Verifier/Coach</t>
  </si>
  <si>
    <t>E8</t>
  </si>
  <si>
    <t>Normal Duty</t>
  </si>
  <si>
    <t>O3</t>
  </si>
  <si>
    <t>S-S  Duty</t>
  </si>
  <si>
    <t>E6</t>
  </si>
  <si>
    <t>Pregnant</t>
  </si>
  <si>
    <t>Weekend</t>
  </si>
  <si>
    <t>O4</t>
  </si>
  <si>
    <t>Holiday</t>
  </si>
  <si>
    <t>TAD/OUTBOUND</t>
  </si>
  <si>
    <t>Exempt</t>
  </si>
  <si>
    <t>E4</t>
  </si>
  <si>
    <t>LIMDU</t>
  </si>
  <si>
    <t>E7</t>
  </si>
  <si>
    <t>E3</t>
  </si>
  <si>
    <t>MEU</t>
  </si>
  <si>
    <t>EAS</t>
  </si>
  <si>
    <t>PCS</t>
  </si>
  <si>
    <t>NR</t>
  </si>
  <si>
    <t>No Driver's License</t>
  </si>
  <si>
    <t>March supernum</t>
  </si>
  <si>
    <t>Took last minuite duty</t>
  </si>
  <si>
    <t>TAD</t>
  </si>
  <si>
    <t>TOTAL SLOTS</t>
  </si>
  <si>
    <t>Updated:</t>
  </si>
  <si>
    <t>Section</t>
  </si>
  <si>
    <t>Rank</t>
  </si>
  <si>
    <t>Name</t>
  </si>
  <si>
    <t>KEY</t>
  </si>
  <si>
    <t>HQ</t>
  </si>
  <si>
    <t>Leave</t>
  </si>
  <si>
    <t>OPS</t>
  </si>
  <si>
    <t>LEAVE</t>
  </si>
  <si>
    <t>Duty</t>
  </si>
  <si>
    <t>SOC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</si>
  <si>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</si>
  <si>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</si>
  <si>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</si>
  <si>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</si>
  <si>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</si>
  <si>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</si>
  <si>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</si>
  <si>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</si>
  <si>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</si>
  <si>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</si>
  <si>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</si>
  <si>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</si>
  <si>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</si>
  <si>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</si>
  <si>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</si>
  <si>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</si>
  <si>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</si>
  <si>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</si>
  <si>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</si>
  <si>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</si>
  <si>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</si>
  <si>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</si>
  <si>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</si>
  <si>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</si>
  <si>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</si>
  <si>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</si>
  <si>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</si>
  <si>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</si>
  <si>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</si>
  <si>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</si>
  <si>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</si>
  <si>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PME</t>
  </si>
  <si>
    <t>M</t>
  </si>
  <si>
    <t>CMC</t>
  </si>
  <si>
    <t>PTAD</t>
  </si>
  <si>
    <t>ARQ</t>
  </si>
  <si>
    <t>Appointment/SIQ</t>
  </si>
  <si>
    <t>MED</t>
  </si>
  <si>
    <t>APPT</t>
  </si>
  <si>
    <t>Training (TNG)</t>
  </si>
  <si>
    <t>Outbound (OB)</t>
  </si>
  <si>
    <t>TNG</t>
  </si>
  <si>
    <t>3PLT</t>
  </si>
  <si>
    <t>2PLT</t>
  </si>
  <si>
    <t>1PLT</t>
  </si>
  <si>
    <t>CTC</t>
  </si>
  <si>
    <t>SANS</t>
  </si>
  <si>
    <t>CY Prep</t>
  </si>
  <si>
    <t>MCRT/ARQ</t>
  </si>
  <si>
    <t>PME/ARQ</t>
  </si>
  <si>
    <t>LS-PREP/LS</t>
  </si>
  <si>
    <t>PRS/LS-PREP/LS</t>
  </si>
  <si>
    <t>CREDO/CY-PREP</t>
  </si>
  <si>
    <t>1stCivDiv</t>
  </si>
  <si>
    <t>CTC/ARQ</t>
  </si>
  <si>
    <t>MCRT</t>
  </si>
  <si>
    <t>CTC/CMC</t>
  </si>
  <si>
    <t>CTC - CISSP</t>
  </si>
  <si>
    <t>6 Total Marines per shift</t>
  </si>
  <si>
    <t>DNCOs and restriction cover weekend colors</t>
  </si>
  <si>
    <t>Date</t>
  </si>
  <si>
    <t>Morning Marines</t>
  </si>
  <si>
    <t>Evening Marines</t>
  </si>
  <si>
    <t>2nd/3rd Platoon</t>
  </si>
  <si>
    <t>Weekend (1st)</t>
  </si>
  <si>
    <t>1st Platoon</t>
  </si>
  <si>
    <t>Weekend (2nd)</t>
  </si>
  <si>
    <t>2nd Platoon</t>
  </si>
  <si>
    <t>Weekend (3rd)</t>
  </si>
  <si>
    <t>F</t>
  </si>
  <si>
    <t>SUMMERS, DOMINIC A.</t>
  </si>
  <si>
    <t>LARA, SAMARA A.</t>
  </si>
  <si>
    <t>CARSON, BROOKS A.</t>
  </si>
  <si>
    <t>COFFEY, GIOVANI A.</t>
  </si>
  <si>
    <t>BERG, JULIAN A.</t>
  </si>
  <si>
    <t>MORRIS, RAELYNN A.</t>
  </si>
  <si>
    <t>TRUJILLO, JULIEN A.</t>
  </si>
  <si>
    <t>LANDRY, REY A.</t>
  </si>
  <si>
    <t>DUARTE, SILAS A.</t>
  </si>
  <si>
    <t>KIDD, ADONIS A.</t>
  </si>
  <si>
    <t>BREWER, VALENTINA A.</t>
  </si>
  <si>
    <t>CABRERA, HAILIE A.</t>
  </si>
  <si>
    <t>HODGES, ROSELYN A.</t>
  </si>
  <si>
    <t>ACEVEDO, GRIFFIN A.</t>
  </si>
  <si>
    <t>ALLEN, KALE A.</t>
  </si>
  <si>
    <t>DAVENPORT, IMMANUEL A.</t>
  </si>
  <si>
    <t>CHANDLER, TREVON A.</t>
  </si>
  <si>
    <t>CLEMENTS, ALISSON A.</t>
  </si>
  <si>
    <t>MULLEN, LILLIE A.</t>
  </si>
  <si>
    <t>WONG, KATELYNN A.</t>
  </si>
  <si>
    <t>FRANK, DAVIN A.</t>
  </si>
  <si>
    <t>MOODY, TIANNA A.</t>
  </si>
  <si>
    <t>MAYO, SANIYAH A.</t>
  </si>
  <si>
    <t>TERRELL, KAMORA A.</t>
  </si>
  <si>
    <t>ARNOLD, MARY A.</t>
  </si>
  <si>
    <t>WILLIS, AKIRA A.</t>
  </si>
  <si>
    <t>RITTER, DEMETRIUS A.</t>
  </si>
  <si>
    <t>HARTMAN, DANE A.</t>
  </si>
  <si>
    <t>FRY, DARIUS A.</t>
  </si>
  <si>
    <t>NASH, KIERAN A.</t>
  </si>
  <si>
    <t>SHAH, BRYNN A.</t>
  </si>
  <si>
    <t>WEISS, BRAXTON A.</t>
  </si>
  <si>
    <t>HOPKINS, NICK A.</t>
  </si>
  <si>
    <t>GIBBS, SANDRA A.</t>
  </si>
  <si>
    <t>FRIEDMAN, ROHAN A.</t>
  </si>
  <si>
    <t>SPEARS, TRIPP A.</t>
  </si>
  <si>
    <t>KENNEDY, RYAN A.</t>
  </si>
  <si>
    <t>CHEN, ANGELINE A.</t>
  </si>
  <si>
    <t>BUCHANAN, TIMOTHY A.</t>
  </si>
  <si>
    <t>LARSEN, JENSEN A.</t>
  </si>
  <si>
    <t>MCBRIDE, ZION A.</t>
  </si>
  <si>
    <t>CORDOVA, GRADY A.</t>
  </si>
  <si>
    <t>HARRISON, FIONA A.</t>
  </si>
  <si>
    <t>HAAS, VALERY A.</t>
  </si>
  <si>
    <t>BRADFORD, CADENCE A.</t>
  </si>
  <si>
    <t>BERGER, PAYTON A.</t>
  </si>
  <si>
    <t>MCCOY, EILEEN A.</t>
  </si>
  <si>
    <t>MALONE, DAMARION A.</t>
  </si>
  <si>
    <t>4PLT</t>
  </si>
  <si>
    <t>GROSS, SHERLYN A.</t>
  </si>
  <si>
    <t>BECK, LEVI A.</t>
  </si>
  <si>
    <t>SILVA, ABIGAIL A.</t>
  </si>
  <si>
    <t>CONWAY, TATIANA A.</t>
  </si>
  <si>
    <t>HUGHES, GILBERTO A.</t>
  </si>
  <si>
    <t>NASH, LEONARDO A.</t>
  </si>
  <si>
    <t>MONROE, MARIAM A.</t>
  </si>
  <si>
    <t>MCDONALD, DESIREE A.</t>
  </si>
  <si>
    <t>FOWLER, DEVYN A.</t>
  </si>
  <si>
    <t>MCGEE, MAYRA A.</t>
  </si>
  <si>
    <t>SCHAEFER, JAYLA A.</t>
  </si>
  <si>
    <t>LARSON, TYREE A.</t>
  </si>
  <si>
    <t>DAVID, HEATHER A.</t>
  </si>
  <si>
    <t>DAWSON, DEMARION A.</t>
  </si>
  <si>
    <t>SOLOMON, DILLON A.</t>
  </si>
  <si>
    <t>VELAZQUEZ, EMILIE A.</t>
  </si>
  <si>
    <t>WALKER, ANAYA A.</t>
  </si>
  <si>
    <t>HEBERT, MAYRA A.</t>
  </si>
  <si>
    <t>JOSEPH, GUADALUPE A.</t>
  </si>
  <si>
    <t>TODD, GLENN A.</t>
  </si>
  <si>
    <t>RIOS, LEWIS A.</t>
  </si>
  <si>
    <t>MAXWELL, COBY A.</t>
  </si>
  <si>
    <t>DAVENPORT, ANYA A.</t>
  </si>
  <si>
    <t>ALVAREZ, KIANA A.</t>
  </si>
  <si>
    <t>TRAVIS, ANGELINA A.</t>
  </si>
  <si>
    <t>BLEVINS, TOBIAS A.</t>
  </si>
  <si>
    <t>ROSE, YUSUF A.</t>
  </si>
  <si>
    <t>HARRINGTON, TODD A.</t>
  </si>
  <si>
    <t>STAFFORD, ALLYSON A.</t>
  </si>
  <si>
    <t>THOMAS, AVA A.</t>
  </si>
  <si>
    <t>POWERS, BLAKE A.</t>
  </si>
  <si>
    <t>SGT TRUJILLO, CPL LANDRY, CPL DUARTE, CPL KIDD, CPL BREWER, CPL CABRERA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</si>
</sst>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</font>
    <font>
      <b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scheme val="minor"/>
    </font>
    <font>
      <b/>
      <sz val="11"/>
      <color rgb="FFFFFFFF"/>
      <name val="Calibri"/>
    </font>
    <font>
      <b/>
      <sz val="11"/>
      <color rgb="FF000000"/>
      <name val="Calibri"/>
      <family val="2"/>
    </font>
    <font>
      <sz val="11"/>
      <color rgb="FF9C5700"/>
      <name val="Calibri"/>
      <scheme val="minor"/>
    </font>
    <font>
      <sz val="11"/>
      <color rgb="FF000000"/>
      <name val="Calibri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000000"/>
        <bgColor indexed="64"/>
      </patternFill>
    </fill>
    <fill>
      <patternFill patternType="solid">
        <fgColor rgb="FFFC32B9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A5A5A5"/>
        <bgColor indexed="64"/>
      </patternFill>
    </fill>
    <fill>
      <patternFill patternType="solid">
        <fgColor rgb="FFFFEB9C"/>
      </patternFill>
    </fill>
    <fill>
      <patternFill patternType="solid">
        <fgColor theme="5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19" fillId="16" borderId="0" applyNumberFormat="0" applyBorder="0" applyAlignment="0" applyProtection="0"/>
  </cellStyleXfs>
  <cellXfs count="128">
    <xf numFmtId="0" fontId="0" fillId="0" borderId="0" xfId="0"/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0" fillId="0" borderId="2" xfId="0" applyBorder="1"/>
    <xf numFmtId="0" fontId="0" fillId="0" borderId="1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7" fillId="0" borderId="2" xfId="0" applyFont="1" applyBorder="1"/>
    <xf numFmtId="0" fontId="0" fillId="0" borderId="0" xfId="0" applyBorder="1" applyAlignment="1">
      <alignment vertical="center"/>
    </xf>
    <xf numFmtId="0" fontId="0" fillId="0" borderId="3" xfId="0" applyFill="1" applyBorder="1" applyAlignment="1">
      <alignment horizontal="left"/>
    </xf>
    <xf numFmtId="0" fontId="0" fillId="0" borderId="1" xfId="0" applyFont="1" applyFill="1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0" fillId="0" borderId="2" xfId="0" applyFill="1" applyBorder="1"/>
    <xf numFmtId="0" fontId="0" fillId="12" borderId="1" xfId="0" applyFont="1" applyFill="1" applyBorder="1" applyAlignment="1">
      <alignment horizontal="center"/>
    </xf>
    <xf numFmtId="0" fontId="0" fillId="0" borderId="6" xfId="0" applyBorder="1" applyAlignment="1">
      <alignment vertical="center"/>
    </xf>
    <xf numFmtId="0" fontId="4" fillId="0" borderId="0" xfId="0" applyFont="1" applyFill="1"/>
    <xf numFmtId="0" fontId="4" fillId="0" borderId="0" xfId="0" applyFont="1"/>
    <xf numFmtId="0" fontId="4" fillId="0" borderId="0" xfId="0" applyFont="1" applyFill="1" applyAlignment="1">
      <alignment horizontal="left" vertical="center"/>
    </xf>
    <xf numFmtId="14" fontId="4" fillId="0" borderId="0" xfId="0" applyNumberFormat="1" applyFont="1" applyFill="1"/>
    <xf numFmtId="0" fontId="4" fillId="0" borderId="4" xfId="0" applyFont="1" applyBorder="1" applyAlignment="1">
      <alignment horizontal="center" vertical="center"/>
    </xf>
    <xf numFmtId="0" fontId="4" fillId="11" borderId="8" xfId="0" applyFont="1" applyFill="1" applyBorder="1"/>
    <xf numFmtId="0" fontId="0" fillId="0" borderId="19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0" fillId="0" borderId="19" xfId="0" applyFont="1" applyBorder="1"/>
    <xf numFmtId="0" fontId="4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/>
    <xf numFmtId="0" fontId="4" fillId="0" borderId="12" xfId="0" applyFont="1" applyFill="1" applyBorder="1" applyAlignment="1">
      <alignment horizontal="left" vertical="center"/>
    </xf>
    <xf numFmtId="0" fontId="6" fillId="8" borderId="21" xfId="0" applyFont="1" applyFill="1" applyBorder="1" applyAlignment="1">
      <alignment vertical="center"/>
    </xf>
    <xf numFmtId="0" fontId="6" fillId="8" borderId="23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8" fillId="9" borderId="0" xfId="0" applyFont="1" applyFill="1"/>
    <xf numFmtId="0" fontId="0" fillId="0" borderId="18" xfId="0" applyBorder="1" applyAlignment="1">
      <alignment horizontal="right" vertical="center"/>
    </xf>
    <xf numFmtId="14" fontId="0" fillId="0" borderId="0" xfId="0" applyNumberFormat="1"/>
    <xf numFmtId="0" fontId="6" fillId="8" borderId="22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9" fillId="0" borderId="0" xfId="0" applyFont="1" applyFill="1"/>
    <xf numFmtId="0" fontId="4" fillId="6" borderId="0" xfId="0" applyFont="1" applyFill="1"/>
    <xf numFmtId="0" fontId="8" fillId="7" borderId="0" xfId="0" applyFont="1" applyFill="1"/>
    <xf numFmtId="164" fontId="4" fillId="0" borderId="1" xfId="0" applyNumberFormat="1" applyFont="1" applyFill="1" applyBorder="1" applyAlignment="1">
      <alignment horizontal="center"/>
    </xf>
    <xf numFmtId="164" fontId="14" fillId="0" borderId="1" xfId="0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 vertical="center"/>
    </xf>
    <xf numFmtId="0" fontId="12" fillId="0" borderId="1" xfId="1" applyFont="1" applyFill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11" fillId="0" borderId="1" xfId="0" applyFont="1" applyFill="1" applyBorder="1"/>
    <xf numFmtId="0" fontId="4" fillId="0" borderId="5" xfId="0" applyFont="1" applyFill="1" applyBorder="1"/>
    <xf numFmtId="16" fontId="13" fillId="0" borderId="5" xfId="0" applyNumberFormat="1" applyFont="1" applyFill="1" applyBorder="1" applyAlignment="1">
      <alignment horizontal="left" vertical="center"/>
    </xf>
    <xf numFmtId="0" fontId="12" fillId="0" borderId="12" xfId="0" applyNumberFormat="1" applyFont="1" applyFill="1" applyBorder="1" applyAlignment="1" applyProtection="1">
      <alignment horizontal="left"/>
    </xf>
    <xf numFmtId="0" fontId="14" fillId="0" borderId="12" xfId="0" applyFont="1" applyFill="1" applyBorder="1" applyAlignment="1">
      <alignment horizontal="center"/>
    </xf>
    <xf numFmtId="0" fontId="4" fillId="0" borderId="11" xfId="0" applyFont="1" applyFill="1" applyBorder="1"/>
    <xf numFmtId="0" fontId="4" fillId="14" borderId="4" xfId="0" applyFont="1" applyFill="1" applyBorder="1"/>
    <xf numFmtId="0" fontId="14" fillId="0" borderId="4" xfId="0" applyNumberFormat="1" applyFont="1" applyFill="1" applyBorder="1" applyAlignment="1">
      <alignment horizontal="left"/>
    </xf>
    <xf numFmtId="0" fontId="14" fillId="0" borderId="8" xfId="0" applyFont="1" applyFill="1" applyBorder="1" applyAlignment="1">
      <alignment horizontal="left"/>
    </xf>
    <xf numFmtId="16" fontId="13" fillId="0" borderId="9" xfId="0" applyNumberFormat="1" applyFont="1" applyFill="1" applyBorder="1" applyAlignment="1">
      <alignment vertical="center"/>
    </xf>
    <xf numFmtId="164" fontId="4" fillId="0" borderId="2" xfId="0" applyNumberFormat="1" applyFont="1" applyFill="1" applyBorder="1" applyAlignment="1"/>
    <xf numFmtId="164" fontId="4" fillId="0" borderId="2" xfId="0" applyNumberFormat="1" applyFont="1" applyFill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17" fillId="5" borderId="0" xfId="0" applyFont="1" applyFill="1"/>
    <xf numFmtId="0" fontId="4" fillId="0" borderId="1" xfId="0" applyFont="1" applyBorder="1" applyAlignment="1">
      <alignment horizontal="left" vertical="center"/>
    </xf>
    <xf numFmtId="0" fontId="0" fillId="12" borderId="16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vertical="center"/>
    </xf>
    <xf numFmtId="0" fontId="0" fillId="12" borderId="1" xfId="0" applyFont="1" applyFill="1" applyBorder="1" applyAlignment="1">
      <alignment horizontal="center" vertical="center"/>
    </xf>
    <xf numFmtId="0" fontId="0" fillId="12" borderId="19" xfId="0" applyFont="1" applyFill="1" applyBorder="1" applyAlignment="1">
      <alignment vertical="center"/>
    </xf>
    <xf numFmtId="0" fontId="0" fillId="12" borderId="19" xfId="0" applyFont="1" applyFill="1" applyBorder="1"/>
    <xf numFmtId="0" fontId="5" fillId="12" borderId="19" xfId="0" applyFont="1" applyFill="1" applyBorder="1"/>
    <xf numFmtId="0" fontId="5" fillId="0" borderId="19" xfId="0" applyFont="1" applyBorder="1"/>
    <xf numFmtId="0" fontId="14" fillId="14" borderId="4" xfId="0" applyNumberFormat="1" applyFont="1" applyFill="1" applyBorder="1" applyAlignment="1">
      <alignment horizontal="left"/>
    </xf>
    <xf numFmtId="164" fontId="4" fillId="15" borderId="1" xfId="0" applyNumberFormat="1" applyFont="1" applyFill="1" applyBorder="1" applyAlignment="1">
      <alignment horizontal="center"/>
    </xf>
    <xf numFmtId="0" fontId="15" fillId="0" borderId="1" xfId="0" applyNumberFormat="1" applyFont="1" applyFill="1" applyBorder="1" applyAlignment="1">
      <alignment horizontal="center"/>
    </xf>
    <xf numFmtId="0" fontId="14" fillId="0" borderId="12" xfId="0" applyNumberFormat="1" applyFont="1" applyFill="1" applyBorder="1" applyAlignment="1">
      <alignment horizontal="center"/>
    </xf>
    <xf numFmtId="0" fontId="0" fillId="0" borderId="9" xfId="0" applyBorder="1"/>
    <xf numFmtId="0" fontId="4" fillId="7" borderId="4" xfId="0" applyFont="1" applyFill="1" applyBorder="1"/>
    <xf numFmtId="0" fontId="4" fillId="2" borderId="4" xfId="0" applyFont="1" applyFill="1" applyBorder="1"/>
    <xf numFmtId="0" fontId="4" fillId="3" borderId="8" xfId="0" applyFont="1" applyFill="1" applyBorder="1"/>
    <xf numFmtId="0" fontId="4" fillId="4" borderId="4" xfId="0" applyFont="1" applyFill="1" applyBorder="1"/>
    <xf numFmtId="0" fontId="4" fillId="0" borderId="1" xfId="0" applyFont="1" applyBorder="1"/>
    <xf numFmtId="0" fontId="7" fillId="0" borderId="0" xfId="0" applyFont="1"/>
    <xf numFmtId="0" fontId="0" fillId="0" borderId="20" xfId="0" applyBorder="1" applyAlignment="1">
      <alignment horizontal="right" vertical="center"/>
    </xf>
    <xf numFmtId="0" fontId="0" fillId="0" borderId="16" xfId="0" applyBorder="1" applyAlignment="1">
      <alignment horizontal="center" vertical="center"/>
    </xf>
    <xf numFmtId="0" fontId="9" fillId="0" borderId="1" xfId="0" applyFont="1" applyBorder="1"/>
    <xf numFmtId="0" fontId="4" fillId="12" borderId="1" xfId="0" applyFont="1" applyFill="1" applyBorder="1"/>
    <xf numFmtId="0" fontId="18" fillId="12" borderId="1" xfId="0" applyFont="1" applyFill="1" applyBorder="1"/>
    <xf numFmtId="0" fontId="4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4" fillId="12" borderId="1" xfId="0" applyFont="1" applyFill="1" applyBorder="1" applyAlignment="1">
      <alignment vertical="center"/>
    </xf>
    <xf numFmtId="0" fontId="6" fillId="10" borderId="0" xfId="0" applyFont="1" applyFill="1"/>
    <xf numFmtId="0" fontId="22" fillId="0" borderId="0" xfId="0" applyFont="1" applyAlignment="1">
      <alignment vertical="center"/>
    </xf>
    <xf numFmtId="0" fontId="20" fillId="13" borderId="1" xfId="2" applyFont="1" applyFill="1" applyBorder="1"/>
    <xf numFmtId="0" fontId="19" fillId="13" borderId="1" xfId="2" applyFill="1" applyBorder="1"/>
    <xf numFmtId="0" fontId="0" fillId="13" borderId="0" xfId="0" applyFill="1"/>
    <xf numFmtId="0" fontId="0" fillId="0" borderId="0" xfId="0" applyAlignment="1">
      <alignment horizontal="center"/>
    </xf>
    <xf numFmtId="0" fontId="6" fillId="0" borderId="1" xfId="0" applyFont="1" applyFill="1" applyBorder="1"/>
    <xf numFmtId="0" fontId="0" fillId="0" borderId="25" xfId="0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0" borderId="9" xfId="0" applyBorder="1" applyAlignment="1">
      <alignment vertical="center"/>
    </xf>
    <xf numFmtId="0" fontId="2" fillId="0" borderId="6" xfId="0" applyFont="1" applyBorder="1" applyAlignment="1">
      <alignment vertical="center"/>
    </xf>
    <xf numFmtId="0" fontId="0" fillId="0" borderId="3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3" xfId="0" applyBorder="1"/>
    <xf numFmtId="0" fontId="6" fillId="8" borderId="15" xfId="0" applyFont="1" applyFill="1" applyBorder="1" applyAlignment="1">
      <alignment vertical="center"/>
    </xf>
    <xf numFmtId="0" fontId="6" fillId="9" borderId="14" xfId="0" applyFont="1" applyFill="1" applyBorder="1" applyAlignment="1">
      <alignment vertical="center"/>
    </xf>
    <xf numFmtId="0" fontId="6" fillId="9" borderId="14" xfId="0" applyFont="1" applyFill="1" applyBorder="1" applyAlignment="1">
      <alignment vertical="center" wrapText="1"/>
    </xf>
    <xf numFmtId="0" fontId="3" fillId="0" borderId="2" xfId="0" applyFont="1" applyFill="1" applyBorder="1"/>
    <xf numFmtId="0" fontId="0" fillId="0" borderId="0" xfId="0" applyAlignment="1">
      <alignment horizontal="center"/>
    </xf>
    <xf numFmtId="0" fontId="4" fillId="0" borderId="24" xfId="0" applyFont="1" applyBorder="1" applyAlignment="1">
      <alignment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23" fillId="17" borderId="0" xfId="0" applyFont="1" applyFill="1" applyAlignment="1">
      <alignment horizontal="center" vertical="center" wrapText="1"/>
    </xf>
    <xf numFmtId="0" fontId="21" fillId="0" borderId="7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</cellXfs>
  <cellStyles count="3">
    <cellStyle name="Neutral" xfId="2" builtinId="28"/>
    <cellStyle name="Normal" xfId="0" builtinId="0"/>
    <cellStyle name="Normal 3" xfId="1" xr:uid="{00000000-0005-0000-0000-000001000000}"/>
  </cellStyles>
  <dxfs count="209"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bgColor rgb="FF00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65911"/>
        </patternFill>
      </fill>
    </dxf>
    <dxf>
      <fill>
        <patternFill patternType="solid">
          <bgColor rgb="FFC65911"/>
        </patternFill>
      </fill>
    </dxf>
    <dxf>
      <fill>
        <patternFill patternType="solid">
          <bgColor rgb="FFFFC000"/>
        </patternFill>
      </fill>
    </dxf>
    <dxf>
      <font>
        <color rgb="FFFFFFFF"/>
      </font>
      <fill>
        <patternFill patternType="solid">
          <bgColor rgb="FF000000"/>
        </patternFill>
      </fill>
    </dxf>
    <dxf>
      <fill>
        <patternFill patternType="solid">
          <bgColor rgb="FF00B0F0"/>
        </patternFill>
      </fill>
    </dxf>
    <dxf>
      <font>
        <color rgb="FFFFFFFF"/>
      </font>
      <fill>
        <patternFill patternType="solid"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bgColor rgb="FF00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65911"/>
        </patternFill>
      </fill>
    </dxf>
    <dxf>
      <fill>
        <patternFill patternType="solid">
          <bgColor rgb="FFC65911"/>
        </patternFill>
      </fill>
    </dxf>
    <dxf>
      <fill>
        <patternFill patternType="solid">
          <bgColor rgb="FFFFC000"/>
        </patternFill>
      </fill>
    </dxf>
    <dxf>
      <font>
        <color rgb="FFFFFFFF"/>
      </font>
      <fill>
        <patternFill patternType="solid">
          <bgColor rgb="FF000000"/>
        </patternFill>
      </fill>
    </dxf>
    <dxf>
      <fill>
        <patternFill patternType="solid">
          <bgColor rgb="FF00B0F0"/>
        </patternFill>
      </fill>
    </dxf>
    <dxf>
      <font>
        <color rgb="FFFFFFFF"/>
      </font>
      <fill>
        <patternFill patternType="solid"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bgColor rgb="FF00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65911"/>
        </patternFill>
      </fill>
    </dxf>
    <dxf>
      <fill>
        <patternFill patternType="solid">
          <bgColor rgb="FFC65911"/>
        </patternFill>
      </fill>
    </dxf>
    <dxf>
      <fill>
        <patternFill patternType="solid">
          <bgColor rgb="FFFFC000"/>
        </patternFill>
      </fill>
    </dxf>
    <dxf>
      <font>
        <color rgb="FFFFFFFF"/>
      </font>
      <fill>
        <patternFill patternType="solid">
          <bgColor rgb="FF000000"/>
        </patternFill>
      </fill>
    </dxf>
    <dxf>
      <fill>
        <patternFill patternType="solid">
          <bgColor rgb="FF00B0F0"/>
        </patternFill>
      </fill>
    </dxf>
    <dxf>
      <font>
        <color rgb="FFFFFFFF"/>
      </font>
      <fill>
        <patternFill patternType="solid"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bgColor rgb="FF00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65911"/>
        </patternFill>
      </fill>
    </dxf>
    <dxf>
      <fill>
        <patternFill patternType="solid">
          <bgColor rgb="FFC65911"/>
        </patternFill>
      </fill>
    </dxf>
    <dxf>
      <fill>
        <patternFill patternType="solid">
          <bgColor rgb="FFFFC000"/>
        </patternFill>
      </fill>
    </dxf>
    <dxf>
      <font>
        <color rgb="FFFFFFFF"/>
      </font>
      <fill>
        <patternFill patternType="solid">
          <bgColor rgb="FF000000"/>
        </patternFill>
      </fill>
    </dxf>
    <dxf>
      <fill>
        <patternFill patternType="solid">
          <bgColor rgb="FF00B0F0"/>
        </patternFill>
      </fill>
    </dxf>
    <dxf>
      <font>
        <color rgb="FFFFFFFF"/>
      </font>
      <fill>
        <patternFill patternType="solid"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bgColor rgb="FF00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65911"/>
        </patternFill>
      </fill>
    </dxf>
    <dxf>
      <fill>
        <patternFill patternType="solid">
          <bgColor rgb="FFC65911"/>
        </patternFill>
      </fill>
    </dxf>
    <dxf>
      <fill>
        <patternFill patternType="solid">
          <bgColor rgb="FFFFC000"/>
        </patternFill>
      </fill>
    </dxf>
    <dxf>
      <font>
        <color rgb="FFFFFFFF"/>
      </font>
      <fill>
        <patternFill patternType="solid">
          <bgColor rgb="FF000000"/>
        </patternFill>
      </fill>
    </dxf>
    <dxf>
      <fill>
        <patternFill patternType="solid">
          <bgColor rgb="FF00B0F0"/>
        </patternFill>
      </fill>
    </dxf>
    <dxf>
      <font>
        <color rgb="FFFFFFFF"/>
      </font>
      <fill>
        <patternFill patternType="solid"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bgColor rgb="FF00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65911"/>
        </patternFill>
      </fill>
    </dxf>
    <dxf>
      <fill>
        <patternFill patternType="solid">
          <bgColor rgb="FFC65911"/>
        </patternFill>
      </fill>
    </dxf>
    <dxf>
      <fill>
        <patternFill patternType="solid">
          <bgColor rgb="FFFFC000"/>
        </patternFill>
      </fill>
    </dxf>
    <dxf>
      <font>
        <color rgb="FFFFFFFF"/>
      </font>
      <fill>
        <patternFill patternType="solid">
          <bgColor rgb="FF000000"/>
        </patternFill>
      </fill>
    </dxf>
    <dxf>
      <fill>
        <patternFill patternType="solid">
          <bgColor rgb="FF00B0F0"/>
        </patternFill>
      </fill>
    </dxf>
    <dxf>
      <font>
        <color rgb="FFFFFFFF"/>
      </font>
      <fill>
        <patternFill patternType="solid"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bgColor rgb="FF00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65911"/>
        </patternFill>
      </fill>
    </dxf>
    <dxf>
      <fill>
        <patternFill patternType="solid">
          <bgColor rgb="FFC65911"/>
        </patternFill>
      </fill>
    </dxf>
    <dxf>
      <fill>
        <patternFill patternType="solid">
          <bgColor rgb="FFFFC000"/>
        </patternFill>
      </fill>
    </dxf>
    <dxf>
      <font>
        <color rgb="FFFFFFFF"/>
      </font>
      <fill>
        <patternFill patternType="solid">
          <bgColor rgb="FF000000"/>
        </patternFill>
      </fill>
    </dxf>
    <dxf>
      <fill>
        <patternFill patternType="solid">
          <bgColor rgb="FF00B0F0"/>
        </patternFill>
      </fill>
    </dxf>
    <dxf>
      <font>
        <color rgb="FFFFFFFF"/>
      </font>
      <fill>
        <patternFill patternType="solid"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 patternType="solid">
          <bgColor rgb="FF000000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C65911"/>
        </patternFill>
      </fill>
    </dxf>
    <dxf>
      <fill>
        <patternFill patternType="solid">
          <bgColor rgb="FFC65911"/>
        </patternFill>
      </fill>
    </dxf>
    <dxf>
      <fill>
        <patternFill patternType="solid">
          <bgColor rgb="FFFFC000"/>
        </patternFill>
      </fill>
    </dxf>
    <dxf>
      <font>
        <color rgb="FFFFFFFF"/>
      </font>
      <fill>
        <patternFill patternType="solid">
          <bgColor rgb="FF000000"/>
        </patternFill>
      </fill>
    </dxf>
    <dxf>
      <fill>
        <patternFill patternType="solid">
          <bgColor rgb="FF00B0F0"/>
        </patternFill>
      </fill>
    </dxf>
    <dxf>
      <font>
        <color rgb="FFFFFFFF"/>
      </font>
      <fill>
        <patternFill patternType="solid"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none">
          <fgColor indexed="64"/>
          <bgColor rgb="FFFFFFFF"/>
        </patternFill>
      </fill>
      <alignment horizontal="left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rgb="FFD9D9D9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rgb="FFD9D9D9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rgb="FFD9D9D9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rgb="FFD9D9D9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rgb="FFD9D9D9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rgb="FFD9D9D9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</font>
      <fill>
        <patternFill patternType="none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</font>
      <fill>
        <patternFill patternType="none">
          <fgColor indexed="64"/>
          <bgColor rgb="FFD9D9D9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color rgb="FFFF0000"/>
      </font>
      <fill>
        <patternFill patternType="none">
          <fgColor indexed="64"/>
          <bgColor rgb="FFD9D9D9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color rgb="FFFF0000"/>
      </font>
      <fill>
        <patternFill patternType="none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</font>
      <fill>
        <patternFill patternType="none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rgb="FFD9D9D9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center" textRotation="0" wrapText="0" indent="0" justifyLastLine="0" shrinkToFit="0" readingOrder="0"/>
      <border diagonalUp="0" diagonalDown="0">
        <left style="medium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0000"/>
        </patternFill>
      </fill>
      <alignment horizontal="general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ill>
        <patternFill patternType="none">
          <fgColor indexed="64"/>
          <bgColor rgb="FFFFFFFF"/>
        </patternFill>
      </fill>
      <alignment horizontal="left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rgb="FFD9D9D9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rgb="FFD9D9D9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rgb="FFD9D9D9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rgb="FFD9D9D9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rgb="FFD9D9D9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rgb="FFD9D9D9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</font>
      <fill>
        <patternFill patternType="none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</font>
      <fill>
        <patternFill patternType="none">
          <fgColor indexed="64"/>
          <bgColor rgb="FFD9D9D9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color rgb="FFFF0000"/>
      </font>
      <fill>
        <patternFill patternType="none">
          <fgColor indexed="64"/>
          <bgColor rgb="FFD9D9D9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color rgb="FFFF0000"/>
      </font>
      <fill>
        <patternFill patternType="none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</font>
      <fill>
        <patternFill patternType="none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rgb="FFD9D9D9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center" textRotation="0" wrapText="0" indent="0" justifyLastLine="0" shrinkToFit="0" readingOrder="0"/>
      <border diagonalUp="0" diagonalDown="0">
        <left style="medium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0000"/>
        </patternFill>
      </fill>
      <alignment horizontal="general" vertical="center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/>
    </dxf>
    <dxf>
      <font>
        <b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>
        <top style="thin">
          <color rgb="FF000000"/>
        </top>
      </border>
    </dxf>
    <dxf>
      <font>
        <b/>
      </font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numFmt numFmtId="19" formatCode="m/d/yyyy"/>
    </dxf>
  </dxfs>
  <tableStyles count="0" defaultTableStyle="TableStyleMedium2" defaultPivotStyle="PivotStyleLight16"/>
  <colors>
    <mruColors>
      <color rgb="FFFC32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91BC228-07F7-4E01-9C30-BCA468E4EB29}" name="UnitTable" displayName="UnitTable" ref="A1:G80" totalsRowShown="0">
  <autoFilter ref="A1:G80" xr:uid="{B91BC228-07F7-4E01-9C30-BCA468E4EB29}"/>
  <tableColumns count="7">
    <tableColumn id="1" xr3:uid="{5BBE39BC-E040-4E57-AC16-0BC8266F3F37}" name="GRADE"/>
    <tableColumn id="2" xr3:uid="{A7F12CB5-441C-4057-88A1-D19957B4C9BD}" name="NAME"/>
    <tableColumn id="3" xr3:uid="{08984301-3447-45A6-B830-43F2DCFDDEFA}" name="EDIPI"/>
    <tableColumn id="4" xr3:uid="{4C8B61EB-2874-41AF-B608-F06437F2D293}" name="SEX"/>
    <tableColumn id="5" xr3:uid="{5683C06E-AD51-4395-BE73-47F0CA685031}" name="MOS"/>
    <tableColumn id="6" xr3:uid="{D5C5C82F-2EEC-4FDD-A939-786CBBED2F67}" name="SECTION"/>
    <tableColumn id="7" xr3:uid="{5999424C-CE24-4FAF-A127-1C6D7090B987}" name="Arrival Date" dataDxfId="208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utyScoreTable" displayName="DutyScoreTable" ref="A1:N81" totalsRowCount="1" headerRowDxfId="207" dataDxfId="205" totalsRowDxfId="203" headerRowBorderDxfId="206" tableBorderDxfId="204" totalsRowBorderDxfId="202">
  <autoFilter ref="A1:N80" xr:uid="{00000000-0009-0000-0100-000001000000}"/>
  <sortState xmlns:xlrd2="http://schemas.microsoft.com/office/spreadsheetml/2017/richdata2" ref="A2:N80">
    <sortCondition ref="D1:D80"/>
  </sortState>
  <tableColumns count="14">
    <tableColumn id="1" xr3:uid="{00000000-0010-0000-0000-000001000000}" name="GRADE" dataDxfId="121" totalsRowDxfId="107">
      <calculatedColumnFormula>IF(#REF!="PFC", "E2", IF(#REF!="LCPL", "E3", IF(#REF!="CPL","E4", IF(#REF!="SGT","E5", IF(#REF!="SSGT","E6", IF(#REF!="GYSGT","E7", IF(#REF!="MSGT","E8", IF(#REF!="2NDLT","O1", IF(#REF!="1STLT","O2", IF(#REF!="CAPT","O3", IF(#REF!="WO", "WO")))))))))))</calculatedColumnFormula>
    </tableColumn>
    <tableColumn id="2" xr3:uid="{00000000-0010-0000-0000-000002000000}" name="NAME" totalsRowLabel="TOTAL SLOTS" dataDxfId="120" totalsRowDxfId="106" dataCellStyle="Normal 3"/>
    <tableColumn id="10" xr3:uid="{CC8EEC49-A1FD-4965-99B6-49707C99B40C}" name="Stander?" dataDxfId="119" totalsRowDxfId="105"/>
    <tableColumn id="3" xr3:uid="{00000000-0010-0000-0000-000003000000}" name="DUTY SCORE" dataDxfId="118" totalsRowDxfId="104">
      <calculatedColumnFormula>SUM(E2:L2)</calculatedColumnFormula>
    </tableColumn>
    <tableColumn id="25" xr3:uid="{C5C884E5-6774-434A-90D2-4773A506C259}" name="23-Sep" totalsRowFunction="custom" dataDxfId="117" totalsRowDxfId="103">
      <totalsRowFormula>COUNT(DutyScoreTable[23-Sep])</totalsRowFormula>
    </tableColumn>
    <tableColumn id="26" xr3:uid="{2D6AD786-89A1-405F-A158-AD6A37C8478D}" name="23-Oct" totalsRowFunction="custom" dataDxfId="116" totalsRowDxfId="102">
      <totalsRowFormula>COUNT(DutyScoreTable[23-Oct])</totalsRowFormula>
    </tableColumn>
    <tableColumn id="7" xr3:uid="{698A0237-5531-4E28-A642-4F85274F04DA}" name="23-Nov" totalsRowFunction="custom" dataDxfId="115" totalsRowDxfId="101">
      <totalsRowFormula>COUNT(DutyScoreTable[23-Nov])</totalsRowFormula>
    </tableColumn>
    <tableColumn id="8" xr3:uid="{2299712F-FCF8-4DE5-BC26-6B783E7F7633}" name="23-Dec" totalsRowFunction="custom" dataDxfId="114" totalsRowDxfId="100">
      <totalsRowFormula>COUNT(DutyScoreTable[23-Dec])</totalsRowFormula>
    </tableColumn>
    <tableColumn id="11" xr3:uid="{C6AF915F-DC7A-4160-914A-F87661C33155}" name="24-Jan" dataDxfId="113" totalsRowDxfId="99"/>
    <tableColumn id="4" xr3:uid="{49DCA748-35BB-475D-9F41-3448659A54CB}" name="24-Feb" dataDxfId="112" totalsRowDxfId="98"/>
    <tableColumn id="5" xr3:uid="{2299302B-0A7C-4332-BB5A-9BED53B85C4E}" name="24-Mar" dataDxfId="111" totalsRowDxfId="97"/>
    <tableColumn id="6" xr3:uid="{0129CC76-8F4D-4325-8FD8-3CEBE0A09B28}" name="24-Apr" dataDxfId="110" totalsRowDxfId="96"/>
    <tableColumn id="15" xr3:uid="{DD988938-F125-4D9F-8B26-DDB8E110737D}" name="DUTIES STOOD" dataDxfId="109" totalsRowDxfId="95">
      <calculatedColumnFormula>COUNT(E2:L2)</calculatedColumnFormula>
    </tableColumn>
    <tableColumn id="14" xr3:uid="{4D8255A4-887D-4429-8D50-A9E02B0F3DD4}" name="Comments" dataDxfId="108" totalsRowDxfId="9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4114F9B-3E2C-48C7-9154-0DCB15B31659}" name="Table13" displayName="Table13" ref="P1:Q17" totalsRowShown="0" headerRowDxfId="201" dataDxfId="200">
  <autoFilter ref="P1:Q17" xr:uid="{E4114F9B-3E2C-48C7-9154-0DCB15B31659}"/>
  <tableColumns count="2">
    <tableColumn id="1" xr3:uid="{77FF853C-376A-4352-8884-BE6F195AA6D6}" name="Category" dataDxfId="199"/>
    <tableColumn id="2" xr3:uid="{CFE340A8-CA54-4FE6-BD3B-4716FE8B0EED}" name="Value" dataDxfId="198"/>
  </tableColumns>
  <tableStyleInfo name="TableStyleDark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216C528-8099-4BD1-8413-86E1501A3E5D}" name="Apr24Availability" displayName="Apr24Availability" ref="A1:AH80" totalsRowShown="0" headerRowDxfId="197" headerRowBorderDxfId="196" tableBorderDxfId="195" totalsRowBorderDxfId="194">
  <autoFilter ref="A1:AH80" xr:uid="{2216C528-8099-4BD1-8413-86E1501A3E5D}"/>
  <sortState xmlns:xlrd2="http://schemas.microsoft.com/office/spreadsheetml/2017/richdata2" ref="A2:AH80">
    <sortCondition descending="1" ref="B1:B80"/>
  </sortState>
  <tableColumns count="34">
    <tableColumn id="1" xr3:uid="{3277C3D6-72D3-4802-AF0C-4983756990DF}" name="Section" dataDxfId="193"/>
    <tableColumn id="2" xr3:uid="{36E91FCB-E102-4CB9-8EA4-FFDE55AA4C94}" name="Rank" dataDxfId="192"/>
    <tableColumn id="3" xr3:uid="{8EE17FEC-C4E1-49F2-AABA-102A41FAF8ED}" name="Name" dataDxfId="191"/>
    <tableColumn id="4" xr3:uid="{7E4047A4-AD4F-480A-97CE-FEF1DB380D20}" name="1" dataDxfId="190"/>
    <tableColumn id="5" xr3:uid="{A17394A7-1408-4665-848F-82ED824551D3}" name="2" dataDxfId="189"/>
    <tableColumn id="6" xr3:uid="{718B4912-4C0A-41C8-9286-EE4CE992FD1D}" name="3" dataDxfId="188"/>
    <tableColumn id="7" xr3:uid="{330B4508-3DA3-4745-9EDE-B8B4C869B80B}" name="4" dataDxfId="187"/>
    <tableColumn id="8" xr3:uid="{1A09EAD0-DFD9-4CE7-A851-3DCF207FE2BB}" name="5" dataDxfId="186"/>
    <tableColumn id="9" xr3:uid="{27696766-EEE1-4D4F-A077-061D4C5E423C}" name="6" dataDxfId="185"/>
    <tableColumn id="10" xr3:uid="{84A976DB-FB23-47BB-8AC3-483A2FA19A8C}" name="7" dataDxfId="184"/>
    <tableColumn id="11" xr3:uid="{CB4C4F0E-3414-42CE-AE1A-5EC84A2C4349}" name="8" dataDxfId="183"/>
    <tableColumn id="12" xr3:uid="{A9126EC1-5F28-4A13-B6C4-E27407E5A68D}" name="9" dataDxfId="182"/>
    <tableColumn id="13" xr3:uid="{CEE511B1-83D4-453A-BAFB-2ACC6ECBECCD}" name="10" dataDxfId="181"/>
    <tableColumn id="14" xr3:uid="{F580F4A3-9B07-44A2-A1FC-AE37212A9DFC}" name="11" dataDxfId="180"/>
    <tableColumn id="15" xr3:uid="{0CD8D31C-8ABB-48CD-851F-D782B7712D13}" name="12" dataDxfId="179"/>
    <tableColumn id="16" xr3:uid="{D2AE0D69-30DB-4CB8-A3BC-0960A0891D2C}" name="13" dataDxfId="178"/>
    <tableColumn id="17" xr3:uid="{6D8A2F28-C843-40C4-9DE3-A478EDD992A1}" name="14" dataDxfId="177"/>
    <tableColumn id="18" xr3:uid="{8F01C1C9-D1EF-4BF9-9E44-F1350C30067E}" name="15" dataDxfId="176"/>
    <tableColumn id="19" xr3:uid="{6DE80CDC-F2BB-4DF1-B855-2905B835856E}" name="16" dataDxfId="175"/>
    <tableColumn id="20" xr3:uid="{6C7320A2-8AD6-41B3-906D-EC1191ABCE65}" name="17" dataDxfId="174"/>
    <tableColumn id="21" xr3:uid="{0A82D990-339F-4F27-8D70-5C1E435E2043}" name="18" dataDxfId="173"/>
    <tableColumn id="22" xr3:uid="{BFD24320-0A79-409A-A620-BF0BB0ACDFFF}" name="19" dataDxfId="172"/>
    <tableColumn id="23" xr3:uid="{6F3291EF-E845-4C44-A23E-A3B8ED2BCA41}" name="20" dataDxfId="171"/>
    <tableColumn id="24" xr3:uid="{D176F0DF-90EF-4E1A-9875-4ECF7EC39C80}" name="21" dataDxfId="170"/>
    <tableColumn id="25" xr3:uid="{99ED8B2D-C64B-4FF6-BC52-F4BB687AA632}" name="22" dataDxfId="169"/>
    <tableColumn id="26" xr3:uid="{58197CDC-C52A-411B-8E7D-8C8BCD9FB1CF}" name="23" dataDxfId="168"/>
    <tableColumn id="27" xr3:uid="{963885C5-0DA0-428D-8FE8-DA97E18E863C}" name="24" dataDxfId="167"/>
    <tableColumn id="28" xr3:uid="{4BF7C0AD-0274-4781-9EB9-77DA8A0EB24A}" name="25" dataDxfId="166"/>
    <tableColumn id="29" xr3:uid="{5FC927A3-3550-432D-99B0-FD58278D67CD}" name="26" dataDxfId="165"/>
    <tableColumn id="30" xr3:uid="{A6837A70-80B0-4730-A96A-60D810C54746}" name="27" dataDxfId="164"/>
    <tableColumn id="31" xr3:uid="{EC439519-DFAA-4F59-B3E0-012F17684251}" name="28" dataDxfId="163"/>
    <tableColumn id="32" xr3:uid="{01F764DB-F9CB-4AFB-A7BF-1F88B226C37C}" name="29" dataDxfId="162"/>
    <tableColumn id="35" xr3:uid="{458A9531-F927-4FBE-B776-6131C5E43945}" name="30" dataDxfId="161"/>
    <tableColumn id="34" xr3:uid="{638D9E1C-782C-4AE0-A9F7-FA07FDDC3798}" name="Comments" dataDxfId="160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AA4D676-4403-4D7C-B7FA-80B6A4DEE9CC}" name="May24Availability" displayName="May24Availability" ref="A1:AI80" totalsRowShown="0" headerRowDxfId="159" headerRowBorderDxfId="158" tableBorderDxfId="157" totalsRowBorderDxfId="156">
  <autoFilter ref="A1:AI80" xr:uid="{2216C528-8099-4BD1-8413-86E1501A3E5D}"/>
  <sortState xmlns:xlrd2="http://schemas.microsoft.com/office/spreadsheetml/2017/richdata2" ref="A2:AI80">
    <sortCondition descending="1" ref="B1:B80"/>
  </sortState>
  <tableColumns count="35">
    <tableColumn id="1" xr3:uid="{486E0C9A-4399-47D5-8EE2-525D4C6C40AB}" name="Section" dataDxfId="155"/>
    <tableColumn id="2" xr3:uid="{12D3F057-6824-4BB7-A1EA-FDA69958AE78}" name="Rank" dataDxfId="154"/>
    <tableColumn id="3" xr3:uid="{3B0A6113-17D2-4474-A53A-9F739595C021}" name="Name" dataDxfId="153"/>
    <tableColumn id="4" xr3:uid="{8A9FFE34-E22C-4EFD-B7EC-349F32CEFF56}" name="1" dataDxfId="152"/>
    <tableColumn id="5" xr3:uid="{4513D758-42D7-46B1-8978-C84DCE72BF22}" name="2" dataDxfId="151"/>
    <tableColumn id="6" xr3:uid="{3CB8295B-7E86-44CE-9405-6874A3FCD002}" name="3" dataDxfId="150"/>
    <tableColumn id="7" xr3:uid="{534C109C-6151-42E5-9687-6560C36D29B3}" name="4" dataDxfId="149"/>
    <tableColumn id="8" xr3:uid="{B3DC393D-9DDC-4948-9B3A-6833314A3BAB}" name="5" dataDxfId="148"/>
    <tableColumn id="9" xr3:uid="{46571B1E-5BE6-4FDD-883D-075A5C8697D2}" name="6" dataDxfId="147"/>
    <tableColumn id="10" xr3:uid="{346578FB-4140-42FE-96FB-F2894F837CBC}" name="7" dataDxfId="146"/>
    <tableColumn id="11" xr3:uid="{9E7C7264-91FF-49ED-9888-1ED66A56DEB0}" name="8" dataDxfId="145"/>
    <tableColumn id="12" xr3:uid="{AD3B6E94-7F82-4BC5-869F-325651EF517D}" name="9" dataDxfId="144"/>
    <tableColumn id="13" xr3:uid="{83C60827-A3D7-414B-8177-B4D865B33E5B}" name="10" dataDxfId="143"/>
    <tableColumn id="14" xr3:uid="{D7FD90A5-300D-40DF-B19A-A2993DD4CC11}" name="11" dataDxfId="142"/>
    <tableColumn id="15" xr3:uid="{82B226ED-23A8-4A85-833D-D627B66A2181}" name="12" dataDxfId="141"/>
    <tableColumn id="16" xr3:uid="{EBF873F0-E37A-49CB-9AE9-87DA3A658717}" name="13" dataDxfId="140"/>
    <tableColumn id="17" xr3:uid="{495EDE62-A4EC-439E-8B13-5DDA81F91D99}" name="14" dataDxfId="139"/>
    <tableColumn id="18" xr3:uid="{6F45EB31-B5DD-4274-888C-7F3E3019F9CF}" name="15" dataDxfId="138"/>
    <tableColumn id="19" xr3:uid="{AC870FC3-F52E-4180-ADEC-B3CD51CA03E1}" name="16" dataDxfId="137"/>
    <tableColumn id="20" xr3:uid="{51A01544-3E1F-4AC4-8375-F546CFD4A1DB}" name="17" dataDxfId="136"/>
    <tableColumn id="21" xr3:uid="{48E256DA-0BFC-47AE-8E38-F7CBFC358AA5}" name="18" dataDxfId="135"/>
    <tableColumn id="22" xr3:uid="{91CD7768-2358-4AC4-A6E4-44C6A26E9C9B}" name="19" dataDxfId="134"/>
    <tableColumn id="23" xr3:uid="{969FF908-70E1-4B32-96B1-406970102E2A}" name="20" dataDxfId="133"/>
    <tableColumn id="24" xr3:uid="{4296158C-F358-4CF7-ABB4-3B9F87B6451C}" name="21" dataDxfId="132"/>
    <tableColumn id="25" xr3:uid="{7F4483C5-4031-4FDC-9048-EA4322B395C0}" name="22" dataDxfId="131"/>
    <tableColumn id="26" xr3:uid="{3B929E93-27D8-4C33-995A-44E02863B16C}" name="23" dataDxfId="130"/>
    <tableColumn id="27" xr3:uid="{B54BAB37-F8F5-4D12-8B38-A1A47AA7B9EC}" name="24" dataDxfId="129"/>
    <tableColumn id="28" xr3:uid="{9BD75FE7-8BE4-4B2B-AC1E-AC61D7D0D0A8}" name="25" dataDxfId="128"/>
    <tableColumn id="29" xr3:uid="{8BE290F4-5E3E-4E48-9964-4B748D4E284E}" name="26" dataDxfId="127"/>
    <tableColumn id="30" xr3:uid="{E8B0A346-5D6E-40BB-A893-114C39BC5758}" name="27" dataDxfId="126"/>
    <tableColumn id="31" xr3:uid="{34B3FDC3-3FEF-4CAF-8DE2-9F31F7B52917}" name="28" dataDxfId="125"/>
    <tableColumn id="32" xr3:uid="{8081AD98-83D0-4151-879C-91E760048E49}" name="29" dataDxfId="124"/>
    <tableColumn id="35" xr3:uid="{878EB0E0-C6D5-499D-89E6-7ABC2D7770CC}" name="30" dataDxfId="123"/>
    <tableColumn id="33" xr3:uid="{642D34CE-50D6-48D3-9431-B052B6CDA1EF}" name="31" dataDxfId="93"/>
    <tableColumn id="34" xr3:uid="{97B92B17-1E75-4E53-BE56-92DC2C51F76A}" name="Comments" dataDxfId="122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E029D-94EF-4F81-9BAA-25D268B24F9B}">
  <dimension ref="A1:L80"/>
  <sheetViews>
    <sheetView tabSelected="1" workbookViewId="0">
      <selection activeCell="F31" sqref="F31"/>
    </sheetView>
  </sheetViews>
  <sheetFormatPr defaultRowHeight="15" x14ac:dyDescent="0.25"/>
  <cols>
    <col min="1" max="1" width="9.7109375" bestFit="1" customWidth="1"/>
    <col min="2" max="2" width="26.5703125" bestFit="1" customWidth="1"/>
    <col min="3" max="4" width="12" bestFit="1" customWidth="1"/>
    <col min="5" max="5" width="7.7109375" bestFit="1" customWidth="1"/>
    <col min="6" max="6" width="11.140625" bestFit="1" customWidth="1"/>
    <col min="7" max="7" width="14.140625" bestFit="1" customWidth="1"/>
    <col min="8" max="8" width="11.42578125" bestFit="1" customWidth="1"/>
    <col min="9" max="9" width="20.42578125" bestFit="1" customWidth="1"/>
    <col min="10" max="10" width="24.5703125" bestFit="1" customWidth="1"/>
    <col min="11" max="11" width="12.42578125" style="39" bestFit="1" customWidth="1"/>
    <col min="12" max="12" width="11.42578125" style="39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24</v>
      </c>
      <c r="B2" t="s">
        <v>132</v>
      </c>
      <c r="C2">
        <v>4741999075</v>
      </c>
      <c r="D2" t="s">
        <v>131</v>
      </c>
      <c r="E2">
        <v>1702</v>
      </c>
      <c r="F2" t="s">
        <v>106</v>
      </c>
      <c r="G2" s="39">
        <v>44813</v>
      </c>
    </row>
    <row r="3" spans="1:7" x14ac:dyDescent="0.25">
      <c r="A3" t="s">
        <v>40</v>
      </c>
      <c r="B3" t="s">
        <v>133</v>
      </c>
      <c r="C3">
        <v>1538999384</v>
      </c>
      <c r="D3" t="s">
        <v>94</v>
      </c>
      <c r="E3">
        <v>1721</v>
      </c>
      <c r="F3" t="s">
        <v>106</v>
      </c>
      <c r="G3" s="39">
        <v>44602</v>
      </c>
    </row>
    <row r="4" spans="1:7" x14ac:dyDescent="0.25">
      <c r="A4" t="s">
        <v>31</v>
      </c>
      <c r="B4" t="s">
        <v>134</v>
      </c>
      <c r="C4">
        <v>1160110691</v>
      </c>
      <c r="D4" t="s">
        <v>94</v>
      </c>
      <c r="E4">
        <v>1721</v>
      </c>
      <c r="F4" t="s">
        <v>106</v>
      </c>
      <c r="G4" s="39">
        <v>44250</v>
      </c>
    </row>
    <row r="5" spans="1:7" x14ac:dyDescent="0.25">
      <c r="A5" t="s">
        <v>31</v>
      </c>
      <c r="B5" t="s">
        <v>135</v>
      </c>
      <c r="C5">
        <v>1520074788</v>
      </c>
      <c r="D5" t="s">
        <v>94</v>
      </c>
      <c r="E5">
        <v>1721</v>
      </c>
      <c r="F5" t="s">
        <v>106</v>
      </c>
      <c r="G5" s="39">
        <v>45196</v>
      </c>
    </row>
    <row r="6" spans="1:7" x14ac:dyDescent="0.25">
      <c r="A6" t="s">
        <v>21</v>
      </c>
      <c r="B6" t="s">
        <v>136</v>
      </c>
      <c r="C6">
        <v>1220711349</v>
      </c>
      <c r="D6" t="s">
        <v>94</v>
      </c>
      <c r="E6">
        <v>1721</v>
      </c>
      <c r="F6" t="s">
        <v>106</v>
      </c>
      <c r="G6" s="39">
        <v>44444</v>
      </c>
    </row>
    <row r="7" spans="1:7" x14ac:dyDescent="0.25">
      <c r="A7" t="s">
        <v>21</v>
      </c>
      <c r="B7" t="s">
        <v>137</v>
      </c>
      <c r="C7">
        <v>1534568011</v>
      </c>
      <c r="D7" t="s">
        <v>94</v>
      </c>
      <c r="E7">
        <v>1721</v>
      </c>
      <c r="F7" t="s">
        <v>106</v>
      </c>
      <c r="G7" s="39">
        <v>44647</v>
      </c>
    </row>
    <row r="8" spans="1:7" x14ac:dyDescent="0.25">
      <c r="A8" t="s">
        <v>21</v>
      </c>
      <c r="B8" t="s">
        <v>138</v>
      </c>
      <c r="C8">
        <v>1418134206</v>
      </c>
      <c r="D8" t="s">
        <v>94</v>
      </c>
      <c r="E8">
        <v>1700</v>
      </c>
      <c r="F8" t="s">
        <v>106</v>
      </c>
      <c r="G8" s="39">
        <v>44721</v>
      </c>
    </row>
    <row r="9" spans="1:7" x14ac:dyDescent="0.25">
      <c r="A9" t="s">
        <v>38</v>
      </c>
      <c r="B9" t="s">
        <v>139</v>
      </c>
      <c r="C9">
        <v>1007476454</v>
      </c>
      <c r="D9" t="s">
        <v>94</v>
      </c>
      <c r="E9">
        <v>1721</v>
      </c>
      <c r="F9" t="s">
        <v>106</v>
      </c>
      <c r="G9" s="39">
        <v>44857</v>
      </c>
    </row>
    <row r="10" spans="1:7" x14ac:dyDescent="0.25">
      <c r="A10" t="s">
        <v>38</v>
      </c>
      <c r="B10" t="s">
        <v>140</v>
      </c>
      <c r="C10">
        <v>1245991266</v>
      </c>
      <c r="D10" t="s">
        <v>94</v>
      </c>
      <c r="E10">
        <v>1721</v>
      </c>
      <c r="F10" t="s">
        <v>106</v>
      </c>
      <c r="G10" s="39">
        <v>45212</v>
      </c>
    </row>
    <row r="11" spans="1:7" x14ac:dyDescent="0.25">
      <c r="A11" t="s">
        <v>38</v>
      </c>
      <c r="B11" t="s">
        <v>141</v>
      </c>
      <c r="C11">
        <v>1019647482</v>
      </c>
      <c r="D11" t="s">
        <v>94</v>
      </c>
      <c r="E11">
        <v>1721</v>
      </c>
      <c r="F11" t="s">
        <v>106</v>
      </c>
      <c r="G11" s="39">
        <v>44750</v>
      </c>
    </row>
    <row r="12" spans="1:7" x14ac:dyDescent="0.25">
      <c r="A12" t="s">
        <v>38</v>
      </c>
      <c r="B12" t="s">
        <v>142</v>
      </c>
      <c r="C12">
        <v>1216965036</v>
      </c>
      <c r="D12" t="s">
        <v>94</v>
      </c>
      <c r="E12">
        <v>1721</v>
      </c>
      <c r="F12" t="s">
        <v>106</v>
      </c>
      <c r="G12" s="39">
        <v>44971</v>
      </c>
    </row>
    <row r="13" spans="1:7" x14ac:dyDescent="0.25">
      <c r="A13" t="s">
        <v>38</v>
      </c>
      <c r="B13" t="s">
        <v>143</v>
      </c>
      <c r="C13">
        <v>1014426852</v>
      </c>
      <c r="D13" t="s">
        <v>94</v>
      </c>
      <c r="E13">
        <v>1721</v>
      </c>
      <c r="F13" t="s">
        <v>106</v>
      </c>
      <c r="G13" s="39">
        <v>44670</v>
      </c>
    </row>
    <row r="14" spans="1:7" x14ac:dyDescent="0.25">
      <c r="A14" t="s">
        <v>38</v>
      </c>
      <c r="B14" t="s">
        <v>144</v>
      </c>
      <c r="C14">
        <v>1342870108</v>
      </c>
      <c r="D14" t="s">
        <v>94</v>
      </c>
      <c r="E14">
        <v>1721</v>
      </c>
      <c r="F14" t="s">
        <v>106</v>
      </c>
      <c r="G14" s="39">
        <v>45141</v>
      </c>
    </row>
    <row r="15" spans="1:7" x14ac:dyDescent="0.25">
      <c r="A15" t="s">
        <v>38</v>
      </c>
      <c r="B15" t="s">
        <v>145</v>
      </c>
      <c r="C15">
        <v>1563539788</v>
      </c>
      <c r="D15" t="s">
        <v>94</v>
      </c>
      <c r="E15">
        <v>1721</v>
      </c>
      <c r="F15" t="s">
        <v>106</v>
      </c>
      <c r="G15" s="39">
        <v>44608</v>
      </c>
    </row>
    <row r="16" spans="1:7" x14ac:dyDescent="0.25">
      <c r="A16" t="s">
        <v>41</v>
      </c>
      <c r="B16" t="s">
        <v>146</v>
      </c>
      <c r="C16">
        <v>1243619874</v>
      </c>
      <c r="D16" t="s">
        <v>94</v>
      </c>
      <c r="E16">
        <v>1721</v>
      </c>
      <c r="F16" t="s">
        <v>106</v>
      </c>
      <c r="G16" s="39">
        <v>44364</v>
      </c>
    </row>
    <row r="17" spans="1:7" x14ac:dyDescent="0.25">
      <c r="A17" t="s">
        <v>24</v>
      </c>
      <c r="B17" t="s">
        <v>147</v>
      </c>
      <c r="C17">
        <v>1204889319</v>
      </c>
      <c r="D17" t="s">
        <v>131</v>
      </c>
      <c r="E17">
        <v>1702</v>
      </c>
      <c r="F17" t="s">
        <v>105</v>
      </c>
      <c r="G17" s="39">
        <v>45251</v>
      </c>
    </row>
    <row r="18" spans="1:7" x14ac:dyDescent="0.25">
      <c r="A18" t="s">
        <v>40</v>
      </c>
      <c r="B18" t="s">
        <v>148</v>
      </c>
      <c r="C18">
        <v>1598039312</v>
      </c>
      <c r="D18" t="s">
        <v>94</v>
      </c>
      <c r="E18">
        <v>1721</v>
      </c>
      <c r="F18" t="s">
        <v>105</v>
      </c>
      <c r="G18" s="39">
        <v>45246</v>
      </c>
    </row>
    <row r="19" spans="1:7" x14ac:dyDescent="0.25">
      <c r="A19" t="s">
        <v>31</v>
      </c>
      <c r="B19" t="s">
        <v>149</v>
      </c>
      <c r="C19">
        <v>1057200841</v>
      </c>
      <c r="D19" t="s">
        <v>94</v>
      </c>
      <c r="E19">
        <v>1721</v>
      </c>
      <c r="F19" t="s">
        <v>105</v>
      </c>
      <c r="G19" s="39">
        <v>44485</v>
      </c>
    </row>
    <row r="20" spans="1:7" x14ac:dyDescent="0.25">
      <c r="A20" t="s">
        <v>31</v>
      </c>
      <c r="B20" t="s">
        <v>150</v>
      </c>
      <c r="C20">
        <v>1605838371</v>
      </c>
      <c r="D20" t="s">
        <v>94</v>
      </c>
      <c r="E20">
        <v>1721</v>
      </c>
      <c r="F20" t="s">
        <v>105</v>
      </c>
      <c r="G20" s="39">
        <v>44925</v>
      </c>
    </row>
    <row r="21" spans="1:7" x14ac:dyDescent="0.25">
      <c r="A21" t="s">
        <v>21</v>
      </c>
      <c r="B21" t="s">
        <v>151</v>
      </c>
      <c r="C21">
        <v>1583777566</v>
      </c>
      <c r="D21" t="s">
        <v>94</v>
      </c>
      <c r="E21">
        <v>1721</v>
      </c>
      <c r="F21" t="s">
        <v>105</v>
      </c>
      <c r="G21" s="39">
        <v>44982</v>
      </c>
    </row>
    <row r="22" spans="1:7" x14ac:dyDescent="0.25">
      <c r="A22" t="s">
        <v>21</v>
      </c>
      <c r="B22" t="s">
        <v>152</v>
      </c>
      <c r="C22">
        <v>1309210629</v>
      </c>
      <c r="D22" t="s">
        <v>94</v>
      </c>
      <c r="E22">
        <v>1721</v>
      </c>
      <c r="F22" t="s">
        <v>105</v>
      </c>
      <c r="G22" s="39">
        <v>44862</v>
      </c>
    </row>
    <row r="23" spans="1:7" x14ac:dyDescent="0.25">
      <c r="A23" t="s">
        <v>21</v>
      </c>
      <c r="B23" t="s">
        <v>153</v>
      </c>
      <c r="C23">
        <v>1068605275</v>
      </c>
      <c r="D23" t="s">
        <v>94</v>
      </c>
      <c r="E23">
        <v>1700</v>
      </c>
      <c r="F23" t="s">
        <v>105</v>
      </c>
      <c r="G23" s="39">
        <v>44257</v>
      </c>
    </row>
    <row r="24" spans="1:7" x14ac:dyDescent="0.25">
      <c r="A24" t="s">
        <v>38</v>
      </c>
      <c r="B24" t="s">
        <v>154</v>
      </c>
      <c r="C24">
        <v>1504022008</v>
      </c>
      <c r="D24" t="s">
        <v>94</v>
      </c>
      <c r="E24">
        <v>1721</v>
      </c>
      <c r="F24" t="s">
        <v>105</v>
      </c>
      <c r="G24" s="39">
        <v>44556</v>
      </c>
    </row>
    <row r="25" spans="1:7" x14ac:dyDescent="0.25">
      <c r="A25" t="s">
        <v>38</v>
      </c>
      <c r="B25" t="s">
        <v>155</v>
      </c>
      <c r="C25">
        <v>1306349386</v>
      </c>
      <c r="D25" t="s">
        <v>94</v>
      </c>
      <c r="E25">
        <v>1721</v>
      </c>
      <c r="F25" t="s">
        <v>105</v>
      </c>
      <c r="G25" s="39">
        <v>44732</v>
      </c>
    </row>
    <row r="26" spans="1:7" x14ac:dyDescent="0.25">
      <c r="A26" t="s">
        <v>38</v>
      </c>
      <c r="B26" t="s">
        <v>156</v>
      </c>
      <c r="C26">
        <v>1320652076</v>
      </c>
      <c r="D26" t="s">
        <v>94</v>
      </c>
      <c r="E26">
        <v>1721</v>
      </c>
      <c r="F26" t="s">
        <v>105</v>
      </c>
      <c r="G26" s="39">
        <v>44523</v>
      </c>
    </row>
    <row r="27" spans="1:7" x14ac:dyDescent="0.25">
      <c r="A27" t="s">
        <v>38</v>
      </c>
      <c r="B27" t="s">
        <v>157</v>
      </c>
      <c r="C27">
        <v>1478966980</v>
      </c>
      <c r="D27" t="s">
        <v>94</v>
      </c>
      <c r="E27">
        <v>1721</v>
      </c>
      <c r="F27" t="s">
        <v>105</v>
      </c>
      <c r="G27" s="39">
        <v>44536</v>
      </c>
    </row>
    <row r="28" spans="1:7" x14ac:dyDescent="0.25">
      <c r="A28" t="s">
        <v>38</v>
      </c>
      <c r="B28" t="s">
        <v>158</v>
      </c>
      <c r="C28">
        <v>1308481514</v>
      </c>
      <c r="D28" t="s">
        <v>94</v>
      </c>
      <c r="E28">
        <v>1721</v>
      </c>
      <c r="F28" t="s">
        <v>105</v>
      </c>
      <c r="G28" s="39">
        <v>44964</v>
      </c>
    </row>
    <row r="29" spans="1:7" x14ac:dyDescent="0.25">
      <c r="A29" t="s">
        <v>38</v>
      </c>
      <c r="B29" t="s">
        <v>159</v>
      </c>
      <c r="C29">
        <v>1511922179</v>
      </c>
      <c r="D29" t="s">
        <v>94</v>
      </c>
      <c r="E29">
        <v>1721</v>
      </c>
      <c r="F29" t="s">
        <v>105</v>
      </c>
      <c r="G29" s="39">
        <v>44843</v>
      </c>
    </row>
    <row r="30" spans="1:7" x14ac:dyDescent="0.25">
      <c r="A30" t="s">
        <v>38</v>
      </c>
      <c r="B30" t="s">
        <v>160</v>
      </c>
      <c r="C30">
        <v>1363966758</v>
      </c>
      <c r="D30" t="s">
        <v>94</v>
      </c>
      <c r="E30">
        <v>1721</v>
      </c>
      <c r="F30" t="s">
        <v>105</v>
      </c>
      <c r="G30" s="39">
        <v>44772</v>
      </c>
    </row>
    <row r="31" spans="1:7" x14ac:dyDescent="0.25">
      <c r="A31" t="s">
        <v>41</v>
      </c>
      <c r="B31" t="s">
        <v>161</v>
      </c>
      <c r="C31">
        <v>1212075255</v>
      </c>
      <c r="D31" t="s">
        <v>94</v>
      </c>
      <c r="E31">
        <v>1721</v>
      </c>
      <c r="F31" t="s">
        <v>105</v>
      </c>
      <c r="G31" s="39">
        <v>44229</v>
      </c>
    </row>
    <row r="32" spans="1:7" x14ac:dyDescent="0.25">
      <c r="A32" t="s">
        <v>24</v>
      </c>
      <c r="B32" t="s">
        <v>162</v>
      </c>
      <c r="C32">
        <v>1039148847</v>
      </c>
      <c r="D32" t="s">
        <v>94</v>
      </c>
      <c r="E32">
        <v>1702</v>
      </c>
      <c r="F32" t="s">
        <v>104</v>
      </c>
      <c r="G32" s="39">
        <v>44344</v>
      </c>
    </row>
    <row r="33" spans="1:7" x14ac:dyDescent="0.25">
      <c r="A33" t="s">
        <v>40</v>
      </c>
      <c r="B33" t="s">
        <v>163</v>
      </c>
      <c r="C33">
        <v>1282303798</v>
      </c>
      <c r="D33" t="s">
        <v>131</v>
      </c>
      <c r="E33">
        <v>1721</v>
      </c>
      <c r="F33" t="s">
        <v>104</v>
      </c>
      <c r="G33" s="39">
        <v>44937</v>
      </c>
    </row>
    <row r="34" spans="1:7" x14ac:dyDescent="0.25">
      <c r="A34" t="s">
        <v>31</v>
      </c>
      <c r="B34" t="s">
        <v>164</v>
      </c>
      <c r="C34">
        <v>1456272150</v>
      </c>
      <c r="D34" t="s">
        <v>94</v>
      </c>
      <c r="E34">
        <v>1721</v>
      </c>
      <c r="F34" t="s">
        <v>104</v>
      </c>
      <c r="G34" s="39">
        <v>44736</v>
      </c>
    </row>
    <row r="35" spans="1:7" x14ac:dyDescent="0.25">
      <c r="A35" t="s">
        <v>31</v>
      </c>
      <c r="B35" t="s">
        <v>165</v>
      </c>
      <c r="C35">
        <v>1364104581</v>
      </c>
      <c r="D35" t="s">
        <v>94</v>
      </c>
      <c r="E35">
        <v>1721</v>
      </c>
      <c r="F35" t="s">
        <v>104</v>
      </c>
      <c r="G35" s="39">
        <v>45073</v>
      </c>
    </row>
    <row r="36" spans="1:7" x14ac:dyDescent="0.25">
      <c r="A36" t="s">
        <v>21</v>
      </c>
      <c r="B36" t="s">
        <v>166</v>
      </c>
      <c r="C36">
        <v>1599673202</v>
      </c>
      <c r="D36" t="s">
        <v>94</v>
      </c>
      <c r="E36">
        <v>1721</v>
      </c>
      <c r="F36" t="s">
        <v>104</v>
      </c>
      <c r="G36" s="39">
        <v>44972</v>
      </c>
    </row>
    <row r="37" spans="1:7" x14ac:dyDescent="0.25">
      <c r="A37" t="s">
        <v>21</v>
      </c>
      <c r="B37" t="s">
        <v>167</v>
      </c>
      <c r="C37">
        <v>1163508456</v>
      </c>
      <c r="D37" t="s">
        <v>94</v>
      </c>
      <c r="E37">
        <v>1721</v>
      </c>
      <c r="F37" t="s">
        <v>104</v>
      </c>
      <c r="G37" s="39">
        <v>44776</v>
      </c>
    </row>
    <row r="38" spans="1:7" x14ac:dyDescent="0.25">
      <c r="A38" t="s">
        <v>21</v>
      </c>
      <c r="B38" t="s">
        <v>168</v>
      </c>
      <c r="C38">
        <v>1093026721</v>
      </c>
      <c r="D38" t="s">
        <v>94</v>
      </c>
      <c r="E38">
        <v>1700</v>
      </c>
      <c r="F38" t="s">
        <v>104</v>
      </c>
      <c r="G38" s="39">
        <v>44373</v>
      </c>
    </row>
    <row r="39" spans="1:7" x14ac:dyDescent="0.25">
      <c r="A39" t="s">
        <v>38</v>
      </c>
      <c r="B39" t="s">
        <v>169</v>
      </c>
      <c r="C39">
        <v>1523342542</v>
      </c>
      <c r="D39" t="s">
        <v>94</v>
      </c>
      <c r="E39">
        <v>1721</v>
      </c>
      <c r="F39" t="s">
        <v>104</v>
      </c>
      <c r="G39" s="39">
        <v>45156</v>
      </c>
    </row>
    <row r="40" spans="1:7" x14ac:dyDescent="0.25">
      <c r="A40" t="s">
        <v>38</v>
      </c>
      <c r="B40" t="s">
        <v>170</v>
      </c>
      <c r="C40">
        <v>1128365853</v>
      </c>
      <c r="D40" t="s">
        <v>94</v>
      </c>
      <c r="E40">
        <v>1721</v>
      </c>
      <c r="F40" t="s">
        <v>104</v>
      </c>
      <c r="G40" s="39">
        <v>44947</v>
      </c>
    </row>
    <row r="41" spans="1:7" x14ac:dyDescent="0.25">
      <c r="A41" t="s">
        <v>38</v>
      </c>
      <c r="B41" t="s">
        <v>171</v>
      </c>
      <c r="C41">
        <v>1164109197</v>
      </c>
      <c r="D41" t="s">
        <v>94</v>
      </c>
      <c r="E41">
        <v>1721</v>
      </c>
      <c r="F41" t="s">
        <v>104</v>
      </c>
      <c r="G41" s="39">
        <v>44283</v>
      </c>
    </row>
    <row r="42" spans="1:7" x14ac:dyDescent="0.25">
      <c r="A42" t="s">
        <v>38</v>
      </c>
      <c r="B42" t="s">
        <v>172</v>
      </c>
      <c r="C42">
        <v>1397980725</v>
      </c>
      <c r="D42" t="s">
        <v>94</v>
      </c>
      <c r="E42">
        <v>1721</v>
      </c>
      <c r="F42" t="s">
        <v>104</v>
      </c>
      <c r="G42" s="39">
        <v>45220</v>
      </c>
    </row>
    <row r="43" spans="1:7" x14ac:dyDescent="0.25">
      <c r="A43" t="s">
        <v>38</v>
      </c>
      <c r="B43" t="s">
        <v>173</v>
      </c>
      <c r="C43">
        <v>1135673321</v>
      </c>
      <c r="D43" t="s">
        <v>94</v>
      </c>
      <c r="E43">
        <v>1721</v>
      </c>
      <c r="F43" t="s">
        <v>104</v>
      </c>
      <c r="G43" s="39">
        <v>44451</v>
      </c>
    </row>
    <row r="44" spans="1:7" x14ac:dyDescent="0.25">
      <c r="A44" t="s">
        <v>38</v>
      </c>
      <c r="B44" t="s">
        <v>174</v>
      </c>
      <c r="C44">
        <v>1502371969</v>
      </c>
      <c r="D44" t="s">
        <v>94</v>
      </c>
      <c r="E44">
        <v>1721</v>
      </c>
      <c r="F44" t="s">
        <v>104</v>
      </c>
      <c r="G44" s="39">
        <v>44295</v>
      </c>
    </row>
    <row r="45" spans="1:7" x14ac:dyDescent="0.25">
      <c r="A45" t="s">
        <v>38</v>
      </c>
      <c r="B45" t="s">
        <v>175</v>
      </c>
      <c r="C45">
        <v>1397447603</v>
      </c>
      <c r="D45" t="s">
        <v>94</v>
      </c>
      <c r="E45">
        <v>1721</v>
      </c>
      <c r="F45" t="s">
        <v>104</v>
      </c>
      <c r="G45" s="39">
        <v>45003</v>
      </c>
    </row>
    <row r="46" spans="1:7" x14ac:dyDescent="0.25">
      <c r="A46" t="s">
        <v>41</v>
      </c>
      <c r="B46" t="s">
        <v>176</v>
      </c>
      <c r="C46">
        <v>1207085014</v>
      </c>
      <c r="D46" t="s">
        <v>131</v>
      </c>
      <c r="E46">
        <v>1721</v>
      </c>
      <c r="F46" t="s">
        <v>104</v>
      </c>
      <c r="G46" s="39">
        <v>44781</v>
      </c>
    </row>
    <row r="47" spans="1:7" x14ac:dyDescent="0.25">
      <c r="A47" t="s">
        <v>21</v>
      </c>
      <c r="B47" t="s">
        <v>177</v>
      </c>
      <c r="C47">
        <v>1045261897</v>
      </c>
      <c r="D47" t="s">
        <v>94</v>
      </c>
      <c r="E47">
        <v>1721</v>
      </c>
      <c r="F47" t="s">
        <v>104</v>
      </c>
      <c r="G47" s="39">
        <v>44239</v>
      </c>
    </row>
    <row r="48" spans="1:7" x14ac:dyDescent="0.25">
      <c r="A48" t="s">
        <v>41</v>
      </c>
      <c r="B48" t="s">
        <v>178</v>
      </c>
      <c r="C48">
        <v>1043584855</v>
      </c>
      <c r="D48" t="s">
        <v>94</v>
      </c>
      <c r="E48">
        <v>1721</v>
      </c>
      <c r="F48" t="s">
        <v>104</v>
      </c>
      <c r="G48" s="39">
        <v>44731</v>
      </c>
    </row>
    <row r="49" spans="1:7" x14ac:dyDescent="0.25">
      <c r="A49" t="s">
        <v>24</v>
      </c>
      <c r="B49" t="s">
        <v>179</v>
      </c>
      <c r="C49">
        <v>1466955974</v>
      </c>
      <c r="D49" t="s">
        <v>94</v>
      </c>
      <c r="E49">
        <v>1702</v>
      </c>
      <c r="F49" t="s">
        <v>180</v>
      </c>
      <c r="G49" s="39">
        <v>44303</v>
      </c>
    </row>
    <row r="50" spans="1:7" x14ac:dyDescent="0.25">
      <c r="A50" t="s">
        <v>40</v>
      </c>
      <c r="B50" t="s">
        <v>181</v>
      </c>
      <c r="C50">
        <v>1086482908</v>
      </c>
      <c r="D50" t="s">
        <v>94</v>
      </c>
      <c r="E50">
        <v>1721</v>
      </c>
      <c r="F50" t="s">
        <v>180</v>
      </c>
      <c r="G50" s="39">
        <v>44374</v>
      </c>
    </row>
    <row r="51" spans="1:7" x14ac:dyDescent="0.25">
      <c r="A51" t="s">
        <v>31</v>
      </c>
      <c r="B51" t="s">
        <v>182</v>
      </c>
      <c r="C51">
        <v>1378280647</v>
      </c>
      <c r="D51" t="s">
        <v>94</v>
      </c>
      <c r="E51">
        <v>1721</v>
      </c>
      <c r="F51" t="s">
        <v>180</v>
      </c>
      <c r="G51" s="39">
        <v>45215</v>
      </c>
    </row>
    <row r="52" spans="1:7" x14ac:dyDescent="0.25">
      <c r="A52" t="s">
        <v>31</v>
      </c>
      <c r="B52" t="s">
        <v>183</v>
      </c>
      <c r="C52">
        <v>1376933246</v>
      </c>
      <c r="D52" t="s">
        <v>94</v>
      </c>
      <c r="E52">
        <v>1721</v>
      </c>
      <c r="F52" t="s">
        <v>180</v>
      </c>
      <c r="G52" s="39">
        <v>44211</v>
      </c>
    </row>
    <row r="53" spans="1:7" x14ac:dyDescent="0.25">
      <c r="A53" t="s">
        <v>21</v>
      </c>
      <c r="B53" t="s">
        <v>184</v>
      </c>
      <c r="C53">
        <v>1480655370</v>
      </c>
      <c r="D53" t="s">
        <v>94</v>
      </c>
      <c r="E53">
        <v>1721</v>
      </c>
      <c r="F53" t="s">
        <v>180</v>
      </c>
      <c r="G53" s="39">
        <v>45183</v>
      </c>
    </row>
    <row r="54" spans="1:7" x14ac:dyDescent="0.25">
      <c r="A54" t="s">
        <v>21</v>
      </c>
      <c r="B54" t="s">
        <v>185</v>
      </c>
      <c r="C54">
        <v>1328891644</v>
      </c>
      <c r="D54" t="s">
        <v>94</v>
      </c>
      <c r="E54">
        <v>1721</v>
      </c>
      <c r="F54" t="s">
        <v>180</v>
      </c>
      <c r="G54" s="39">
        <v>45193</v>
      </c>
    </row>
    <row r="55" spans="1:7" x14ac:dyDescent="0.25">
      <c r="A55" t="s">
        <v>21</v>
      </c>
      <c r="B55" t="s">
        <v>186</v>
      </c>
      <c r="C55">
        <v>1583347169</v>
      </c>
      <c r="D55" t="s">
        <v>94</v>
      </c>
      <c r="E55">
        <v>1700</v>
      </c>
      <c r="F55" t="s">
        <v>180</v>
      </c>
      <c r="G55" s="39">
        <v>45133</v>
      </c>
    </row>
    <row r="56" spans="1:7" x14ac:dyDescent="0.25">
      <c r="A56" t="s">
        <v>38</v>
      </c>
      <c r="B56" t="s">
        <v>187</v>
      </c>
      <c r="C56">
        <v>1110516278</v>
      </c>
      <c r="D56" t="s">
        <v>94</v>
      </c>
      <c r="E56">
        <v>1721</v>
      </c>
      <c r="F56" t="s">
        <v>180</v>
      </c>
      <c r="G56" s="39">
        <v>45027</v>
      </c>
    </row>
    <row r="57" spans="1:7" x14ac:dyDescent="0.25">
      <c r="A57" t="s">
        <v>38</v>
      </c>
      <c r="B57" t="s">
        <v>188</v>
      </c>
      <c r="C57">
        <v>1288365821</v>
      </c>
      <c r="D57" t="s">
        <v>131</v>
      </c>
      <c r="E57">
        <v>1721</v>
      </c>
      <c r="F57" t="s">
        <v>180</v>
      </c>
      <c r="G57" s="39">
        <v>44314</v>
      </c>
    </row>
    <row r="58" spans="1:7" x14ac:dyDescent="0.25">
      <c r="A58" t="s">
        <v>38</v>
      </c>
      <c r="B58" t="s">
        <v>189</v>
      </c>
      <c r="C58">
        <v>1236623846</v>
      </c>
      <c r="D58" t="s">
        <v>94</v>
      </c>
      <c r="E58">
        <v>1721</v>
      </c>
      <c r="F58" t="s">
        <v>180</v>
      </c>
      <c r="G58" s="39">
        <v>45232</v>
      </c>
    </row>
    <row r="59" spans="1:7" x14ac:dyDescent="0.25">
      <c r="A59" t="s">
        <v>38</v>
      </c>
      <c r="B59" t="s">
        <v>190</v>
      </c>
      <c r="C59">
        <v>1565683368</v>
      </c>
      <c r="D59" t="s">
        <v>94</v>
      </c>
      <c r="E59">
        <v>1721</v>
      </c>
      <c r="F59" t="s">
        <v>180</v>
      </c>
      <c r="G59" s="39">
        <v>44880</v>
      </c>
    </row>
    <row r="60" spans="1:7" x14ac:dyDescent="0.25">
      <c r="A60" t="s">
        <v>38</v>
      </c>
      <c r="B60" t="s">
        <v>191</v>
      </c>
      <c r="C60">
        <v>1064194807</v>
      </c>
      <c r="D60" t="s">
        <v>94</v>
      </c>
      <c r="E60">
        <v>1721</v>
      </c>
      <c r="F60" t="s">
        <v>180</v>
      </c>
      <c r="G60" s="39">
        <v>45238</v>
      </c>
    </row>
    <row r="61" spans="1:7" x14ac:dyDescent="0.25">
      <c r="A61" t="s">
        <v>38</v>
      </c>
      <c r="B61" t="s">
        <v>192</v>
      </c>
      <c r="C61">
        <v>1288033004</v>
      </c>
      <c r="D61" t="s">
        <v>94</v>
      </c>
      <c r="E61">
        <v>1721</v>
      </c>
      <c r="F61" t="s">
        <v>180</v>
      </c>
      <c r="G61" s="39">
        <v>44702</v>
      </c>
    </row>
    <row r="62" spans="1:7" x14ac:dyDescent="0.25">
      <c r="A62" t="s">
        <v>29</v>
      </c>
      <c r="B62" t="s">
        <v>193</v>
      </c>
      <c r="C62">
        <v>1392481230</v>
      </c>
      <c r="D62" t="s">
        <v>94</v>
      </c>
      <c r="E62">
        <v>1702</v>
      </c>
      <c r="F62" t="s">
        <v>58</v>
      </c>
      <c r="G62" s="39">
        <v>45093</v>
      </c>
    </row>
    <row r="63" spans="1:7" x14ac:dyDescent="0.25">
      <c r="A63" t="s">
        <v>24</v>
      </c>
      <c r="B63" t="s">
        <v>194</v>
      </c>
      <c r="C63">
        <v>1218608114</v>
      </c>
      <c r="D63" t="s">
        <v>94</v>
      </c>
      <c r="E63">
        <v>1702</v>
      </c>
      <c r="F63" t="s">
        <v>58</v>
      </c>
      <c r="G63" s="39">
        <v>45234</v>
      </c>
    </row>
    <row r="64" spans="1:7" x14ac:dyDescent="0.25">
      <c r="A64" t="s">
        <v>27</v>
      </c>
      <c r="B64" t="s">
        <v>195</v>
      </c>
      <c r="C64">
        <v>1337008006</v>
      </c>
      <c r="D64" t="s">
        <v>94</v>
      </c>
      <c r="E64">
        <v>1799</v>
      </c>
      <c r="F64" t="s">
        <v>58</v>
      </c>
      <c r="G64" s="39">
        <v>44366</v>
      </c>
    </row>
    <row r="65" spans="1:7" x14ac:dyDescent="0.25">
      <c r="A65" t="s">
        <v>40</v>
      </c>
      <c r="B65" t="s">
        <v>196</v>
      </c>
      <c r="C65">
        <v>1492116113</v>
      </c>
      <c r="D65" t="s">
        <v>94</v>
      </c>
      <c r="E65">
        <v>1721</v>
      </c>
      <c r="F65" t="s">
        <v>58</v>
      </c>
      <c r="G65" s="39">
        <v>44396</v>
      </c>
    </row>
    <row r="66" spans="1:7" x14ac:dyDescent="0.25">
      <c r="A66" t="s">
        <v>31</v>
      </c>
      <c r="B66" t="s">
        <v>197</v>
      </c>
      <c r="C66">
        <v>1362430276</v>
      </c>
      <c r="D66" t="s">
        <v>94</v>
      </c>
      <c r="E66">
        <v>1721</v>
      </c>
      <c r="F66" t="s">
        <v>58</v>
      </c>
      <c r="G66" s="39">
        <v>44429</v>
      </c>
    </row>
    <row r="67" spans="1:7" x14ac:dyDescent="0.25">
      <c r="A67" t="s">
        <v>31</v>
      </c>
      <c r="B67" t="s">
        <v>198</v>
      </c>
      <c r="C67">
        <v>1505173816</v>
      </c>
      <c r="D67" t="s">
        <v>131</v>
      </c>
      <c r="E67">
        <v>1721</v>
      </c>
      <c r="F67" t="s">
        <v>58</v>
      </c>
      <c r="G67" s="39">
        <v>44536</v>
      </c>
    </row>
    <row r="68" spans="1:7" x14ac:dyDescent="0.25">
      <c r="A68" t="s">
        <v>21</v>
      </c>
      <c r="B68" t="s">
        <v>199</v>
      </c>
      <c r="C68">
        <v>1224436146</v>
      </c>
      <c r="D68" t="s">
        <v>94</v>
      </c>
      <c r="E68">
        <v>1721</v>
      </c>
      <c r="F68" t="s">
        <v>58</v>
      </c>
      <c r="G68" s="39">
        <v>44670</v>
      </c>
    </row>
    <row r="69" spans="1:7" x14ac:dyDescent="0.25">
      <c r="A69" t="s">
        <v>21</v>
      </c>
      <c r="B69" t="s">
        <v>200</v>
      </c>
      <c r="C69">
        <v>1273180803</v>
      </c>
      <c r="D69" t="s">
        <v>94</v>
      </c>
      <c r="E69">
        <v>1721</v>
      </c>
      <c r="F69" t="s">
        <v>58</v>
      </c>
      <c r="G69" s="39">
        <v>45058</v>
      </c>
    </row>
    <row r="70" spans="1:7" x14ac:dyDescent="0.25">
      <c r="A70" t="s">
        <v>24</v>
      </c>
      <c r="B70" t="s">
        <v>201</v>
      </c>
      <c r="C70">
        <v>1144600478</v>
      </c>
      <c r="D70" t="s">
        <v>94</v>
      </c>
      <c r="E70">
        <v>1702</v>
      </c>
      <c r="F70" t="s">
        <v>61</v>
      </c>
      <c r="G70" s="39">
        <v>44316</v>
      </c>
    </row>
    <row r="71" spans="1:7" x14ac:dyDescent="0.25">
      <c r="A71" t="s">
        <v>40</v>
      </c>
      <c r="B71" t="s">
        <v>202</v>
      </c>
      <c r="C71">
        <v>1208649546</v>
      </c>
      <c r="D71" t="s">
        <v>94</v>
      </c>
      <c r="E71">
        <v>1721</v>
      </c>
      <c r="F71" t="s">
        <v>61</v>
      </c>
      <c r="G71" s="39">
        <v>44402</v>
      </c>
    </row>
    <row r="72" spans="1:7" x14ac:dyDescent="0.25">
      <c r="A72" t="s">
        <v>21</v>
      </c>
      <c r="B72" t="s">
        <v>203</v>
      </c>
      <c r="C72">
        <v>1433270027</v>
      </c>
      <c r="D72" t="s">
        <v>94</v>
      </c>
      <c r="E72">
        <v>1721</v>
      </c>
      <c r="F72" t="s">
        <v>61</v>
      </c>
      <c r="G72" s="39">
        <v>44201</v>
      </c>
    </row>
    <row r="73" spans="1:7" x14ac:dyDescent="0.25">
      <c r="A73" t="s">
        <v>38</v>
      </c>
      <c r="B73" t="s">
        <v>204</v>
      </c>
      <c r="C73">
        <v>1517276328</v>
      </c>
      <c r="D73" t="s">
        <v>94</v>
      </c>
      <c r="E73">
        <v>1721</v>
      </c>
      <c r="F73" t="s">
        <v>61</v>
      </c>
      <c r="G73" s="39">
        <v>44365</v>
      </c>
    </row>
    <row r="74" spans="1:7" x14ac:dyDescent="0.25">
      <c r="A74" t="s">
        <v>41</v>
      </c>
      <c r="B74" t="s">
        <v>205</v>
      </c>
      <c r="C74">
        <v>1312308399</v>
      </c>
      <c r="D74" t="s">
        <v>94</v>
      </c>
      <c r="E74">
        <v>231</v>
      </c>
      <c r="F74" t="s">
        <v>61</v>
      </c>
      <c r="G74" s="39">
        <v>44234</v>
      </c>
    </row>
    <row r="75" spans="1:7" x14ac:dyDescent="0.25">
      <c r="A75" t="s">
        <v>41</v>
      </c>
      <c r="B75" t="s">
        <v>206</v>
      </c>
      <c r="C75">
        <v>1025451492</v>
      </c>
      <c r="D75" t="s">
        <v>94</v>
      </c>
      <c r="E75">
        <v>1721</v>
      </c>
      <c r="F75" t="s">
        <v>61</v>
      </c>
      <c r="G75" s="39">
        <v>44944</v>
      </c>
    </row>
    <row r="76" spans="1:7" x14ac:dyDescent="0.25">
      <c r="A76" t="s">
        <v>34</v>
      </c>
      <c r="B76" t="s">
        <v>207</v>
      </c>
      <c r="C76">
        <v>1041964509</v>
      </c>
      <c r="D76" t="s">
        <v>94</v>
      </c>
      <c r="E76">
        <v>1702</v>
      </c>
      <c r="F76" t="s">
        <v>56</v>
      </c>
      <c r="G76" s="39">
        <v>44262</v>
      </c>
    </row>
    <row r="77" spans="1:7" x14ac:dyDescent="0.25">
      <c r="A77" t="s">
        <v>24</v>
      </c>
      <c r="B77" t="s">
        <v>208</v>
      </c>
      <c r="C77">
        <v>1366872660</v>
      </c>
      <c r="D77" t="s">
        <v>131</v>
      </c>
      <c r="E77">
        <v>1702</v>
      </c>
      <c r="F77" t="s">
        <v>56</v>
      </c>
      <c r="G77" s="39">
        <v>45171</v>
      </c>
    </row>
    <row r="78" spans="1:7" x14ac:dyDescent="0.25">
      <c r="A78" t="s">
        <v>27</v>
      </c>
      <c r="B78" t="s">
        <v>209</v>
      </c>
      <c r="C78">
        <v>1163650418</v>
      </c>
      <c r="D78" t="s">
        <v>94</v>
      </c>
      <c r="E78">
        <v>8999</v>
      </c>
      <c r="F78" t="s">
        <v>56</v>
      </c>
      <c r="G78" s="39">
        <v>44899</v>
      </c>
    </row>
    <row r="79" spans="1:7" x14ac:dyDescent="0.25">
      <c r="A79" t="s">
        <v>31</v>
      </c>
      <c r="B79" t="s">
        <v>210</v>
      </c>
      <c r="C79">
        <v>1269922284</v>
      </c>
      <c r="D79" t="s">
        <v>94</v>
      </c>
      <c r="E79">
        <v>1721</v>
      </c>
      <c r="F79" t="s">
        <v>56</v>
      </c>
      <c r="G79" s="39">
        <v>45174</v>
      </c>
    </row>
    <row r="80" spans="1:7" x14ac:dyDescent="0.25">
      <c r="A80" t="s">
        <v>38</v>
      </c>
      <c r="B80" t="s">
        <v>211</v>
      </c>
      <c r="C80">
        <v>1410597200</v>
      </c>
      <c r="D80" t="s">
        <v>94</v>
      </c>
      <c r="E80">
        <v>1721</v>
      </c>
      <c r="F80" t="s">
        <v>56</v>
      </c>
      <c r="G80" s="39">
        <v>44880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R163"/>
  <sheetViews>
    <sheetView zoomScaleNormal="100" workbookViewId="0">
      <pane xSplit="3" topLeftCell="D1" activePane="topRight" state="frozen"/>
      <selection pane="topRight" activeCell="C20" sqref="C20"/>
    </sheetView>
  </sheetViews>
  <sheetFormatPr defaultColWidth="9.140625" defaultRowHeight="15" x14ac:dyDescent="0.25"/>
  <cols>
    <col min="1" max="1" width="4.85546875" style="19" customWidth="1"/>
    <col min="2" max="2" width="27.28515625" style="19" bestFit="1" customWidth="1"/>
    <col min="3" max="3" width="14.7109375" style="19" customWidth="1"/>
    <col min="4" max="4" width="16" style="21" customWidth="1"/>
    <col min="5" max="10" width="9.7109375" style="21" customWidth="1"/>
    <col min="11" max="12" width="13.42578125" style="21" customWidth="1"/>
    <col min="13" max="13" width="9.28515625" style="19" customWidth="1"/>
    <col min="14" max="14" width="34.42578125" style="42" customWidth="1"/>
    <col min="15" max="15" width="3.140625" style="19" customWidth="1"/>
    <col min="16" max="16" width="15.7109375" style="19" customWidth="1"/>
    <col min="17" max="17" width="7.5703125" style="19" customWidth="1"/>
    <col min="18" max="18" width="18.28515625" style="19" customWidth="1"/>
    <col min="19" max="20" width="16.28515625" style="19" bestFit="1" customWidth="1"/>
    <col min="21" max="21" width="11.28515625" style="19" bestFit="1" customWidth="1"/>
    <col min="22" max="16384" width="9.140625" style="19"/>
  </cols>
  <sheetData>
    <row r="1" spans="1:18" ht="15.75" x14ac:dyDescent="0.25">
      <c r="A1" s="56" t="s">
        <v>0</v>
      </c>
      <c r="B1" s="52" t="s">
        <v>1</v>
      </c>
      <c r="C1" s="53" t="s">
        <v>7</v>
      </c>
      <c r="D1" s="52" t="s">
        <v>8</v>
      </c>
      <c r="E1" s="53" t="s">
        <v>9</v>
      </c>
      <c r="F1" s="53" t="s">
        <v>10</v>
      </c>
      <c r="G1" s="53" t="s">
        <v>11</v>
      </c>
      <c r="H1" s="53" t="s">
        <v>12</v>
      </c>
      <c r="I1" s="53" t="s">
        <v>13</v>
      </c>
      <c r="J1" s="53" t="s">
        <v>14</v>
      </c>
      <c r="K1" s="53" t="s">
        <v>15</v>
      </c>
      <c r="L1" s="53" t="s">
        <v>16</v>
      </c>
      <c r="M1" s="52" t="s">
        <v>17</v>
      </c>
      <c r="N1" s="60" t="s">
        <v>18</v>
      </c>
      <c r="P1" s="42" t="s">
        <v>19</v>
      </c>
      <c r="Q1" s="42" t="s">
        <v>20</v>
      </c>
    </row>
    <row r="2" spans="1:18" x14ac:dyDescent="0.25">
      <c r="A2" s="73" t="s">
        <v>24</v>
      </c>
      <c r="B2" s="86" t="s">
        <v>132</v>
      </c>
      <c r="C2" s="46" t="s">
        <v>22</v>
      </c>
      <c r="D2" s="47">
        <f t="shared" ref="D2:D33" si="0">SUM(E2:L2)</f>
        <v>0</v>
      </c>
      <c r="E2" s="46"/>
      <c r="F2" s="46"/>
      <c r="G2" s="46"/>
      <c r="H2" s="46"/>
      <c r="I2" s="46"/>
      <c r="J2" s="46"/>
      <c r="K2" s="46"/>
      <c r="L2" s="46"/>
      <c r="M2" s="75">
        <f t="shared" ref="M2:M33" si="1">COUNT(E2:L2)</f>
        <v>0</v>
      </c>
      <c r="N2" s="61"/>
      <c r="P2" s="42" t="s">
        <v>23</v>
      </c>
      <c r="Q2" s="41">
        <v>0.4</v>
      </c>
    </row>
    <row r="3" spans="1:18" x14ac:dyDescent="0.25">
      <c r="A3" s="58" t="s">
        <v>40</v>
      </c>
      <c r="B3" s="50" t="s">
        <v>133</v>
      </c>
      <c r="C3" s="46" t="s">
        <v>25</v>
      </c>
      <c r="D3" s="47">
        <f t="shared" si="0"/>
        <v>0</v>
      </c>
      <c r="E3" s="46"/>
      <c r="F3" s="46"/>
      <c r="G3" s="46"/>
      <c r="H3" s="46"/>
      <c r="I3" s="46"/>
      <c r="J3" s="46"/>
      <c r="K3" s="46"/>
      <c r="L3" s="46"/>
      <c r="M3" s="75">
        <f t="shared" si="1"/>
        <v>0</v>
      </c>
      <c r="N3" s="61" t="s">
        <v>49</v>
      </c>
      <c r="P3" s="19" t="s">
        <v>26</v>
      </c>
      <c r="Q3" s="41">
        <v>0.5</v>
      </c>
      <c r="R3" s="20"/>
    </row>
    <row r="4" spans="1:18" x14ac:dyDescent="0.25">
      <c r="A4" s="57" t="s">
        <v>31</v>
      </c>
      <c r="B4" s="32" t="s">
        <v>134</v>
      </c>
      <c r="C4" s="46" t="s">
        <v>25</v>
      </c>
      <c r="D4" s="47">
        <f t="shared" si="0"/>
        <v>0</v>
      </c>
      <c r="E4" s="46"/>
      <c r="F4" s="46"/>
      <c r="G4" s="46"/>
      <c r="H4" s="46"/>
      <c r="I4" s="46"/>
      <c r="J4" s="46"/>
      <c r="K4" s="46"/>
      <c r="L4" s="46"/>
      <c r="M4" s="75">
        <f t="shared" si="1"/>
        <v>0</v>
      </c>
      <c r="N4" s="61"/>
      <c r="P4" s="43" t="s">
        <v>28</v>
      </c>
      <c r="Q4" s="41">
        <v>1</v>
      </c>
    </row>
    <row r="5" spans="1:18" x14ac:dyDescent="0.25">
      <c r="A5" s="57" t="s">
        <v>31</v>
      </c>
      <c r="B5" s="32" t="s">
        <v>135</v>
      </c>
      <c r="C5" s="46" t="s">
        <v>25</v>
      </c>
      <c r="D5" s="47">
        <f t="shared" si="0"/>
        <v>0</v>
      </c>
      <c r="E5" s="46"/>
      <c r="F5" s="46"/>
      <c r="G5" s="46"/>
      <c r="H5" s="46"/>
      <c r="I5" s="46"/>
      <c r="J5" s="46"/>
      <c r="K5" s="46"/>
      <c r="L5" s="46"/>
      <c r="M5" s="75">
        <f t="shared" si="1"/>
        <v>0</v>
      </c>
      <c r="N5" s="61"/>
      <c r="P5" s="19" t="s">
        <v>30</v>
      </c>
      <c r="Q5" s="41">
        <v>1</v>
      </c>
    </row>
    <row r="6" spans="1:18" x14ac:dyDescent="0.25">
      <c r="A6" s="57" t="s">
        <v>21</v>
      </c>
      <c r="B6" s="51" t="s">
        <v>136</v>
      </c>
      <c r="C6" s="46" t="s">
        <v>25</v>
      </c>
      <c r="D6" s="47">
        <f t="shared" si="0"/>
        <v>0</v>
      </c>
      <c r="E6" s="46"/>
      <c r="F6" s="46"/>
      <c r="G6" s="46"/>
      <c r="H6" s="46"/>
      <c r="I6" s="46"/>
      <c r="J6" s="46"/>
      <c r="K6" s="46"/>
      <c r="L6" s="46"/>
      <c r="M6" s="75">
        <f t="shared" si="1"/>
        <v>0</v>
      </c>
      <c r="N6" s="61" t="s">
        <v>32</v>
      </c>
      <c r="P6" s="43" t="s">
        <v>33</v>
      </c>
      <c r="Q6" s="41">
        <v>2</v>
      </c>
    </row>
    <row r="7" spans="1:18" x14ac:dyDescent="0.25">
      <c r="A7" s="58" t="s">
        <v>21</v>
      </c>
      <c r="B7" s="49" t="s">
        <v>137</v>
      </c>
      <c r="C7" s="46" t="s">
        <v>25</v>
      </c>
      <c r="D7" s="47">
        <f t="shared" si="0"/>
        <v>0</v>
      </c>
      <c r="E7" s="46"/>
      <c r="F7" s="46"/>
      <c r="G7" s="46"/>
      <c r="H7" s="46"/>
      <c r="I7" s="46"/>
      <c r="J7" s="46"/>
      <c r="K7" s="46"/>
      <c r="L7" s="46"/>
      <c r="M7" s="75">
        <f t="shared" si="1"/>
        <v>0</v>
      </c>
      <c r="N7" s="61"/>
      <c r="P7" s="19" t="s">
        <v>35</v>
      </c>
      <c r="Q7" s="41">
        <v>3</v>
      </c>
    </row>
    <row r="8" spans="1:18" x14ac:dyDescent="0.25">
      <c r="A8" s="57" t="s">
        <v>21</v>
      </c>
      <c r="B8" s="51" t="s">
        <v>138</v>
      </c>
      <c r="C8" s="46" t="s">
        <v>25</v>
      </c>
      <c r="D8" s="47">
        <f t="shared" si="0"/>
        <v>0</v>
      </c>
      <c r="E8" s="46"/>
      <c r="F8" s="46"/>
      <c r="G8" s="46"/>
      <c r="H8" s="46"/>
      <c r="I8" s="46"/>
      <c r="J8" s="46"/>
      <c r="K8" s="46"/>
      <c r="L8" s="46"/>
      <c r="M8" s="75">
        <f t="shared" si="1"/>
        <v>0</v>
      </c>
      <c r="N8" s="61" t="s">
        <v>49</v>
      </c>
      <c r="O8" s="20"/>
      <c r="P8" s="44" t="s">
        <v>36</v>
      </c>
      <c r="Q8" s="41"/>
    </row>
    <row r="9" spans="1:18" x14ac:dyDescent="0.25">
      <c r="A9" s="57" t="s">
        <v>38</v>
      </c>
      <c r="B9" s="32" t="s">
        <v>139</v>
      </c>
      <c r="C9" s="46" t="s">
        <v>25</v>
      </c>
      <c r="D9" s="47">
        <f t="shared" si="0"/>
        <v>0</v>
      </c>
      <c r="E9" s="46"/>
      <c r="F9" s="46"/>
      <c r="G9" s="46"/>
      <c r="H9" s="46"/>
      <c r="I9" s="46"/>
      <c r="J9" s="46"/>
      <c r="K9" s="46"/>
      <c r="L9" s="46"/>
      <c r="M9" s="75">
        <f t="shared" si="1"/>
        <v>0</v>
      </c>
      <c r="N9" s="61"/>
      <c r="P9" s="45" t="s">
        <v>37</v>
      </c>
      <c r="Q9" s="41"/>
    </row>
    <row r="10" spans="1:18" x14ac:dyDescent="0.25">
      <c r="A10" s="57" t="s">
        <v>38</v>
      </c>
      <c r="B10" s="51" t="s">
        <v>140</v>
      </c>
      <c r="C10" s="46" t="s">
        <v>25</v>
      </c>
      <c r="D10" s="47">
        <f t="shared" si="0"/>
        <v>0</v>
      </c>
      <c r="E10" s="46"/>
      <c r="F10" s="46"/>
      <c r="G10" s="46"/>
      <c r="H10" s="46"/>
      <c r="I10" s="46"/>
      <c r="J10" s="46"/>
      <c r="K10" s="46"/>
      <c r="L10" s="46"/>
      <c r="M10" s="75">
        <f t="shared" si="1"/>
        <v>0</v>
      </c>
      <c r="N10" s="61" t="s">
        <v>39</v>
      </c>
      <c r="P10" s="20"/>
      <c r="Q10" s="41"/>
    </row>
    <row r="11" spans="1:18" x14ac:dyDescent="0.25">
      <c r="A11" s="57" t="s">
        <v>38</v>
      </c>
      <c r="B11" s="32" t="s">
        <v>141</v>
      </c>
      <c r="C11" s="46" t="s">
        <v>25</v>
      </c>
      <c r="D11" s="47">
        <f t="shared" si="0"/>
        <v>0</v>
      </c>
      <c r="E11" s="46"/>
      <c r="F11" s="46"/>
      <c r="G11" s="46"/>
      <c r="H11" s="46"/>
      <c r="I11" s="46"/>
      <c r="J11" s="46"/>
      <c r="K11" s="46"/>
      <c r="L11" s="46"/>
      <c r="M11" s="75">
        <f t="shared" si="1"/>
        <v>0</v>
      </c>
      <c r="N11" s="61"/>
      <c r="P11" s="20"/>
      <c r="Q11" s="41"/>
    </row>
    <row r="12" spans="1:18" x14ac:dyDescent="0.25">
      <c r="A12" s="57" t="s">
        <v>38</v>
      </c>
      <c r="B12" s="32" t="s">
        <v>142</v>
      </c>
      <c r="C12" s="46" t="s">
        <v>25</v>
      </c>
      <c r="D12" s="47">
        <f t="shared" si="0"/>
        <v>0</v>
      </c>
      <c r="E12" s="48"/>
      <c r="F12" s="48"/>
      <c r="G12" s="48"/>
      <c r="H12" s="48"/>
      <c r="I12" s="48"/>
      <c r="J12" s="48"/>
      <c r="K12" s="48"/>
      <c r="L12" s="48"/>
      <c r="M12" s="75">
        <f t="shared" si="1"/>
        <v>0</v>
      </c>
      <c r="N12" s="62"/>
      <c r="P12" s="20"/>
      <c r="Q12" s="41"/>
    </row>
    <row r="13" spans="1:18" x14ac:dyDescent="0.25">
      <c r="A13" s="57" t="s">
        <v>38</v>
      </c>
      <c r="B13" s="32" t="s">
        <v>143</v>
      </c>
      <c r="C13" s="46" t="s">
        <v>22</v>
      </c>
      <c r="D13" s="47">
        <f t="shared" si="0"/>
        <v>0.4</v>
      </c>
      <c r="E13" s="46">
        <v>0.4</v>
      </c>
      <c r="F13" s="46"/>
      <c r="G13" s="46"/>
      <c r="H13" s="46"/>
      <c r="I13" s="46"/>
      <c r="J13" s="46"/>
      <c r="K13" s="46"/>
      <c r="L13" s="46"/>
      <c r="M13" s="75">
        <f t="shared" si="1"/>
        <v>1</v>
      </c>
      <c r="N13" s="61" t="s">
        <v>42</v>
      </c>
      <c r="P13" s="20"/>
      <c r="Q13" s="41"/>
    </row>
    <row r="14" spans="1:18" x14ac:dyDescent="0.25">
      <c r="A14" s="57" t="s">
        <v>38</v>
      </c>
      <c r="B14" s="32" t="s">
        <v>144</v>
      </c>
      <c r="C14" s="46" t="s">
        <v>22</v>
      </c>
      <c r="D14" s="47">
        <f t="shared" si="0"/>
        <v>0.4</v>
      </c>
      <c r="E14" s="46">
        <v>0.4</v>
      </c>
      <c r="F14" s="46"/>
      <c r="G14" s="46"/>
      <c r="H14" s="46"/>
      <c r="I14" s="46"/>
      <c r="J14" s="46"/>
      <c r="K14" s="46"/>
      <c r="L14" s="46"/>
      <c r="M14" s="75">
        <f t="shared" si="1"/>
        <v>1</v>
      </c>
      <c r="N14" s="61" t="s">
        <v>43</v>
      </c>
      <c r="P14" s="20"/>
      <c r="Q14" s="41"/>
    </row>
    <row r="15" spans="1:18" x14ac:dyDescent="0.25">
      <c r="A15" s="57" t="s">
        <v>38</v>
      </c>
      <c r="B15" s="32" t="s">
        <v>145</v>
      </c>
      <c r="C15" s="46" t="s">
        <v>22</v>
      </c>
      <c r="D15" s="47">
        <f t="shared" si="0"/>
        <v>0.4</v>
      </c>
      <c r="E15" s="46">
        <v>0.4</v>
      </c>
      <c r="F15" s="46"/>
      <c r="G15" s="46"/>
      <c r="H15" s="46"/>
      <c r="I15" s="46"/>
      <c r="J15" s="46"/>
      <c r="K15" s="46"/>
      <c r="L15" s="46"/>
      <c r="M15" s="75">
        <f t="shared" si="1"/>
        <v>1</v>
      </c>
      <c r="N15" s="61"/>
      <c r="P15" s="20"/>
      <c r="Q15" s="41"/>
    </row>
    <row r="16" spans="1:18" x14ac:dyDescent="0.25">
      <c r="A16" s="57" t="s">
        <v>41</v>
      </c>
      <c r="B16" s="32" t="s">
        <v>146</v>
      </c>
      <c r="C16" s="46" t="s">
        <v>22</v>
      </c>
      <c r="D16" s="47">
        <f t="shared" si="0"/>
        <v>0.4</v>
      </c>
      <c r="E16" s="46">
        <v>0.4</v>
      </c>
      <c r="F16" s="46"/>
      <c r="G16" s="46"/>
      <c r="H16" s="46"/>
      <c r="I16" s="46"/>
      <c r="J16" s="46"/>
      <c r="K16" s="46"/>
      <c r="L16" s="46"/>
      <c r="M16" s="75">
        <f t="shared" si="1"/>
        <v>1</v>
      </c>
      <c r="N16" s="61"/>
      <c r="Q16" s="41"/>
    </row>
    <row r="17" spans="1:17" x14ac:dyDescent="0.25">
      <c r="A17" s="57" t="s">
        <v>24</v>
      </c>
      <c r="B17" s="32" t="s">
        <v>147</v>
      </c>
      <c r="C17" s="46" t="s">
        <v>22</v>
      </c>
      <c r="D17" s="47">
        <f t="shared" si="0"/>
        <v>0.4</v>
      </c>
      <c r="E17" s="46">
        <v>0.4</v>
      </c>
      <c r="F17" s="46"/>
      <c r="G17" s="46"/>
      <c r="H17" s="46"/>
      <c r="I17" s="46"/>
      <c r="J17" s="46"/>
      <c r="K17" s="46"/>
      <c r="L17" s="46"/>
      <c r="M17" s="75">
        <f t="shared" si="1"/>
        <v>1</v>
      </c>
      <c r="N17" s="61" t="s">
        <v>44</v>
      </c>
      <c r="Q17" s="41"/>
    </row>
    <row r="18" spans="1:17" x14ac:dyDescent="0.25">
      <c r="A18" s="57" t="s">
        <v>40</v>
      </c>
      <c r="B18" s="32" t="s">
        <v>148</v>
      </c>
      <c r="C18" s="46" t="s">
        <v>22</v>
      </c>
      <c r="D18" s="47">
        <f t="shared" si="0"/>
        <v>0.4</v>
      </c>
      <c r="E18" s="46">
        <v>0.4</v>
      </c>
      <c r="F18" s="46"/>
      <c r="G18" s="46"/>
      <c r="H18" s="46"/>
      <c r="I18" s="46"/>
      <c r="J18" s="46"/>
      <c r="K18" s="46"/>
      <c r="L18" s="46"/>
      <c r="M18" s="75">
        <f t="shared" si="1"/>
        <v>1</v>
      </c>
      <c r="N18" s="61" t="s">
        <v>45</v>
      </c>
    </row>
    <row r="19" spans="1:17" x14ac:dyDescent="0.25">
      <c r="A19" s="57" t="s">
        <v>31</v>
      </c>
      <c r="B19" s="32" t="s">
        <v>149</v>
      </c>
      <c r="C19" s="46" t="s">
        <v>22</v>
      </c>
      <c r="D19" s="47">
        <f t="shared" si="0"/>
        <v>0.4</v>
      </c>
      <c r="E19" s="46">
        <v>0.4</v>
      </c>
      <c r="F19" s="46"/>
      <c r="G19" s="46"/>
      <c r="H19" s="46"/>
      <c r="I19" s="46"/>
      <c r="J19" s="46"/>
      <c r="K19" s="46"/>
      <c r="L19" s="46"/>
      <c r="M19" s="75">
        <f t="shared" si="1"/>
        <v>1</v>
      </c>
      <c r="N19" s="61" t="s">
        <v>39</v>
      </c>
    </row>
    <row r="20" spans="1:17" x14ac:dyDescent="0.25">
      <c r="A20" s="57" t="s">
        <v>31</v>
      </c>
      <c r="B20" s="51" t="s">
        <v>150</v>
      </c>
      <c r="C20" s="46" t="s">
        <v>22</v>
      </c>
      <c r="D20" s="47">
        <f t="shared" si="0"/>
        <v>0.4</v>
      </c>
      <c r="E20" s="46">
        <v>0.4</v>
      </c>
      <c r="F20" s="46"/>
      <c r="G20" s="46"/>
      <c r="H20" s="46"/>
      <c r="I20" s="46"/>
      <c r="J20" s="46"/>
      <c r="K20" s="46"/>
      <c r="L20" s="46"/>
      <c r="M20" s="75">
        <f t="shared" si="1"/>
        <v>1</v>
      </c>
      <c r="N20" s="61" t="s">
        <v>39</v>
      </c>
    </row>
    <row r="21" spans="1:17" x14ac:dyDescent="0.25">
      <c r="A21" s="57" t="s">
        <v>21</v>
      </c>
      <c r="B21" s="32" t="s">
        <v>151</v>
      </c>
      <c r="C21" s="46" t="s">
        <v>22</v>
      </c>
      <c r="D21" s="47">
        <f t="shared" si="0"/>
        <v>0.4</v>
      </c>
      <c r="E21" s="46">
        <v>0.4</v>
      </c>
      <c r="F21" s="46"/>
      <c r="G21" s="46"/>
      <c r="H21" s="46"/>
      <c r="I21" s="46"/>
      <c r="J21" s="46"/>
      <c r="K21" s="46"/>
      <c r="L21" s="46"/>
      <c r="M21" s="75">
        <f t="shared" si="1"/>
        <v>1</v>
      </c>
      <c r="N21" s="61"/>
    </row>
    <row r="22" spans="1:17" x14ac:dyDescent="0.25">
      <c r="A22" s="57" t="s">
        <v>21</v>
      </c>
      <c r="B22" s="32" t="s">
        <v>152</v>
      </c>
      <c r="C22" s="46" t="s">
        <v>22</v>
      </c>
      <c r="D22" s="47">
        <f t="shared" si="0"/>
        <v>0.4</v>
      </c>
      <c r="E22" s="48">
        <v>0.4</v>
      </c>
      <c r="F22" s="48"/>
      <c r="G22" s="48"/>
      <c r="H22" s="48"/>
      <c r="I22" s="48"/>
      <c r="J22" s="48"/>
      <c r="K22" s="48"/>
      <c r="L22" s="48"/>
      <c r="M22" s="75">
        <f t="shared" si="1"/>
        <v>1</v>
      </c>
      <c r="N22" s="62"/>
    </row>
    <row r="23" spans="1:17" x14ac:dyDescent="0.25">
      <c r="A23" s="57" t="s">
        <v>21</v>
      </c>
      <c r="B23" s="32" t="s">
        <v>153</v>
      </c>
      <c r="C23" s="46" t="s">
        <v>22</v>
      </c>
      <c r="D23" s="47">
        <f t="shared" si="0"/>
        <v>0.4</v>
      </c>
      <c r="E23" s="46">
        <v>0.4</v>
      </c>
      <c r="F23" s="46"/>
      <c r="G23" s="46"/>
      <c r="H23" s="46"/>
      <c r="I23" s="46"/>
      <c r="J23" s="46"/>
      <c r="K23" s="46"/>
      <c r="L23" s="46"/>
      <c r="M23" s="75">
        <f t="shared" si="1"/>
        <v>1</v>
      </c>
      <c r="N23" s="61"/>
    </row>
    <row r="24" spans="1:17" x14ac:dyDescent="0.25">
      <c r="A24" s="57" t="s">
        <v>38</v>
      </c>
      <c r="B24" s="32" t="s">
        <v>154</v>
      </c>
      <c r="C24" s="46" t="s">
        <v>22</v>
      </c>
      <c r="D24" s="47">
        <f t="shared" si="0"/>
        <v>1</v>
      </c>
      <c r="E24" s="46"/>
      <c r="F24" s="46"/>
      <c r="G24" s="46"/>
      <c r="H24" s="46"/>
      <c r="I24" s="46"/>
      <c r="J24" s="46"/>
      <c r="K24" s="46">
        <v>1</v>
      </c>
      <c r="L24" s="46"/>
      <c r="M24" s="75">
        <f t="shared" si="1"/>
        <v>1</v>
      </c>
      <c r="N24" s="61"/>
    </row>
    <row r="25" spans="1:17" x14ac:dyDescent="0.25">
      <c r="A25" s="73" t="s">
        <v>38</v>
      </c>
      <c r="B25" s="49" t="s">
        <v>155</v>
      </c>
      <c r="C25" s="46" t="s">
        <v>22</v>
      </c>
      <c r="D25" s="47">
        <f t="shared" si="0"/>
        <v>1</v>
      </c>
      <c r="E25" s="46"/>
      <c r="F25" s="46"/>
      <c r="G25" s="46"/>
      <c r="H25" s="46"/>
      <c r="I25" s="46"/>
      <c r="J25" s="46"/>
      <c r="K25" s="46"/>
      <c r="L25" s="46">
        <v>1</v>
      </c>
      <c r="M25" s="75">
        <f t="shared" si="1"/>
        <v>1</v>
      </c>
      <c r="N25" s="61"/>
    </row>
    <row r="26" spans="1:17" x14ac:dyDescent="0.25">
      <c r="A26" s="73" t="s">
        <v>38</v>
      </c>
      <c r="B26" s="89" t="s">
        <v>156</v>
      </c>
      <c r="C26" s="46"/>
      <c r="D26" s="47">
        <f t="shared" si="0"/>
        <v>1</v>
      </c>
      <c r="E26" s="46"/>
      <c r="F26" s="46"/>
      <c r="G26" s="46"/>
      <c r="H26" s="46"/>
      <c r="I26" s="46"/>
      <c r="J26" s="46"/>
      <c r="K26" s="46">
        <v>1</v>
      </c>
      <c r="L26" s="46"/>
      <c r="M26" s="75">
        <f t="shared" si="1"/>
        <v>1</v>
      </c>
      <c r="N26" s="61"/>
    </row>
    <row r="27" spans="1:17" x14ac:dyDescent="0.25">
      <c r="A27" s="73" t="s">
        <v>38</v>
      </c>
      <c r="B27" s="89" t="s">
        <v>157</v>
      </c>
      <c r="C27" s="46"/>
      <c r="D27" s="47">
        <f t="shared" si="0"/>
        <v>1</v>
      </c>
      <c r="E27" s="46"/>
      <c r="F27" s="46"/>
      <c r="G27" s="46"/>
      <c r="H27" s="46"/>
      <c r="I27" s="46"/>
      <c r="J27" s="46"/>
      <c r="K27" s="46">
        <v>1</v>
      </c>
      <c r="L27" s="46"/>
      <c r="M27" s="75">
        <f t="shared" si="1"/>
        <v>1</v>
      </c>
      <c r="N27" s="61"/>
    </row>
    <row r="28" spans="1:17" x14ac:dyDescent="0.25">
      <c r="A28" s="73" t="s">
        <v>38</v>
      </c>
      <c r="B28" s="91" t="s">
        <v>158</v>
      </c>
      <c r="C28" s="46"/>
      <c r="D28" s="47">
        <f t="shared" si="0"/>
        <v>1</v>
      </c>
      <c r="E28" s="46"/>
      <c r="F28" s="46"/>
      <c r="G28" s="46"/>
      <c r="H28" s="46"/>
      <c r="I28" s="46"/>
      <c r="J28" s="46"/>
      <c r="K28" s="46">
        <v>1</v>
      </c>
      <c r="L28" s="46"/>
      <c r="M28" s="75">
        <f t="shared" si="1"/>
        <v>1</v>
      </c>
      <c r="N28" s="61"/>
    </row>
    <row r="29" spans="1:17" x14ac:dyDescent="0.25">
      <c r="A29" s="73" t="s">
        <v>38</v>
      </c>
      <c r="B29" s="87" t="s">
        <v>159</v>
      </c>
      <c r="C29" s="46" t="s">
        <v>22</v>
      </c>
      <c r="D29" s="47">
        <f t="shared" si="0"/>
        <v>1</v>
      </c>
      <c r="E29" s="46"/>
      <c r="F29" s="46"/>
      <c r="G29" s="46"/>
      <c r="H29" s="46"/>
      <c r="I29" s="46"/>
      <c r="J29" s="46"/>
      <c r="K29" s="46">
        <v>1</v>
      </c>
      <c r="L29" s="46"/>
      <c r="M29" s="75">
        <f t="shared" si="1"/>
        <v>1</v>
      </c>
      <c r="N29" s="61"/>
    </row>
    <row r="30" spans="1:17" x14ac:dyDescent="0.25">
      <c r="A30" s="73" t="s">
        <v>38</v>
      </c>
      <c r="B30" s="82" t="s">
        <v>160</v>
      </c>
      <c r="C30" s="46"/>
      <c r="D30" s="47">
        <f t="shared" si="0"/>
        <v>1</v>
      </c>
      <c r="E30" s="46"/>
      <c r="F30" s="46"/>
      <c r="G30" s="46"/>
      <c r="H30" s="46"/>
      <c r="I30" s="46"/>
      <c r="J30" s="46"/>
      <c r="K30" s="46">
        <v>1</v>
      </c>
      <c r="L30" s="46"/>
      <c r="M30" s="75">
        <f t="shared" si="1"/>
        <v>1</v>
      </c>
      <c r="N30" s="61"/>
    </row>
    <row r="31" spans="1:17" x14ac:dyDescent="0.25">
      <c r="A31" s="73" t="s">
        <v>41</v>
      </c>
      <c r="B31" s="90" t="s">
        <v>161</v>
      </c>
      <c r="C31" s="46"/>
      <c r="D31" s="47">
        <f t="shared" si="0"/>
        <v>1</v>
      </c>
      <c r="E31" s="46"/>
      <c r="F31" s="46"/>
      <c r="G31" s="46"/>
      <c r="H31" s="46"/>
      <c r="I31" s="46"/>
      <c r="J31" s="46"/>
      <c r="K31" s="46">
        <v>1</v>
      </c>
      <c r="L31" s="46"/>
      <c r="M31" s="75">
        <f t="shared" si="1"/>
        <v>1</v>
      </c>
      <c r="N31" s="61"/>
    </row>
    <row r="32" spans="1:17" x14ac:dyDescent="0.25">
      <c r="A32" s="73" t="s">
        <v>24</v>
      </c>
      <c r="B32" s="88" t="s">
        <v>162</v>
      </c>
      <c r="C32" s="46"/>
      <c r="D32" s="47">
        <f t="shared" si="0"/>
        <v>1</v>
      </c>
      <c r="E32" s="46"/>
      <c r="F32" s="46"/>
      <c r="G32" s="46"/>
      <c r="H32" s="46"/>
      <c r="I32" s="46"/>
      <c r="J32" s="46"/>
      <c r="K32" s="46">
        <v>1</v>
      </c>
      <c r="L32" s="46"/>
      <c r="M32" s="75">
        <f t="shared" si="1"/>
        <v>1</v>
      </c>
      <c r="N32" s="61"/>
    </row>
    <row r="33" spans="1:14" x14ac:dyDescent="0.25">
      <c r="A33" s="73" t="s">
        <v>40</v>
      </c>
      <c r="B33" s="49" t="s">
        <v>163</v>
      </c>
      <c r="C33" s="46" t="s">
        <v>22</v>
      </c>
      <c r="D33" s="47">
        <f t="shared" si="0"/>
        <v>1</v>
      </c>
      <c r="E33" s="46"/>
      <c r="F33" s="46"/>
      <c r="G33" s="46"/>
      <c r="H33" s="46"/>
      <c r="I33" s="46"/>
      <c r="J33" s="46">
        <v>1</v>
      </c>
      <c r="K33" s="46"/>
      <c r="L33" s="46"/>
      <c r="M33" s="75">
        <f t="shared" si="1"/>
        <v>1</v>
      </c>
      <c r="N33" s="61"/>
    </row>
    <row r="34" spans="1:14" x14ac:dyDescent="0.25">
      <c r="A34" s="73" t="s">
        <v>31</v>
      </c>
      <c r="B34" s="91" t="s">
        <v>164</v>
      </c>
      <c r="C34" s="46"/>
      <c r="D34" s="47">
        <f t="shared" ref="D34:D65" si="2">SUM(E34:L34)</f>
        <v>1</v>
      </c>
      <c r="E34" s="46"/>
      <c r="F34" s="46"/>
      <c r="G34" s="46"/>
      <c r="H34" s="46"/>
      <c r="I34" s="46"/>
      <c r="J34" s="46"/>
      <c r="K34" s="46">
        <v>1</v>
      </c>
      <c r="L34" s="46"/>
      <c r="M34" s="75">
        <f t="shared" ref="M34:M65" si="3">COUNT(E34:L34)</f>
        <v>1</v>
      </c>
      <c r="N34" s="61"/>
    </row>
    <row r="35" spans="1:14" x14ac:dyDescent="0.25">
      <c r="A35" s="57" t="s">
        <v>31</v>
      </c>
      <c r="B35" s="32" t="s">
        <v>165</v>
      </c>
      <c r="C35" s="46" t="s">
        <v>22</v>
      </c>
      <c r="D35" s="47">
        <f t="shared" si="2"/>
        <v>1</v>
      </c>
      <c r="E35" s="46"/>
      <c r="F35" s="46"/>
      <c r="G35" s="46"/>
      <c r="H35" s="46"/>
      <c r="I35" s="46"/>
      <c r="J35" s="46">
        <v>1</v>
      </c>
      <c r="K35" s="46"/>
      <c r="L35" s="46"/>
      <c r="M35" s="75">
        <f t="shared" si="3"/>
        <v>1</v>
      </c>
      <c r="N35" s="61"/>
    </row>
    <row r="36" spans="1:14" x14ac:dyDescent="0.25">
      <c r="A36" s="58" t="s">
        <v>21</v>
      </c>
      <c r="B36" s="49" t="s">
        <v>166</v>
      </c>
      <c r="C36" s="46" t="s">
        <v>22</v>
      </c>
      <c r="D36" s="47">
        <f t="shared" si="2"/>
        <v>1</v>
      </c>
      <c r="E36" s="46"/>
      <c r="F36" s="46">
        <v>1</v>
      </c>
      <c r="G36" s="46"/>
      <c r="H36" s="46"/>
      <c r="I36" s="46"/>
      <c r="J36" s="46"/>
      <c r="K36" s="46"/>
      <c r="L36" s="46"/>
      <c r="M36" s="75">
        <f t="shared" si="3"/>
        <v>1</v>
      </c>
      <c r="N36" s="61"/>
    </row>
    <row r="37" spans="1:14" x14ac:dyDescent="0.25">
      <c r="A37" s="57" t="s">
        <v>21</v>
      </c>
      <c r="B37" s="32" t="s">
        <v>167</v>
      </c>
      <c r="C37" s="46" t="s">
        <v>22</v>
      </c>
      <c r="D37" s="47">
        <f t="shared" si="2"/>
        <v>1.4</v>
      </c>
      <c r="E37" s="48">
        <v>0.4</v>
      </c>
      <c r="F37" s="48"/>
      <c r="G37" s="48"/>
      <c r="H37" s="48"/>
      <c r="I37" s="48"/>
      <c r="J37" s="48"/>
      <c r="K37" s="48">
        <v>1</v>
      </c>
      <c r="L37" s="48"/>
      <c r="M37" s="75">
        <f t="shared" si="3"/>
        <v>2</v>
      </c>
      <c r="N37" s="62"/>
    </row>
    <row r="38" spans="1:14" x14ac:dyDescent="0.25">
      <c r="A38" s="57" t="s">
        <v>21</v>
      </c>
      <c r="B38" s="32" t="s">
        <v>168</v>
      </c>
      <c r="C38" s="46" t="s">
        <v>22</v>
      </c>
      <c r="D38" s="47">
        <f t="shared" si="2"/>
        <v>1.4</v>
      </c>
      <c r="E38" s="46">
        <v>0.4</v>
      </c>
      <c r="F38" s="46"/>
      <c r="G38" s="46"/>
      <c r="H38" s="46"/>
      <c r="I38" s="46"/>
      <c r="J38" s="46"/>
      <c r="K38" s="46">
        <v>1</v>
      </c>
      <c r="L38" s="46"/>
      <c r="M38" s="75">
        <f t="shared" si="3"/>
        <v>2</v>
      </c>
      <c r="N38" s="61"/>
    </row>
    <row r="39" spans="1:14" x14ac:dyDescent="0.25">
      <c r="A39" s="57" t="s">
        <v>38</v>
      </c>
      <c r="B39" s="32" t="s">
        <v>169</v>
      </c>
      <c r="C39" s="46" t="s">
        <v>22</v>
      </c>
      <c r="D39" s="47">
        <f t="shared" si="2"/>
        <v>1.4</v>
      </c>
      <c r="E39" s="46">
        <v>0.4</v>
      </c>
      <c r="F39" s="46"/>
      <c r="G39" s="46"/>
      <c r="H39" s="46"/>
      <c r="I39" s="46">
        <v>1</v>
      </c>
      <c r="J39" s="46"/>
      <c r="K39" s="46"/>
      <c r="L39" s="46"/>
      <c r="M39" s="75">
        <f t="shared" si="3"/>
        <v>2</v>
      </c>
      <c r="N39" s="61"/>
    </row>
    <row r="40" spans="1:14" x14ac:dyDescent="0.25">
      <c r="A40" s="57" t="s">
        <v>38</v>
      </c>
      <c r="B40" s="32" t="s">
        <v>170</v>
      </c>
      <c r="C40" s="46" t="s">
        <v>22</v>
      </c>
      <c r="D40" s="47">
        <f t="shared" si="2"/>
        <v>1.4</v>
      </c>
      <c r="E40" s="46">
        <v>0.4</v>
      </c>
      <c r="F40" s="46"/>
      <c r="G40" s="46"/>
      <c r="H40" s="46">
        <v>1</v>
      </c>
      <c r="I40" s="46"/>
      <c r="J40" s="46"/>
      <c r="K40" s="46"/>
      <c r="L40" s="46"/>
      <c r="M40" s="75">
        <f t="shared" si="3"/>
        <v>2</v>
      </c>
      <c r="N40" s="61"/>
    </row>
    <row r="41" spans="1:14" x14ac:dyDescent="0.25">
      <c r="A41" s="57" t="s">
        <v>38</v>
      </c>
      <c r="B41" s="32" t="s">
        <v>171</v>
      </c>
      <c r="C41" s="46" t="s">
        <v>22</v>
      </c>
      <c r="D41" s="47">
        <f t="shared" si="2"/>
        <v>1.4</v>
      </c>
      <c r="E41" s="46">
        <v>0.4</v>
      </c>
      <c r="F41" s="46"/>
      <c r="G41" s="46"/>
      <c r="H41" s="46">
        <v>1</v>
      </c>
      <c r="I41" s="46"/>
      <c r="J41" s="46"/>
      <c r="K41" s="46"/>
      <c r="L41" s="46"/>
      <c r="M41" s="75">
        <f t="shared" si="3"/>
        <v>2</v>
      </c>
      <c r="N41" s="61"/>
    </row>
    <row r="42" spans="1:14" x14ac:dyDescent="0.25">
      <c r="A42" s="58" t="s">
        <v>38</v>
      </c>
      <c r="B42" s="49" t="s">
        <v>172</v>
      </c>
      <c r="C42" s="46" t="s">
        <v>22</v>
      </c>
      <c r="D42" s="47">
        <f t="shared" si="2"/>
        <v>1.4</v>
      </c>
      <c r="E42" s="46">
        <v>0.4</v>
      </c>
      <c r="F42" s="46"/>
      <c r="G42" s="46"/>
      <c r="H42" s="46"/>
      <c r="I42" s="46"/>
      <c r="J42" s="46">
        <v>1</v>
      </c>
      <c r="K42" s="46"/>
      <c r="L42" s="46"/>
      <c r="M42" s="75">
        <f t="shared" si="3"/>
        <v>2</v>
      </c>
      <c r="N42" s="61"/>
    </row>
    <row r="43" spans="1:14" x14ac:dyDescent="0.25">
      <c r="A43" s="58" t="s">
        <v>38</v>
      </c>
      <c r="B43" s="49" t="s">
        <v>173</v>
      </c>
      <c r="C43" s="46" t="s">
        <v>22</v>
      </c>
      <c r="D43" s="47">
        <f t="shared" si="2"/>
        <v>1.4</v>
      </c>
      <c r="E43" s="46">
        <v>0.4</v>
      </c>
      <c r="F43" s="46"/>
      <c r="G43" s="46"/>
      <c r="H43" s="46"/>
      <c r="I43" s="46">
        <v>1</v>
      </c>
      <c r="J43" s="46"/>
      <c r="K43" s="46"/>
      <c r="L43" s="46"/>
      <c r="M43" s="75">
        <f t="shared" si="3"/>
        <v>2</v>
      </c>
      <c r="N43" s="61"/>
    </row>
    <row r="44" spans="1:14" x14ac:dyDescent="0.25">
      <c r="A44" s="57" t="s">
        <v>38</v>
      </c>
      <c r="B44" s="32" t="s">
        <v>174</v>
      </c>
      <c r="C44" s="46" t="s">
        <v>22</v>
      </c>
      <c r="D44" s="47">
        <f t="shared" si="2"/>
        <v>1.4</v>
      </c>
      <c r="E44" s="46">
        <v>0.4</v>
      </c>
      <c r="F44" s="46"/>
      <c r="G44" s="46"/>
      <c r="H44" s="46">
        <v>1</v>
      </c>
      <c r="I44" s="46"/>
      <c r="J44" s="46"/>
      <c r="K44" s="46"/>
      <c r="L44" s="46"/>
      <c r="M44" s="75">
        <f t="shared" si="3"/>
        <v>2</v>
      </c>
      <c r="N44" s="61"/>
    </row>
    <row r="45" spans="1:14" x14ac:dyDescent="0.25">
      <c r="A45" s="57" t="s">
        <v>38</v>
      </c>
      <c r="B45" s="32" t="s">
        <v>175</v>
      </c>
      <c r="C45" s="46" t="s">
        <v>22</v>
      </c>
      <c r="D45" s="47">
        <f t="shared" si="2"/>
        <v>2</v>
      </c>
      <c r="E45" s="48"/>
      <c r="F45" s="48"/>
      <c r="G45" s="48"/>
      <c r="H45" s="48">
        <v>1</v>
      </c>
      <c r="I45" s="48"/>
      <c r="J45" s="48"/>
      <c r="K45" s="48"/>
      <c r="L45" s="48">
        <v>1</v>
      </c>
      <c r="M45" s="75">
        <f t="shared" si="3"/>
        <v>2</v>
      </c>
      <c r="N45" s="62" t="s">
        <v>45</v>
      </c>
    </row>
    <row r="46" spans="1:14" x14ac:dyDescent="0.25">
      <c r="A46" s="73" t="s">
        <v>41</v>
      </c>
      <c r="B46" s="82" t="s">
        <v>176</v>
      </c>
      <c r="C46" s="46"/>
      <c r="D46" s="47">
        <f t="shared" si="2"/>
        <v>2</v>
      </c>
      <c r="E46" s="46"/>
      <c r="F46" s="46"/>
      <c r="G46" s="46"/>
      <c r="H46" s="46"/>
      <c r="I46" s="46"/>
      <c r="J46" s="46">
        <v>1</v>
      </c>
      <c r="K46" s="46">
        <v>1</v>
      </c>
      <c r="L46" s="46"/>
      <c r="M46" s="75">
        <f t="shared" si="3"/>
        <v>2</v>
      </c>
      <c r="N46" s="61"/>
    </row>
    <row r="47" spans="1:14" x14ac:dyDescent="0.25">
      <c r="A47" s="73" t="s">
        <v>21</v>
      </c>
      <c r="B47" s="82" t="s">
        <v>177</v>
      </c>
      <c r="C47" s="46"/>
      <c r="D47" s="47">
        <f t="shared" si="2"/>
        <v>2</v>
      </c>
      <c r="E47" s="46"/>
      <c r="F47" s="46"/>
      <c r="G47" s="46"/>
      <c r="H47" s="46"/>
      <c r="I47" s="46"/>
      <c r="J47" s="46"/>
      <c r="K47" s="46">
        <v>2</v>
      </c>
      <c r="L47" s="46"/>
      <c r="M47" s="75">
        <f t="shared" si="3"/>
        <v>1</v>
      </c>
      <c r="N47" s="61"/>
    </row>
    <row r="48" spans="1:14" x14ac:dyDescent="0.25">
      <c r="A48" s="73" t="s">
        <v>41</v>
      </c>
      <c r="B48" s="5" t="s">
        <v>178</v>
      </c>
      <c r="C48" s="46"/>
      <c r="D48" s="47">
        <f t="shared" si="2"/>
        <v>2</v>
      </c>
      <c r="E48" s="46"/>
      <c r="F48" s="46"/>
      <c r="G48" s="46"/>
      <c r="H48" s="46"/>
      <c r="I48" s="46"/>
      <c r="J48" s="46">
        <v>1</v>
      </c>
      <c r="K48" s="46">
        <v>1</v>
      </c>
      <c r="L48" s="46"/>
      <c r="M48" s="75">
        <f t="shared" si="3"/>
        <v>2</v>
      </c>
      <c r="N48" s="61"/>
    </row>
    <row r="49" spans="1:14" x14ac:dyDescent="0.25">
      <c r="A49" s="73" t="s">
        <v>24</v>
      </c>
      <c r="B49" s="82" t="s">
        <v>179</v>
      </c>
      <c r="C49" s="46"/>
      <c r="D49" s="47">
        <f t="shared" si="2"/>
        <v>2</v>
      </c>
      <c r="E49" s="46"/>
      <c r="F49" s="46"/>
      <c r="G49" s="46"/>
      <c r="H49" s="46"/>
      <c r="I49" s="46"/>
      <c r="J49" s="46">
        <v>1</v>
      </c>
      <c r="K49" s="46">
        <v>1</v>
      </c>
      <c r="L49" s="46"/>
      <c r="M49" s="75">
        <f t="shared" si="3"/>
        <v>2</v>
      </c>
      <c r="N49" s="61"/>
    </row>
    <row r="50" spans="1:14" x14ac:dyDescent="0.25">
      <c r="A50" s="73" t="s">
        <v>40</v>
      </c>
      <c r="B50" s="49" t="s">
        <v>181</v>
      </c>
      <c r="C50" s="46" t="s">
        <v>22</v>
      </c>
      <c r="D50" s="47">
        <f t="shared" si="2"/>
        <v>2</v>
      </c>
      <c r="E50" s="46"/>
      <c r="F50" s="46"/>
      <c r="G50" s="46"/>
      <c r="H50" s="46"/>
      <c r="I50" s="46"/>
      <c r="J50" s="46"/>
      <c r="K50" s="46">
        <v>2</v>
      </c>
      <c r="L50" s="46"/>
      <c r="M50" s="75">
        <f t="shared" si="3"/>
        <v>1</v>
      </c>
      <c r="N50" s="61" t="s">
        <v>46</v>
      </c>
    </row>
    <row r="51" spans="1:14" x14ac:dyDescent="0.25">
      <c r="A51" s="73" t="s">
        <v>31</v>
      </c>
      <c r="B51" s="87" t="s">
        <v>182</v>
      </c>
      <c r="C51" s="46"/>
      <c r="D51" s="47">
        <f t="shared" si="2"/>
        <v>2</v>
      </c>
      <c r="E51" s="46"/>
      <c r="F51" s="46"/>
      <c r="G51" s="46"/>
      <c r="H51" s="46"/>
      <c r="I51" s="46"/>
      <c r="J51" s="46"/>
      <c r="K51" s="46">
        <v>2</v>
      </c>
      <c r="L51" s="46"/>
      <c r="M51" s="75">
        <f t="shared" si="3"/>
        <v>1</v>
      </c>
      <c r="N51" s="61"/>
    </row>
    <row r="52" spans="1:14" x14ac:dyDescent="0.25">
      <c r="A52" s="73" t="s">
        <v>31</v>
      </c>
      <c r="B52" s="89" t="s">
        <v>183</v>
      </c>
      <c r="C52" s="46"/>
      <c r="D52" s="47">
        <f t="shared" si="2"/>
        <v>2</v>
      </c>
      <c r="E52" s="46"/>
      <c r="F52" s="46"/>
      <c r="G52" s="46"/>
      <c r="H52" s="46"/>
      <c r="I52" s="46"/>
      <c r="J52" s="46"/>
      <c r="K52" s="46">
        <v>2</v>
      </c>
      <c r="L52" s="46"/>
      <c r="M52" s="75">
        <f t="shared" si="3"/>
        <v>1</v>
      </c>
      <c r="N52" s="61"/>
    </row>
    <row r="53" spans="1:14" x14ac:dyDescent="0.25">
      <c r="A53" s="73" t="s">
        <v>21</v>
      </c>
      <c r="B53" s="49" t="s">
        <v>184</v>
      </c>
      <c r="C53" s="46" t="s">
        <v>22</v>
      </c>
      <c r="D53" s="47">
        <f t="shared" si="2"/>
        <v>2</v>
      </c>
      <c r="E53" s="46"/>
      <c r="F53" s="46"/>
      <c r="G53" s="74"/>
      <c r="H53" s="46"/>
      <c r="I53" s="46">
        <v>1</v>
      </c>
      <c r="J53" s="46"/>
      <c r="K53" s="46">
        <v>1</v>
      </c>
      <c r="L53" s="46"/>
      <c r="M53" s="75">
        <f t="shared" si="3"/>
        <v>2</v>
      </c>
      <c r="N53" s="61"/>
    </row>
    <row r="54" spans="1:14" x14ac:dyDescent="0.25">
      <c r="A54" s="58" t="s">
        <v>21</v>
      </c>
      <c r="B54" s="49" t="s">
        <v>185</v>
      </c>
      <c r="C54" s="46" t="s">
        <v>22</v>
      </c>
      <c r="D54" s="47">
        <f t="shared" si="2"/>
        <v>2</v>
      </c>
      <c r="E54" s="46"/>
      <c r="F54" s="46">
        <v>1</v>
      </c>
      <c r="G54" s="46"/>
      <c r="H54" s="46"/>
      <c r="I54" s="46"/>
      <c r="J54" s="46">
        <v>1</v>
      </c>
      <c r="K54" s="46"/>
      <c r="L54" s="46"/>
      <c r="M54" s="75">
        <f t="shared" si="3"/>
        <v>2</v>
      </c>
      <c r="N54" s="61"/>
    </row>
    <row r="55" spans="1:14" x14ac:dyDescent="0.25">
      <c r="A55" s="57" t="s">
        <v>21</v>
      </c>
      <c r="B55" s="32" t="s">
        <v>186</v>
      </c>
      <c r="C55" s="46" t="s">
        <v>22</v>
      </c>
      <c r="D55" s="47">
        <f t="shared" si="2"/>
        <v>2</v>
      </c>
      <c r="E55" s="46"/>
      <c r="F55" s="46"/>
      <c r="G55" s="46"/>
      <c r="H55" s="46"/>
      <c r="I55" s="46"/>
      <c r="J55" s="46">
        <v>2</v>
      </c>
      <c r="K55" s="46"/>
      <c r="L55" s="46"/>
      <c r="M55" s="75">
        <f t="shared" si="3"/>
        <v>1</v>
      </c>
      <c r="N55" s="61"/>
    </row>
    <row r="56" spans="1:14" x14ac:dyDescent="0.25">
      <c r="A56" s="73" t="s">
        <v>38</v>
      </c>
      <c r="B56" s="89" t="s">
        <v>187</v>
      </c>
      <c r="C56" s="46"/>
      <c r="D56" s="47">
        <f t="shared" si="2"/>
        <v>2</v>
      </c>
      <c r="E56" s="46"/>
      <c r="F56" s="46"/>
      <c r="G56" s="46"/>
      <c r="H56" s="46"/>
      <c r="I56" s="46"/>
      <c r="J56" s="46"/>
      <c r="K56" s="46">
        <v>2</v>
      </c>
      <c r="L56" s="46"/>
      <c r="M56" s="75">
        <f t="shared" si="3"/>
        <v>1</v>
      </c>
      <c r="N56" s="61"/>
    </row>
    <row r="57" spans="1:14" x14ac:dyDescent="0.25">
      <c r="A57" s="73" t="s">
        <v>38</v>
      </c>
      <c r="B57" s="82" t="s">
        <v>188</v>
      </c>
      <c r="C57" s="46"/>
      <c r="D57" s="47">
        <f t="shared" si="2"/>
        <v>2</v>
      </c>
      <c r="E57" s="46"/>
      <c r="F57" s="46"/>
      <c r="G57" s="46"/>
      <c r="H57" s="46"/>
      <c r="I57" s="46"/>
      <c r="J57" s="46"/>
      <c r="K57" s="46">
        <v>2</v>
      </c>
      <c r="L57" s="46"/>
      <c r="M57" s="75">
        <f t="shared" si="3"/>
        <v>1</v>
      </c>
      <c r="N57" s="61"/>
    </row>
    <row r="58" spans="1:14" x14ac:dyDescent="0.25">
      <c r="A58" s="73" t="s">
        <v>38</v>
      </c>
      <c r="B58" s="49" t="s">
        <v>189</v>
      </c>
      <c r="C58" s="46" t="s">
        <v>22</v>
      </c>
      <c r="D58" s="47">
        <f t="shared" si="2"/>
        <v>2</v>
      </c>
      <c r="E58" s="46"/>
      <c r="F58" s="46"/>
      <c r="G58" s="46"/>
      <c r="H58" s="46"/>
      <c r="I58" s="46">
        <v>2</v>
      </c>
      <c r="J58" s="46"/>
      <c r="K58" s="46"/>
      <c r="L58" s="46"/>
      <c r="M58" s="75">
        <f t="shared" si="3"/>
        <v>1</v>
      </c>
      <c r="N58" s="61"/>
    </row>
    <row r="59" spans="1:14" x14ac:dyDescent="0.25">
      <c r="A59" s="57" t="s">
        <v>38</v>
      </c>
      <c r="B59" s="32" t="s">
        <v>190</v>
      </c>
      <c r="C59" s="46" t="s">
        <v>22</v>
      </c>
      <c r="D59" s="47">
        <f t="shared" si="2"/>
        <v>2</v>
      </c>
      <c r="E59" s="48"/>
      <c r="F59" s="48"/>
      <c r="G59" s="48"/>
      <c r="H59" s="48"/>
      <c r="I59" s="48">
        <v>1</v>
      </c>
      <c r="J59" s="48"/>
      <c r="K59" s="48">
        <v>1</v>
      </c>
      <c r="L59" s="48"/>
      <c r="M59" s="75">
        <f t="shared" si="3"/>
        <v>2</v>
      </c>
      <c r="N59" s="62"/>
    </row>
    <row r="60" spans="1:14" x14ac:dyDescent="0.25">
      <c r="A60" s="58" t="s">
        <v>38</v>
      </c>
      <c r="B60" s="49" t="s">
        <v>191</v>
      </c>
      <c r="C60" s="46" t="s">
        <v>22</v>
      </c>
      <c r="D60" s="47">
        <f t="shared" si="2"/>
        <v>2</v>
      </c>
      <c r="E60" s="46"/>
      <c r="F60" s="46"/>
      <c r="G60" s="46">
        <v>1</v>
      </c>
      <c r="H60" s="46"/>
      <c r="I60" s="46">
        <v>1</v>
      </c>
      <c r="J60" s="46"/>
      <c r="K60" s="46"/>
      <c r="L60" s="46"/>
      <c r="M60" s="75">
        <f t="shared" si="3"/>
        <v>2</v>
      </c>
      <c r="N60" s="61"/>
    </row>
    <row r="61" spans="1:14" x14ac:dyDescent="0.25">
      <c r="A61" s="57" t="s">
        <v>38</v>
      </c>
      <c r="B61" s="32" t="s">
        <v>192</v>
      </c>
      <c r="C61" s="46" t="s">
        <v>22</v>
      </c>
      <c r="D61" s="47">
        <f t="shared" si="2"/>
        <v>2.4</v>
      </c>
      <c r="E61" s="46">
        <v>1.4</v>
      </c>
      <c r="F61" s="46"/>
      <c r="G61" s="46"/>
      <c r="H61" s="46"/>
      <c r="I61" s="46"/>
      <c r="J61" s="46"/>
      <c r="K61" s="46"/>
      <c r="L61" s="46">
        <v>1</v>
      </c>
      <c r="M61" s="75">
        <f t="shared" si="3"/>
        <v>2</v>
      </c>
      <c r="N61" s="61"/>
    </row>
    <row r="62" spans="1:14" x14ac:dyDescent="0.25">
      <c r="A62" s="57" t="s">
        <v>29</v>
      </c>
      <c r="B62" s="32" t="s">
        <v>193</v>
      </c>
      <c r="C62" s="46" t="s">
        <v>22</v>
      </c>
      <c r="D62" s="47">
        <f t="shared" si="2"/>
        <v>2.4</v>
      </c>
      <c r="E62" s="46">
        <v>0.4</v>
      </c>
      <c r="F62" s="46"/>
      <c r="G62" s="46"/>
      <c r="H62" s="46"/>
      <c r="I62" s="46">
        <v>1</v>
      </c>
      <c r="J62" s="46"/>
      <c r="K62" s="46"/>
      <c r="L62" s="46">
        <v>1</v>
      </c>
      <c r="M62" s="75">
        <f t="shared" si="3"/>
        <v>3</v>
      </c>
      <c r="N62" s="61"/>
    </row>
    <row r="63" spans="1:14" x14ac:dyDescent="0.25">
      <c r="A63" s="57" t="s">
        <v>24</v>
      </c>
      <c r="B63" s="32" t="s">
        <v>194</v>
      </c>
      <c r="C63" s="46" t="s">
        <v>22</v>
      </c>
      <c r="D63" s="47">
        <f t="shared" si="2"/>
        <v>2.4</v>
      </c>
      <c r="E63" s="46">
        <v>0.4</v>
      </c>
      <c r="F63" s="46"/>
      <c r="G63" s="46"/>
      <c r="H63" s="46">
        <v>1</v>
      </c>
      <c r="I63" s="46"/>
      <c r="J63" s="46"/>
      <c r="K63" s="46"/>
      <c r="L63" s="46">
        <v>1</v>
      </c>
      <c r="M63" s="75">
        <f t="shared" si="3"/>
        <v>3</v>
      </c>
      <c r="N63" s="61"/>
    </row>
    <row r="64" spans="1:14" x14ac:dyDescent="0.25">
      <c r="A64" s="57" t="s">
        <v>27</v>
      </c>
      <c r="B64" s="32" t="s">
        <v>195</v>
      </c>
      <c r="C64" s="46" t="s">
        <v>22</v>
      </c>
      <c r="D64" s="47">
        <f t="shared" si="2"/>
        <v>2.4</v>
      </c>
      <c r="E64" s="46">
        <v>0.4</v>
      </c>
      <c r="F64" s="46"/>
      <c r="G64" s="46"/>
      <c r="H64" s="46"/>
      <c r="I64" s="46"/>
      <c r="J64" s="46">
        <v>1</v>
      </c>
      <c r="K64" s="46">
        <v>1</v>
      </c>
      <c r="L64" s="46"/>
      <c r="M64" s="75">
        <f t="shared" si="3"/>
        <v>3</v>
      </c>
      <c r="N64" s="61"/>
    </row>
    <row r="65" spans="1:14" x14ac:dyDescent="0.25">
      <c r="A65" s="57" t="s">
        <v>40</v>
      </c>
      <c r="B65" s="32" t="s">
        <v>196</v>
      </c>
      <c r="C65" s="46" t="s">
        <v>22</v>
      </c>
      <c r="D65" s="47">
        <f t="shared" si="2"/>
        <v>2.4</v>
      </c>
      <c r="E65" s="46">
        <v>0.4</v>
      </c>
      <c r="F65" s="46"/>
      <c r="G65" s="46"/>
      <c r="H65" s="46"/>
      <c r="I65" s="46"/>
      <c r="J65" s="46">
        <v>1</v>
      </c>
      <c r="K65" s="46">
        <v>1</v>
      </c>
      <c r="L65" s="46"/>
      <c r="M65" s="75">
        <f t="shared" si="3"/>
        <v>3</v>
      </c>
      <c r="N65" s="61" t="s">
        <v>47</v>
      </c>
    </row>
    <row r="66" spans="1:14" x14ac:dyDescent="0.25">
      <c r="A66" s="57" t="s">
        <v>31</v>
      </c>
      <c r="B66" s="32" t="s">
        <v>197</v>
      </c>
      <c r="C66" s="46" t="s">
        <v>22</v>
      </c>
      <c r="D66" s="47">
        <f t="shared" ref="D66:D80" si="4">SUM(E66:L66)</f>
        <v>2.4</v>
      </c>
      <c r="E66" s="48">
        <v>0.4</v>
      </c>
      <c r="F66" s="48"/>
      <c r="G66" s="48"/>
      <c r="H66" s="48"/>
      <c r="I66" s="48"/>
      <c r="J66" s="48"/>
      <c r="K66" s="48">
        <v>2</v>
      </c>
      <c r="L66" s="48"/>
      <c r="M66" s="75">
        <f t="shared" ref="M66:M80" si="5">COUNT(E66:L66)</f>
        <v>2</v>
      </c>
      <c r="N66" s="62"/>
    </row>
    <row r="67" spans="1:14" x14ac:dyDescent="0.25">
      <c r="A67" s="57" t="s">
        <v>31</v>
      </c>
      <c r="B67" s="32" t="s">
        <v>198</v>
      </c>
      <c r="C67" s="46" t="s">
        <v>22</v>
      </c>
      <c r="D67" s="47">
        <f t="shared" si="4"/>
        <v>2.4</v>
      </c>
      <c r="E67" s="46">
        <v>0.4</v>
      </c>
      <c r="F67" s="46"/>
      <c r="G67" s="46"/>
      <c r="H67" s="46"/>
      <c r="I67" s="46">
        <v>2</v>
      </c>
      <c r="J67" s="46"/>
      <c r="K67" s="46"/>
      <c r="L67" s="46"/>
      <c r="M67" s="75">
        <f t="shared" si="5"/>
        <v>2</v>
      </c>
      <c r="N67" s="61"/>
    </row>
    <row r="68" spans="1:14" x14ac:dyDescent="0.25">
      <c r="A68" s="57" t="s">
        <v>21</v>
      </c>
      <c r="B68" s="32" t="s">
        <v>199</v>
      </c>
      <c r="C68" s="46" t="s">
        <v>22</v>
      </c>
      <c r="D68" s="47">
        <f t="shared" si="4"/>
        <v>2.4</v>
      </c>
      <c r="E68" s="46">
        <v>2.4</v>
      </c>
      <c r="F68" s="46"/>
      <c r="G68" s="46"/>
      <c r="H68" s="46"/>
      <c r="I68" s="46"/>
      <c r="J68" s="46"/>
      <c r="K68" s="46"/>
      <c r="L68" s="46"/>
      <c r="M68" s="75">
        <f t="shared" si="5"/>
        <v>1</v>
      </c>
      <c r="N68" s="61"/>
    </row>
    <row r="69" spans="1:14" x14ac:dyDescent="0.25">
      <c r="A69" s="57" t="s">
        <v>21</v>
      </c>
      <c r="B69" s="32" t="s">
        <v>200</v>
      </c>
      <c r="C69" s="46" t="s">
        <v>22</v>
      </c>
      <c r="D69" s="47">
        <f t="shared" si="4"/>
        <v>2.4</v>
      </c>
      <c r="E69" s="46">
        <v>0.4</v>
      </c>
      <c r="F69" s="46"/>
      <c r="G69" s="46"/>
      <c r="H69" s="46"/>
      <c r="I69" s="46"/>
      <c r="J69" s="46">
        <v>2</v>
      </c>
      <c r="K69" s="46"/>
      <c r="L69" s="46"/>
      <c r="M69" s="75">
        <f t="shared" si="5"/>
        <v>2</v>
      </c>
      <c r="N69" s="61"/>
    </row>
    <row r="70" spans="1:14" x14ac:dyDescent="0.25">
      <c r="A70" s="57" t="s">
        <v>24</v>
      </c>
      <c r="B70" s="32" t="s">
        <v>201</v>
      </c>
      <c r="C70" s="46" t="s">
        <v>22</v>
      </c>
      <c r="D70" s="47">
        <f t="shared" si="4"/>
        <v>2.4</v>
      </c>
      <c r="E70" s="46">
        <v>0.4</v>
      </c>
      <c r="F70" s="46"/>
      <c r="G70" s="46"/>
      <c r="H70" s="46"/>
      <c r="I70" s="46"/>
      <c r="J70" s="46">
        <v>2</v>
      </c>
      <c r="K70" s="46"/>
      <c r="L70" s="46"/>
      <c r="M70" s="75">
        <f t="shared" si="5"/>
        <v>2</v>
      </c>
      <c r="N70" s="61"/>
    </row>
    <row r="71" spans="1:14" x14ac:dyDescent="0.25">
      <c r="A71" s="57" t="s">
        <v>40</v>
      </c>
      <c r="B71" s="32" t="s">
        <v>202</v>
      </c>
      <c r="C71" s="46" t="s">
        <v>22</v>
      </c>
      <c r="D71" s="47">
        <f t="shared" si="4"/>
        <v>2.4</v>
      </c>
      <c r="E71" s="46">
        <v>0.4</v>
      </c>
      <c r="F71" s="46"/>
      <c r="G71" s="46"/>
      <c r="H71" s="46">
        <v>1</v>
      </c>
      <c r="I71" s="46"/>
      <c r="J71" s="46">
        <v>1</v>
      </c>
      <c r="K71" s="46"/>
      <c r="L71" s="46"/>
      <c r="M71" s="75">
        <f t="shared" si="5"/>
        <v>3</v>
      </c>
      <c r="N71" s="61"/>
    </row>
    <row r="72" spans="1:14" x14ac:dyDescent="0.25">
      <c r="A72" s="57" t="s">
        <v>21</v>
      </c>
      <c r="B72" s="32" t="s">
        <v>203</v>
      </c>
      <c r="C72" s="46" t="s">
        <v>22</v>
      </c>
      <c r="D72" s="47">
        <f t="shared" si="4"/>
        <v>2.4</v>
      </c>
      <c r="E72" s="46">
        <v>0.4</v>
      </c>
      <c r="F72" s="46"/>
      <c r="G72" s="46"/>
      <c r="H72" s="46">
        <v>2</v>
      </c>
      <c r="I72" s="46"/>
      <c r="J72" s="46"/>
      <c r="K72" s="46"/>
      <c r="L72" s="46"/>
      <c r="M72" s="75">
        <f t="shared" si="5"/>
        <v>2</v>
      </c>
      <c r="N72" s="61"/>
    </row>
    <row r="73" spans="1:14" x14ac:dyDescent="0.25">
      <c r="A73" s="58" t="s">
        <v>38</v>
      </c>
      <c r="B73" s="49" t="s">
        <v>204</v>
      </c>
      <c r="C73" s="46" t="s">
        <v>22</v>
      </c>
      <c r="D73" s="47">
        <f t="shared" si="4"/>
        <v>3</v>
      </c>
      <c r="E73" s="46"/>
      <c r="F73" s="46"/>
      <c r="G73" s="46">
        <v>1</v>
      </c>
      <c r="H73" s="46"/>
      <c r="I73" s="46"/>
      <c r="J73" s="46"/>
      <c r="K73" s="46"/>
      <c r="L73" s="46">
        <v>2</v>
      </c>
      <c r="M73" s="75">
        <f t="shared" si="5"/>
        <v>2</v>
      </c>
      <c r="N73" s="61"/>
    </row>
    <row r="74" spans="1:14" x14ac:dyDescent="0.25">
      <c r="A74" s="57" t="s">
        <v>41</v>
      </c>
      <c r="B74" s="32" t="s">
        <v>205</v>
      </c>
      <c r="C74" s="46" t="s">
        <v>22</v>
      </c>
      <c r="D74" s="47">
        <f t="shared" si="4"/>
        <v>3</v>
      </c>
      <c r="E74" s="46"/>
      <c r="F74" s="46">
        <v>1</v>
      </c>
      <c r="G74" s="46"/>
      <c r="H74" s="46"/>
      <c r="I74" s="46"/>
      <c r="J74" s="46"/>
      <c r="K74" s="46"/>
      <c r="L74" s="46">
        <v>2</v>
      </c>
      <c r="M74" s="75">
        <f t="shared" si="5"/>
        <v>2</v>
      </c>
      <c r="N74" s="61"/>
    </row>
    <row r="75" spans="1:14" x14ac:dyDescent="0.25">
      <c r="A75" s="57" t="s">
        <v>41</v>
      </c>
      <c r="B75" s="32" t="s">
        <v>206</v>
      </c>
      <c r="C75" s="46" t="s">
        <v>22</v>
      </c>
      <c r="D75" s="47">
        <f t="shared" si="4"/>
        <v>3</v>
      </c>
      <c r="E75" s="48"/>
      <c r="F75" s="48"/>
      <c r="G75" s="48"/>
      <c r="H75" s="48"/>
      <c r="I75" s="48"/>
      <c r="J75" s="48">
        <v>2</v>
      </c>
      <c r="K75" s="48"/>
      <c r="L75" s="48">
        <v>1</v>
      </c>
      <c r="M75" s="75">
        <f t="shared" si="5"/>
        <v>2</v>
      </c>
      <c r="N75" s="62" t="s">
        <v>48</v>
      </c>
    </row>
    <row r="76" spans="1:14" x14ac:dyDescent="0.25">
      <c r="A76" s="57" t="s">
        <v>34</v>
      </c>
      <c r="B76" s="32" t="s">
        <v>207</v>
      </c>
      <c r="C76" s="46" t="s">
        <v>22</v>
      </c>
      <c r="D76" s="47">
        <f t="shared" si="4"/>
        <v>3</v>
      </c>
      <c r="E76" s="46">
        <v>2</v>
      </c>
      <c r="F76" s="46"/>
      <c r="G76" s="46"/>
      <c r="H76" s="46"/>
      <c r="I76" s="46"/>
      <c r="J76" s="46"/>
      <c r="K76" s="46"/>
      <c r="L76" s="46">
        <v>1</v>
      </c>
      <c r="M76" s="75">
        <f t="shared" si="5"/>
        <v>2</v>
      </c>
      <c r="N76" s="61" t="s">
        <v>45</v>
      </c>
    </row>
    <row r="77" spans="1:14" x14ac:dyDescent="0.25">
      <c r="A77" s="73" t="s">
        <v>24</v>
      </c>
      <c r="B77" s="112" t="s">
        <v>208</v>
      </c>
      <c r="C77" s="46" t="s">
        <v>22</v>
      </c>
      <c r="D77" s="47">
        <f t="shared" si="4"/>
        <v>3</v>
      </c>
      <c r="E77" s="46"/>
      <c r="F77" s="46"/>
      <c r="G77" s="46"/>
      <c r="H77" s="46"/>
      <c r="I77" s="46"/>
      <c r="J77" s="46">
        <v>2</v>
      </c>
      <c r="K77" s="46">
        <v>1</v>
      </c>
      <c r="L77" s="46"/>
      <c r="M77" s="75">
        <f t="shared" si="5"/>
        <v>2</v>
      </c>
      <c r="N77" s="61"/>
    </row>
    <row r="78" spans="1:14" x14ac:dyDescent="0.25">
      <c r="A78" s="57" t="s">
        <v>27</v>
      </c>
      <c r="B78" s="32" t="s">
        <v>209</v>
      </c>
      <c r="C78" s="46" t="s">
        <v>22</v>
      </c>
      <c r="D78" s="47">
        <f t="shared" si="4"/>
        <v>3</v>
      </c>
      <c r="E78" s="46"/>
      <c r="F78" s="46"/>
      <c r="G78" s="46"/>
      <c r="H78" s="46"/>
      <c r="I78" s="46"/>
      <c r="J78" s="46">
        <v>1</v>
      </c>
      <c r="K78" s="46">
        <v>2</v>
      </c>
      <c r="L78" s="46"/>
      <c r="M78" s="75">
        <f t="shared" si="5"/>
        <v>2</v>
      </c>
      <c r="N78" s="61" t="s">
        <v>46</v>
      </c>
    </row>
    <row r="79" spans="1:14" x14ac:dyDescent="0.25">
      <c r="A79" s="57" t="s">
        <v>31</v>
      </c>
      <c r="B79" s="32" t="s">
        <v>210</v>
      </c>
      <c r="C79" s="46" t="s">
        <v>22</v>
      </c>
      <c r="D79" s="47">
        <f t="shared" si="4"/>
        <v>3</v>
      </c>
      <c r="E79" s="48"/>
      <c r="F79" s="48">
        <v>1</v>
      </c>
      <c r="G79" s="48"/>
      <c r="H79" s="48"/>
      <c r="I79" s="48"/>
      <c r="J79" s="48">
        <v>1</v>
      </c>
      <c r="K79" s="48">
        <v>1</v>
      </c>
      <c r="L79" s="48"/>
      <c r="M79" s="75">
        <f t="shared" si="5"/>
        <v>3</v>
      </c>
      <c r="N79" s="62"/>
    </row>
    <row r="80" spans="1:14" x14ac:dyDescent="0.25">
      <c r="A80" s="57" t="s">
        <v>38</v>
      </c>
      <c r="B80" s="32" t="s">
        <v>211</v>
      </c>
      <c r="C80" s="46" t="s">
        <v>22</v>
      </c>
      <c r="D80" s="47">
        <f t="shared" si="4"/>
        <v>3</v>
      </c>
      <c r="E80" s="46">
        <v>1</v>
      </c>
      <c r="F80" s="46"/>
      <c r="G80" s="46"/>
      <c r="H80" s="46">
        <v>1</v>
      </c>
      <c r="I80" s="46"/>
      <c r="J80" s="46"/>
      <c r="K80" s="46">
        <v>1</v>
      </c>
      <c r="L80" s="46"/>
      <c r="M80" s="75">
        <f t="shared" si="5"/>
        <v>3</v>
      </c>
      <c r="N80" s="61"/>
    </row>
    <row r="81" spans="1:14" x14ac:dyDescent="0.25">
      <c r="A81" s="59"/>
      <c r="B81" s="54" t="s">
        <v>50</v>
      </c>
      <c r="C81" s="33"/>
      <c r="D81" s="55"/>
      <c r="E81" s="33">
        <f>COUNT(DutyScoreTable[23-Sep])</f>
        <v>33</v>
      </c>
      <c r="F81" s="33">
        <f>COUNT(DutyScoreTable[23-Oct])</f>
        <v>4</v>
      </c>
      <c r="G81" s="33">
        <f>COUNT(DutyScoreTable[23-Nov])</f>
        <v>2</v>
      </c>
      <c r="H81" s="33">
        <f>COUNT(DutyScoreTable[23-Dec])</f>
        <v>8</v>
      </c>
      <c r="I81" s="33"/>
      <c r="J81" s="33"/>
      <c r="K81" s="33"/>
      <c r="L81" s="33"/>
      <c r="M81" s="76"/>
      <c r="N81" s="63"/>
    </row>
    <row r="83" spans="1:14" x14ac:dyDescent="0.25">
      <c r="A83" s="19" t="s">
        <v>51</v>
      </c>
      <c r="B83" s="22">
        <v>45379</v>
      </c>
    </row>
    <row r="84" spans="1:14" x14ac:dyDescent="0.25">
      <c r="A84" s="66" t="s">
        <v>24</v>
      </c>
      <c r="B84" s="67" t="s">
        <v>132</v>
      </c>
    </row>
    <row r="85" spans="1:14" x14ac:dyDescent="0.25">
      <c r="A85" s="36" t="s">
        <v>40</v>
      </c>
      <c r="B85" s="26" t="s">
        <v>133</v>
      </c>
    </row>
    <row r="86" spans="1:14" x14ac:dyDescent="0.25">
      <c r="A86" s="68" t="s">
        <v>31</v>
      </c>
      <c r="B86" s="69" t="s">
        <v>134</v>
      </c>
    </row>
    <row r="87" spans="1:14" x14ac:dyDescent="0.25">
      <c r="A87" s="8" t="s">
        <v>31</v>
      </c>
      <c r="B87" s="25" t="s">
        <v>135</v>
      </c>
    </row>
    <row r="88" spans="1:14" x14ac:dyDescent="0.25">
      <c r="A88" s="17" t="s">
        <v>21</v>
      </c>
      <c r="B88" s="70" t="s">
        <v>136</v>
      </c>
    </row>
    <row r="89" spans="1:14" x14ac:dyDescent="0.25">
      <c r="A89" s="8" t="s">
        <v>21</v>
      </c>
      <c r="B89" s="25" t="s">
        <v>137</v>
      </c>
    </row>
    <row r="90" spans="1:14" x14ac:dyDescent="0.25">
      <c r="A90" s="68" t="s">
        <v>21</v>
      </c>
      <c r="B90" s="69" t="s">
        <v>138</v>
      </c>
    </row>
    <row r="91" spans="1:14" x14ac:dyDescent="0.25">
      <c r="A91" s="8" t="s">
        <v>38</v>
      </c>
      <c r="B91" s="26" t="s">
        <v>139</v>
      </c>
    </row>
    <row r="92" spans="1:14" x14ac:dyDescent="0.25">
      <c r="A92" s="68" t="s">
        <v>38</v>
      </c>
      <c r="B92" s="69" t="s">
        <v>140</v>
      </c>
    </row>
    <row r="93" spans="1:14" x14ac:dyDescent="0.25">
      <c r="A93" s="8" t="s">
        <v>38</v>
      </c>
      <c r="B93" s="25" t="s">
        <v>141</v>
      </c>
    </row>
    <row r="94" spans="1:14" x14ac:dyDescent="0.25">
      <c r="A94" s="68" t="s">
        <v>38</v>
      </c>
      <c r="B94" s="69" t="s">
        <v>142</v>
      </c>
    </row>
    <row r="95" spans="1:14" x14ac:dyDescent="0.25">
      <c r="A95" s="8" t="s">
        <v>38</v>
      </c>
      <c r="B95" s="25" t="s">
        <v>143</v>
      </c>
    </row>
    <row r="96" spans="1:14" x14ac:dyDescent="0.25">
      <c r="A96" s="68" t="s">
        <v>38</v>
      </c>
      <c r="B96" s="69" t="s">
        <v>144</v>
      </c>
    </row>
    <row r="97" spans="1:2" x14ac:dyDescent="0.25">
      <c r="A97" s="8" t="s">
        <v>38</v>
      </c>
      <c r="B97" s="25" t="s">
        <v>145</v>
      </c>
    </row>
    <row r="98" spans="1:2" x14ac:dyDescent="0.25">
      <c r="A98" s="68" t="s">
        <v>41</v>
      </c>
      <c r="B98" s="69" t="s">
        <v>146</v>
      </c>
    </row>
    <row r="99" spans="1:2" x14ac:dyDescent="0.25">
      <c r="A99" s="8" t="s">
        <v>24</v>
      </c>
      <c r="B99" s="25" t="s">
        <v>147</v>
      </c>
    </row>
    <row r="100" spans="1:2" x14ac:dyDescent="0.25">
      <c r="A100" s="68" t="s">
        <v>40</v>
      </c>
      <c r="B100" s="69" t="s">
        <v>148</v>
      </c>
    </row>
    <row r="101" spans="1:2" x14ac:dyDescent="0.25">
      <c r="A101" s="8" t="s">
        <v>31</v>
      </c>
      <c r="B101" s="25" t="s">
        <v>149</v>
      </c>
    </row>
    <row r="102" spans="1:2" x14ac:dyDescent="0.25">
      <c r="A102" s="68" t="s">
        <v>31</v>
      </c>
      <c r="B102" s="70" t="s">
        <v>150</v>
      </c>
    </row>
    <row r="103" spans="1:2" x14ac:dyDescent="0.25">
      <c r="A103" s="8" t="s">
        <v>21</v>
      </c>
      <c r="B103" s="25" t="s">
        <v>151</v>
      </c>
    </row>
    <row r="104" spans="1:2" x14ac:dyDescent="0.25">
      <c r="A104" s="68" t="s">
        <v>21</v>
      </c>
      <c r="B104" s="69" t="s">
        <v>152</v>
      </c>
    </row>
    <row r="105" spans="1:2" x14ac:dyDescent="0.25">
      <c r="A105" s="8" t="s">
        <v>21</v>
      </c>
      <c r="B105" s="26" t="s">
        <v>153</v>
      </c>
    </row>
    <row r="106" spans="1:2" x14ac:dyDescent="0.25">
      <c r="A106" s="68" t="s">
        <v>38</v>
      </c>
      <c r="B106" s="71" t="s">
        <v>154</v>
      </c>
    </row>
    <row r="107" spans="1:2" x14ac:dyDescent="0.25">
      <c r="A107" s="8" t="s">
        <v>38</v>
      </c>
      <c r="B107" s="25" t="s">
        <v>155</v>
      </c>
    </row>
    <row r="108" spans="1:2" x14ac:dyDescent="0.25">
      <c r="A108" s="68" t="s">
        <v>38</v>
      </c>
      <c r="B108" s="70" t="s">
        <v>156</v>
      </c>
    </row>
    <row r="109" spans="1:2" x14ac:dyDescent="0.25">
      <c r="A109" s="8" t="s">
        <v>38</v>
      </c>
      <c r="B109" s="25" t="s">
        <v>157</v>
      </c>
    </row>
    <row r="110" spans="1:2" x14ac:dyDescent="0.25">
      <c r="A110" s="68" t="s">
        <v>38</v>
      </c>
      <c r="B110" s="69" t="s">
        <v>158</v>
      </c>
    </row>
    <row r="111" spans="1:2" x14ac:dyDescent="0.25">
      <c r="A111" s="8" t="s">
        <v>38</v>
      </c>
      <c r="B111" s="25" t="s">
        <v>159</v>
      </c>
    </row>
    <row r="112" spans="1:2" x14ac:dyDescent="0.25">
      <c r="A112" s="68" t="s">
        <v>38</v>
      </c>
      <c r="B112" s="69" t="s">
        <v>160</v>
      </c>
    </row>
    <row r="113" spans="1:2" x14ac:dyDescent="0.25">
      <c r="A113" s="8" t="s">
        <v>41</v>
      </c>
      <c r="B113" s="25" t="s">
        <v>161</v>
      </c>
    </row>
    <row r="114" spans="1:2" x14ac:dyDescent="0.25">
      <c r="A114" s="68" t="s">
        <v>24</v>
      </c>
      <c r="B114" s="69" t="s">
        <v>162</v>
      </c>
    </row>
    <row r="115" spans="1:2" x14ac:dyDescent="0.25">
      <c r="A115" s="8" t="s">
        <v>40</v>
      </c>
      <c r="B115" s="25" t="s">
        <v>163</v>
      </c>
    </row>
    <row r="116" spans="1:2" x14ac:dyDescent="0.25">
      <c r="A116" s="68" t="s">
        <v>31</v>
      </c>
      <c r="B116" s="69" t="s">
        <v>164</v>
      </c>
    </row>
    <row r="117" spans="1:2" x14ac:dyDescent="0.25">
      <c r="A117" s="8" t="s">
        <v>31</v>
      </c>
      <c r="B117" s="26" t="s">
        <v>165</v>
      </c>
    </row>
    <row r="118" spans="1:2" x14ac:dyDescent="0.25">
      <c r="A118" s="68" t="s">
        <v>21</v>
      </c>
      <c r="B118" s="71" t="s">
        <v>166</v>
      </c>
    </row>
    <row r="119" spans="1:2" x14ac:dyDescent="0.25">
      <c r="A119" s="8" t="s">
        <v>21</v>
      </c>
      <c r="B119" s="27" t="s">
        <v>167</v>
      </c>
    </row>
    <row r="120" spans="1:2" x14ac:dyDescent="0.25">
      <c r="A120" s="68" t="s">
        <v>21</v>
      </c>
      <c r="B120" s="71" t="s">
        <v>168</v>
      </c>
    </row>
    <row r="121" spans="1:2" x14ac:dyDescent="0.25">
      <c r="A121" s="8" t="s">
        <v>38</v>
      </c>
      <c r="B121" s="25" t="s">
        <v>169</v>
      </c>
    </row>
    <row r="122" spans="1:2" x14ac:dyDescent="0.25">
      <c r="A122" s="68" t="s">
        <v>38</v>
      </c>
      <c r="B122" s="69" t="s">
        <v>170</v>
      </c>
    </row>
    <row r="123" spans="1:2" x14ac:dyDescent="0.25">
      <c r="A123" s="8" t="s">
        <v>38</v>
      </c>
      <c r="B123" s="27" t="s">
        <v>171</v>
      </c>
    </row>
    <row r="124" spans="1:2" x14ac:dyDescent="0.25">
      <c r="A124" s="68" t="s">
        <v>38</v>
      </c>
      <c r="B124" s="69" t="s">
        <v>172</v>
      </c>
    </row>
    <row r="125" spans="1:2" x14ac:dyDescent="0.25">
      <c r="A125" s="8" t="s">
        <v>38</v>
      </c>
      <c r="B125" s="25" t="s">
        <v>173</v>
      </c>
    </row>
    <row r="126" spans="1:2" x14ac:dyDescent="0.25">
      <c r="A126" s="68" t="s">
        <v>38</v>
      </c>
      <c r="B126" s="70" t="s">
        <v>174</v>
      </c>
    </row>
    <row r="127" spans="1:2" x14ac:dyDescent="0.25">
      <c r="A127" s="8" t="s">
        <v>38</v>
      </c>
      <c r="B127" s="25" t="s">
        <v>175</v>
      </c>
    </row>
    <row r="128" spans="1:2" x14ac:dyDescent="0.25">
      <c r="A128" s="68" t="s">
        <v>41</v>
      </c>
      <c r="B128" s="69" t="s">
        <v>176</v>
      </c>
    </row>
    <row r="129" spans="1:2" x14ac:dyDescent="0.25">
      <c r="A129" s="8" t="s">
        <v>21</v>
      </c>
      <c r="B129" s="25" t="s">
        <v>177</v>
      </c>
    </row>
    <row r="130" spans="1:2" x14ac:dyDescent="0.25">
      <c r="A130" s="68" t="s">
        <v>41</v>
      </c>
      <c r="B130" s="69" t="s">
        <v>178</v>
      </c>
    </row>
    <row r="131" spans="1:2" x14ac:dyDescent="0.25">
      <c r="A131" s="8" t="s">
        <v>24</v>
      </c>
      <c r="B131" s="25" t="s">
        <v>179</v>
      </c>
    </row>
    <row r="132" spans="1:2" x14ac:dyDescent="0.25">
      <c r="A132" s="68" t="s">
        <v>40</v>
      </c>
      <c r="B132" s="69" t="s">
        <v>181</v>
      </c>
    </row>
    <row r="133" spans="1:2" x14ac:dyDescent="0.25">
      <c r="A133" s="8" t="s">
        <v>31</v>
      </c>
      <c r="B133" s="25" t="s">
        <v>182</v>
      </c>
    </row>
    <row r="134" spans="1:2" x14ac:dyDescent="0.25">
      <c r="A134" s="68" t="s">
        <v>31</v>
      </c>
      <c r="B134" s="70" t="s">
        <v>183</v>
      </c>
    </row>
    <row r="135" spans="1:2" x14ac:dyDescent="0.25">
      <c r="A135" s="8" t="s">
        <v>21</v>
      </c>
      <c r="B135" s="25" t="s">
        <v>184</v>
      </c>
    </row>
    <row r="136" spans="1:2" x14ac:dyDescent="0.25">
      <c r="A136" s="68" t="s">
        <v>21</v>
      </c>
      <c r="B136" s="69" t="s">
        <v>185</v>
      </c>
    </row>
    <row r="137" spans="1:2" x14ac:dyDescent="0.25">
      <c r="A137" s="8" t="s">
        <v>21</v>
      </c>
      <c r="B137" s="25" t="s">
        <v>186</v>
      </c>
    </row>
    <row r="138" spans="1:2" x14ac:dyDescent="0.25">
      <c r="A138" s="68" t="s">
        <v>38</v>
      </c>
      <c r="B138" s="69" t="s">
        <v>187</v>
      </c>
    </row>
    <row r="139" spans="1:2" x14ac:dyDescent="0.25">
      <c r="A139" s="8" t="s">
        <v>38</v>
      </c>
      <c r="B139" s="25" t="s">
        <v>188</v>
      </c>
    </row>
    <row r="140" spans="1:2" x14ac:dyDescent="0.25">
      <c r="A140" s="68" t="s">
        <v>38</v>
      </c>
      <c r="B140" s="69" t="s">
        <v>189</v>
      </c>
    </row>
    <row r="141" spans="1:2" x14ac:dyDescent="0.25">
      <c r="A141" s="8" t="s">
        <v>38</v>
      </c>
      <c r="B141" s="25" t="s">
        <v>190</v>
      </c>
    </row>
    <row r="142" spans="1:2" x14ac:dyDescent="0.25">
      <c r="A142" s="68" t="s">
        <v>38</v>
      </c>
      <c r="B142" s="69" t="s">
        <v>191</v>
      </c>
    </row>
    <row r="143" spans="1:2" x14ac:dyDescent="0.25">
      <c r="A143" s="8" t="s">
        <v>38</v>
      </c>
      <c r="B143" s="25" t="s">
        <v>192</v>
      </c>
    </row>
    <row r="144" spans="1:2" x14ac:dyDescent="0.25">
      <c r="A144" s="68" t="s">
        <v>29</v>
      </c>
      <c r="B144" s="69" t="s">
        <v>193</v>
      </c>
    </row>
    <row r="145" spans="1:2" x14ac:dyDescent="0.25">
      <c r="A145" s="8" t="s">
        <v>24</v>
      </c>
      <c r="B145" s="25" t="s">
        <v>194</v>
      </c>
    </row>
    <row r="146" spans="1:2" x14ac:dyDescent="0.25">
      <c r="A146" s="68" t="s">
        <v>27</v>
      </c>
      <c r="B146" s="70" t="s">
        <v>195</v>
      </c>
    </row>
    <row r="147" spans="1:2" x14ac:dyDescent="0.25">
      <c r="A147" s="8" t="s">
        <v>40</v>
      </c>
      <c r="B147" s="27" t="s">
        <v>196</v>
      </c>
    </row>
    <row r="148" spans="1:2" x14ac:dyDescent="0.25">
      <c r="A148" s="68" t="s">
        <v>31</v>
      </c>
      <c r="B148" s="69" t="s">
        <v>197</v>
      </c>
    </row>
    <row r="149" spans="1:2" x14ac:dyDescent="0.25">
      <c r="A149" s="8" t="s">
        <v>31</v>
      </c>
      <c r="B149" s="25" t="s">
        <v>198</v>
      </c>
    </row>
    <row r="150" spans="1:2" x14ac:dyDescent="0.25">
      <c r="A150" s="68" t="s">
        <v>21</v>
      </c>
      <c r="B150" s="70" t="s">
        <v>199</v>
      </c>
    </row>
    <row r="151" spans="1:2" x14ac:dyDescent="0.25">
      <c r="A151" s="8" t="s">
        <v>21</v>
      </c>
      <c r="B151" s="25" t="s">
        <v>200</v>
      </c>
    </row>
    <row r="152" spans="1:2" x14ac:dyDescent="0.25">
      <c r="A152" s="68" t="s">
        <v>24</v>
      </c>
      <c r="B152" s="69" t="s">
        <v>201</v>
      </c>
    </row>
    <row r="153" spans="1:2" x14ac:dyDescent="0.25">
      <c r="A153" s="8" t="s">
        <v>40</v>
      </c>
      <c r="B153" s="25" t="s">
        <v>202</v>
      </c>
    </row>
    <row r="154" spans="1:2" x14ac:dyDescent="0.25">
      <c r="A154" s="68" t="s">
        <v>21</v>
      </c>
      <c r="B154" s="71" t="s">
        <v>203</v>
      </c>
    </row>
    <row r="155" spans="1:2" x14ac:dyDescent="0.25">
      <c r="A155" s="8" t="s">
        <v>38</v>
      </c>
      <c r="B155" s="27" t="s">
        <v>204</v>
      </c>
    </row>
    <row r="156" spans="1:2" x14ac:dyDescent="0.25">
      <c r="A156" s="68" t="s">
        <v>41</v>
      </c>
      <c r="B156" s="69" t="s">
        <v>205</v>
      </c>
    </row>
    <row r="157" spans="1:2" x14ac:dyDescent="0.25">
      <c r="A157" s="8" t="s">
        <v>41</v>
      </c>
      <c r="B157" s="25" t="s">
        <v>206</v>
      </c>
    </row>
    <row r="158" spans="1:2" x14ac:dyDescent="0.25">
      <c r="A158" s="68" t="s">
        <v>34</v>
      </c>
      <c r="B158" s="69" t="s">
        <v>207</v>
      </c>
    </row>
    <row r="159" spans="1:2" x14ac:dyDescent="0.25">
      <c r="A159" s="8" t="s">
        <v>24</v>
      </c>
      <c r="B159" s="72" t="s">
        <v>208</v>
      </c>
    </row>
    <row r="160" spans="1:2" x14ac:dyDescent="0.25">
      <c r="A160" s="68" t="s">
        <v>27</v>
      </c>
      <c r="B160" s="70" t="s">
        <v>209</v>
      </c>
    </row>
    <row r="161" spans="1:2" x14ac:dyDescent="0.25">
      <c r="A161" s="8" t="s">
        <v>31</v>
      </c>
      <c r="B161" s="25" t="s">
        <v>210</v>
      </c>
    </row>
    <row r="162" spans="1:2" x14ac:dyDescent="0.25">
      <c r="A162" s="68" t="s">
        <v>38</v>
      </c>
      <c r="B162" s="69" t="s">
        <v>211</v>
      </c>
    </row>
    <row r="163" spans="1:2" x14ac:dyDescent="0.25">
      <c r="A163" s="20"/>
      <c r="B163" s="20"/>
    </row>
  </sheetData>
  <sortState xmlns:xlrd2="http://schemas.microsoft.com/office/spreadsheetml/2017/richdata2" ref="A2:R39">
    <sortCondition ref="B2:B39"/>
  </sortState>
  <conditionalFormatting sqref="B1:B1048576">
    <cfRule type="uniqueValues" dxfId="92" priority="212"/>
  </conditionalFormatting>
  <conditionalFormatting sqref="D2:D80 M2:M80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C2:C80" xr:uid="{16D0F4F2-8BD6-42C1-9C49-49FDB9F4956A}">
      <formula1>"Yes, No"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BBD66-23AC-4649-A3BC-0B635BC4DBB9}">
  <dimension ref="A1:AI228"/>
  <sheetViews>
    <sheetView workbookViewId="0">
      <selection activeCell="AH71" sqref="AH71"/>
    </sheetView>
  </sheetViews>
  <sheetFormatPr defaultRowHeight="15" x14ac:dyDescent="0.25"/>
  <cols>
    <col min="1" max="1" width="5.42578125" customWidth="1"/>
    <col min="2" max="2" width="4.5703125" style="97" customWidth="1"/>
    <col min="3" max="3" width="29.85546875" bestFit="1" customWidth="1"/>
    <col min="4" max="33" width="6.28515625" customWidth="1"/>
    <col min="34" max="34" width="31.85546875" bestFit="1" customWidth="1"/>
    <col min="35" max="35" width="18.140625" bestFit="1" customWidth="1"/>
  </cols>
  <sheetData>
    <row r="1" spans="1:35" x14ac:dyDescent="0.25">
      <c r="A1" s="34" t="s">
        <v>52</v>
      </c>
      <c r="B1" s="40" t="s">
        <v>53</v>
      </c>
      <c r="C1" s="35" t="s">
        <v>54</v>
      </c>
      <c r="D1" s="107" t="s">
        <v>62</v>
      </c>
      <c r="E1" s="108" t="s">
        <v>63</v>
      </c>
      <c r="F1" s="108" t="s">
        <v>64</v>
      </c>
      <c r="G1" s="109" t="s">
        <v>65</v>
      </c>
      <c r="H1" s="109" t="s">
        <v>66</v>
      </c>
      <c r="I1" s="108" t="s">
        <v>67</v>
      </c>
      <c r="J1" s="108" t="s">
        <v>68</v>
      </c>
      <c r="K1" s="108" t="s">
        <v>69</v>
      </c>
      <c r="L1" s="108" t="s">
        <v>70</v>
      </c>
      <c r="M1" s="108" t="s">
        <v>71</v>
      </c>
      <c r="N1" s="108" t="s">
        <v>72</v>
      </c>
      <c r="O1" s="108" t="s">
        <v>73</v>
      </c>
      <c r="P1" s="108" t="s">
        <v>74</v>
      </c>
      <c r="Q1" s="108" t="s">
        <v>75</v>
      </c>
      <c r="R1" s="108" t="s">
        <v>76</v>
      </c>
      <c r="S1" s="108" t="s">
        <v>77</v>
      </c>
      <c r="T1" s="108" t="s">
        <v>78</v>
      </c>
      <c r="U1" s="108" t="s">
        <v>79</v>
      </c>
      <c r="V1" s="108" t="s">
        <v>80</v>
      </c>
      <c r="W1" s="108" t="s">
        <v>81</v>
      </c>
      <c r="X1" s="108" t="s">
        <v>82</v>
      </c>
      <c r="Y1" s="108" t="s">
        <v>83</v>
      </c>
      <c r="Z1" s="108" t="s">
        <v>84</v>
      </c>
      <c r="AA1" s="108" t="s">
        <v>85</v>
      </c>
      <c r="AB1" s="108" t="s">
        <v>86</v>
      </c>
      <c r="AC1" s="108" t="s">
        <v>87</v>
      </c>
      <c r="AD1" s="108" t="s">
        <v>88</v>
      </c>
      <c r="AE1" s="108" t="s">
        <v>89</v>
      </c>
      <c r="AF1" s="108" t="s">
        <v>90</v>
      </c>
      <c r="AG1" s="108" t="s">
        <v>91</v>
      </c>
      <c r="AH1" s="77" t="s">
        <v>18</v>
      </c>
      <c r="AI1" s="23" t="s">
        <v>55</v>
      </c>
    </row>
    <row r="2" spans="1:35" x14ac:dyDescent="0.25">
      <c r="A2" s="84" t="str">
        <f>_xlfn.XLOOKUP(Apr24Availability[[#This Row],[Name]],UnitTable[NAME],UnitTable[SECTION],"NF")</f>
        <v>1PLT</v>
      </c>
      <c r="B2" s="85" t="str">
        <f>_xlfn.XLOOKUP(Apr24Availability[[#This Row],[Name]],UnitTable[NAME],UnitTable[GRADE],"NF")</f>
        <v>O2</v>
      </c>
      <c r="C2" s="99" t="s">
        <v>132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 t="s">
        <v>103</v>
      </c>
      <c r="Z2" s="28" t="s">
        <v>103</v>
      </c>
      <c r="AA2" s="28" t="s">
        <v>103</v>
      </c>
      <c r="AB2" s="28" t="s">
        <v>103</v>
      </c>
      <c r="AC2" s="28" t="s">
        <v>103</v>
      </c>
      <c r="AD2" s="28" t="s">
        <v>103</v>
      </c>
      <c r="AE2" s="28" t="s">
        <v>103</v>
      </c>
      <c r="AF2" s="28" t="s">
        <v>103</v>
      </c>
      <c r="AG2" s="28" t="s">
        <v>103</v>
      </c>
      <c r="AH2" s="103" t="s">
        <v>109</v>
      </c>
      <c r="AI2" s="78" t="s">
        <v>49</v>
      </c>
    </row>
    <row r="3" spans="1:35" x14ac:dyDescent="0.25">
      <c r="A3" s="38" t="str">
        <f>_xlfn.XLOOKUP(Apr24Availability[[#This Row],[Name]],UnitTable[NAME],UnitTable[SECTION],"NF")</f>
        <v>1PLT</v>
      </c>
      <c r="B3" s="2" t="str">
        <f>_xlfn.XLOOKUP(Apr24Availability[[#This Row],[Name]],UnitTable[NAME],UnitTable[GRADE],"NF")</f>
        <v>E7</v>
      </c>
      <c r="C3" s="11" t="s">
        <v>133</v>
      </c>
      <c r="D3" s="28"/>
      <c r="E3" s="28"/>
      <c r="F3" s="28"/>
      <c r="G3" s="28"/>
      <c r="H3" s="28"/>
      <c r="I3" s="28"/>
      <c r="J3" s="28"/>
      <c r="K3" s="28" t="s">
        <v>49</v>
      </c>
      <c r="L3" s="28" t="s">
        <v>49</v>
      </c>
      <c r="M3" s="28" t="s">
        <v>49</v>
      </c>
      <c r="N3" s="28" t="s">
        <v>49</v>
      </c>
      <c r="O3" s="28" t="s">
        <v>49</v>
      </c>
      <c r="P3" s="28" t="s">
        <v>49</v>
      </c>
      <c r="Q3" s="28" t="s">
        <v>49</v>
      </c>
      <c r="R3" s="28" t="s">
        <v>49</v>
      </c>
      <c r="S3" s="28" t="s">
        <v>49</v>
      </c>
      <c r="T3" s="28" t="s">
        <v>49</v>
      </c>
      <c r="U3" s="28" t="s">
        <v>49</v>
      </c>
      <c r="V3" s="28" t="s">
        <v>49</v>
      </c>
      <c r="W3" s="28"/>
      <c r="X3" s="28"/>
      <c r="Y3" s="28" t="s">
        <v>49</v>
      </c>
      <c r="Z3" s="28" t="s">
        <v>49</v>
      </c>
      <c r="AA3" s="28" t="s">
        <v>49</v>
      </c>
      <c r="AB3" s="28" t="s">
        <v>49</v>
      </c>
      <c r="AC3" s="28" t="s">
        <v>49</v>
      </c>
      <c r="AD3" s="28" t="s">
        <v>49</v>
      </c>
      <c r="AE3" s="28" t="s">
        <v>49</v>
      </c>
      <c r="AF3" s="28" t="s">
        <v>49</v>
      </c>
      <c r="AG3" s="28" t="s">
        <v>49</v>
      </c>
      <c r="AH3" s="104" t="s">
        <v>110</v>
      </c>
      <c r="AI3" s="79" t="s">
        <v>101</v>
      </c>
    </row>
    <row r="4" spans="1:35" x14ac:dyDescent="0.25">
      <c r="A4" s="38" t="str">
        <f>_xlfn.XLOOKUP(Apr24Availability[[#This Row],[Name]],UnitTable[NAME],UnitTable[SECTION],"NF")</f>
        <v>1PLT</v>
      </c>
      <c r="B4" s="2" t="str">
        <f>_xlfn.XLOOKUP(Apr24Availability[[#This Row],[Name]],UnitTable[NAME],UnitTable[GRADE],"NF")</f>
        <v>E6</v>
      </c>
      <c r="C4" s="7" t="s">
        <v>134</v>
      </c>
      <c r="D4" s="28" t="s">
        <v>49</v>
      </c>
      <c r="E4" s="28" t="s">
        <v>49</v>
      </c>
      <c r="F4" s="28" t="s">
        <v>49</v>
      </c>
      <c r="G4" s="28" t="s">
        <v>49</v>
      </c>
      <c r="H4" s="28" t="s">
        <v>49</v>
      </c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15" t="s">
        <v>97</v>
      </c>
      <c r="AI4" s="80" t="s">
        <v>59</v>
      </c>
    </row>
    <row r="5" spans="1:35" x14ac:dyDescent="0.25">
      <c r="A5" s="38" t="str">
        <f>_xlfn.XLOOKUP(Apr24Availability[[#This Row],[Name]],UnitTable[NAME],UnitTable[SECTION],"NF")</f>
        <v>1PLT</v>
      </c>
      <c r="B5" s="2" t="str">
        <f>_xlfn.XLOOKUP(Apr24Availability[[#This Row],[Name]],UnitTable[NAME],UnitTable[GRADE],"NF")</f>
        <v>E6</v>
      </c>
      <c r="C5" s="7" t="s">
        <v>135</v>
      </c>
      <c r="D5" s="28" t="s">
        <v>49</v>
      </c>
      <c r="E5" s="28" t="s">
        <v>49</v>
      </c>
      <c r="F5" s="28" t="s">
        <v>49</v>
      </c>
      <c r="G5" s="28" t="s">
        <v>49</v>
      </c>
      <c r="H5" s="28" t="s">
        <v>49</v>
      </c>
      <c r="I5" s="28" t="s">
        <v>49</v>
      </c>
      <c r="J5" s="28" t="s">
        <v>49</v>
      </c>
      <c r="K5" s="28" t="s">
        <v>49</v>
      </c>
      <c r="L5" s="28" t="s">
        <v>49</v>
      </c>
      <c r="M5" s="28" t="s">
        <v>49</v>
      </c>
      <c r="N5" s="28" t="s">
        <v>49</v>
      </c>
      <c r="O5" s="28" t="s">
        <v>49</v>
      </c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105" t="s">
        <v>107</v>
      </c>
      <c r="AI5" s="81" t="s">
        <v>102</v>
      </c>
    </row>
    <row r="6" spans="1:35" x14ac:dyDescent="0.25">
      <c r="A6" s="38" t="str">
        <f>_xlfn.XLOOKUP(Apr24Availability[[#This Row],[Name]],UnitTable[NAME],UnitTable[SECTION],"NF")</f>
        <v>1PLT</v>
      </c>
      <c r="B6" s="2" t="str">
        <f>_xlfn.XLOOKUP(Apr24Availability[[#This Row],[Name]],UnitTable[NAME],UnitTable[GRADE],"NF")</f>
        <v>E5</v>
      </c>
      <c r="C6" s="7" t="s">
        <v>136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32"/>
      <c r="X6" s="32"/>
      <c r="Y6" s="32"/>
      <c r="Z6" s="32"/>
      <c r="AA6" s="32"/>
      <c r="AB6" s="32"/>
      <c r="AC6" s="31"/>
      <c r="AD6" s="32"/>
      <c r="AE6" s="32"/>
      <c r="AF6" s="32"/>
      <c r="AG6" s="32"/>
      <c r="AH6" s="103"/>
      <c r="AI6" s="24" t="s">
        <v>98</v>
      </c>
    </row>
    <row r="7" spans="1:35" x14ac:dyDescent="0.25">
      <c r="A7" s="38" t="str">
        <f>_xlfn.XLOOKUP(Apr24Availability[[#This Row],[Name]],UnitTable[NAME],UnitTable[SECTION],"NF")</f>
        <v>1PLT</v>
      </c>
      <c r="B7" s="2" t="str">
        <f>_xlfn.XLOOKUP(Apr24Availability[[#This Row],[Name]],UnitTable[NAME],UnitTable[GRADE],"NF")</f>
        <v>E5</v>
      </c>
      <c r="C7" s="11" t="s">
        <v>137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103"/>
      <c r="AI7" s="37" t="s">
        <v>44</v>
      </c>
    </row>
    <row r="8" spans="1:35" x14ac:dyDescent="0.25">
      <c r="A8" s="38" t="str">
        <f>_xlfn.XLOOKUP(Apr24Availability[[#This Row],[Name]],UnitTable[NAME],UnitTable[SECTION],"NF")</f>
        <v>1PLT</v>
      </c>
      <c r="B8" s="2" t="str">
        <f>_xlfn.XLOOKUP(Apr24Availability[[#This Row],[Name]],UnitTable[NAME],UnitTable[GRADE],"NF")</f>
        <v>E5</v>
      </c>
      <c r="C8" s="7" t="s">
        <v>138</v>
      </c>
      <c r="D8" s="28" t="s">
        <v>99</v>
      </c>
      <c r="E8" s="28" t="s">
        <v>99</v>
      </c>
      <c r="F8" s="28" t="s">
        <v>99</v>
      </c>
      <c r="G8" s="28" t="s">
        <v>99</v>
      </c>
      <c r="H8" s="28" t="s">
        <v>99</v>
      </c>
      <c r="I8" s="28" t="s">
        <v>99</v>
      </c>
      <c r="J8" s="28" t="s">
        <v>99</v>
      </c>
      <c r="K8" s="28" t="s">
        <v>99</v>
      </c>
      <c r="L8" s="28" t="s">
        <v>99</v>
      </c>
      <c r="M8" s="28" t="s">
        <v>99</v>
      </c>
      <c r="N8" s="28" t="s">
        <v>99</v>
      </c>
      <c r="O8" s="28" t="s">
        <v>99</v>
      </c>
      <c r="P8" s="28" t="s">
        <v>99</v>
      </c>
      <c r="Q8" s="28" t="s">
        <v>99</v>
      </c>
      <c r="R8" s="28" t="s">
        <v>99</v>
      </c>
      <c r="S8" s="28" t="s">
        <v>99</v>
      </c>
      <c r="T8" s="28" t="s">
        <v>99</v>
      </c>
      <c r="U8" s="28" t="s">
        <v>99</v>
      </c>
      <c r="V8" s="28" t="s">
        <v>99</v>
      </c>
      <c r="W8" s="28" t="s">
        <v>99</v>
      </c>
      <c r="X8" s="28" t="s">
        <v>99</v>
      </c>
      <c r="Y8" s="28" t="s">
        <v>99</v>
      </c>
      <c r="Z8" s="28" t="s">
        <v>99</v>
      </c>
      <c r="AA8" s="28" t="s">
        <v>99</v>
      </c>
      <c r="AB8" s="28" t="s">
        <v>99</v>
      </c>
      <c r="AC8" s="28" t="s">
        <v>99</v>
      </c>
      <c r="AD8" s="28" t="s">
        <v>99</v>
      </c>
      <c r="AE8" s="28" t="s">
        <v>99</v>
      </c>
      <c r="AF8" s="28" t="s">
        <v>99</v>
      </c>
      <c r="AG8" s="28" t="s">
        <v>99</v>
      </c>
      <c r="AH8" s="103" t="s">
        <v>96</v>
      </c>
      <c r="AI8" s="64" t="s">
        <v>60</v>
      </c>
    </row>
    <row r="9" spans="1:35" x14ac:dyDescent="0.25">
      <c r="A9" s="38" t="str">
        <f>_xlfn.XLOOKUP(Apr24Availability[[#This Row],[Name]],UnitTable[NAME],UnitTable[SECTION],"NF")</f>
        <v>1PLT</v>
      </c>
      <c r="B9" s="2" t="str">
        <f>_xlfn.XLOOKUP(Apr24Availability[[#This Row],[Name]],UnitTable[NAME],UnitTable[GRADE],"NF")</f>
        <v>E4</v>
      </c>
      <c r="C9" s="7" t="s">
        <v>139</v>
      </c>
      <c r="D9" s="28" t="s">
        <v>49</v>
      </c>
      <c r="E9" s="28" t="s">
        <v>49</v>
      </c>
      <c r="F9" s="28" t="s">
        <v>49</v>
      </c>
      <c r="G9" s="28" t="s">
        <v>49</v>
      </c>
      <c r="H9" s="28" t="s">
        <v>49</v>
      </c>
      <c r="I9" s="28" t="s">
        <v>49</v>
      </c>
      <c r="J9" s="28" t="s">
        <v>49</v>
      </c>
      <c r="K9" s="28" t="s">
        <v>49</v>
      </c>
      <c r="L9" s="28" t="s">
        <v>49</v>
      </c>
      <c r="M9" s="28" t="s">
        <v>49</v>
      </c>
      <c r="N9" s="28" t="s">
        <v>49</v>
      </c>
      <c r="O9" s="28" t="s">
        <v>49</v>
      </c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65" t="s">
        <v>60</v>
      </c>
      <c r="AD9" s="28"/>
      <c r="AE9" s="28"/>
      <c r="AF9" s="28"/>
      <c r="AG9" s="28"/>
      <c r="AH9" s="103" t="s">
        <v>107</v>
      </c>
      <c r="AI9" s="92" t="s">
        <v>99</v>
      </c>
    </row>
    <row r="10" spans="1:35" x14ac:dyDescent="0.25">
      <c r="A10" s="38" t="str">
        <f>_xlfn.XLOOKUP(Apr24Availability[[#This Row],[Name]],UnitTable[NAME],UnitTable[SECTION],"NF")</f>
        <v>1PLT</v>
      </c>
      <c r="B10" s="2" t="str">
        <f>_xlfn.XLOOKUP(Apr24Availability[[#This Row],[Name]],UnitTable[NAME],UnitTable[GRADE],"NF")</f>
        <v>E4</v>
      </c>
      <c r="C10" s="7" t="s">
        <v>140</v>
      </c>
      <c r="D10" s="29"/>
      <c r="E10" s="29"/>
      <c r="F10" s="29"/>
      <c r="G10" s="28"/>
      <c r="H10" s="28"/>
      <c r="I10" s="28"/>
      <c r="J10" s="28"/>
      <c r="K10" s="28" t="s">
        <v>49</v>
      </c>
      <c r="L10" s="28" t="s">
        <v>49</v>
      </c>
      <c r="M10" s="28" t="s">
        <v>49</v>
      </c>
      <c r="N10" s="28" t="s">
        <v>49</v>
      </c>
      <c r="O10" s="28" t="s">
        <v>49</v>
      </c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 t="s">
        <v>49</v>
      </c>
      <c r="AD10" s="29" t="s">
        <v>49</v>
      </c>
      <c r="AE10" s="29" t="s">
        <v>49</v>
      </c>
      <c r="AF10" s="29" t="s">
        <v>49</v>
      </c>
      <c r="AG10" s="29" t="s">
        <v>49</v>
      </c>
      <c r="AH10" s="13" t="s">
        <v>111</v>
      </c>
    </row>
    <row r="11" spans="1:35" x14ac:dyDescent="0.25">
      <c r="A11" s="38" t="str">
        <f>_xlfn.XLOOKUP(Apr24Availability[[#This Row],[Name]],UnitTable[NAME],UnitTable[SECTION],"NF")</f>
        <v>1PLT</v>
      </c>
      <c r="B11" s="2" t="str">
        <f>_xlfn.XLOOKUP(Apr24Availability[[#This Row],[Name]],UnitTable[NAME],UnitTable[GRADE],"NF")</f>
        <v>E4</v>
      </c>
      <c r="C11" s="7" t="s">
        <v>141</v>
      </c>
      <c r="D11" s="29"/>
      <c r="E11" s="29"/>
      <c r="F11" s="29"/>
      <c r="G11" s="29"/>
      <c r="H11" s="29"/>
      <c r="I11" s="29"/>
      <c r="J11" s="29"/>
      <c r="K11" s="29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13"/>
    </row>
    <row r="12" spans="1:35" x14ac:dyDescent="0.25">
      <c r="A12" s="38" t="str">
        <f>_xlfn.XLOOKUP(Apr24Availability[[#This Row],[Name]],UnitTable[NAME],UnitTable[SECTION],"NF")</f>
        <v>1PLT</v>
      </c>
      <c r="B12" s="2" t="str">
        <f>_xlfn.XLOOKUP(Apr24Availability[[#This Row],[Name]],UnitTable[NAME],UnitTable[GRADE],"NF")</f>
        <v>E4</v>
      </c>
      <c r="C12" s="7" t="s">
        <v>142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 t="s">
        <v>60</v>
      </c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103"/>
    </row>
    <row r="13" spans="1:35" x14ac:dyDescent="0.25">
      <c r="A13" s="38" t="str">
        <f>_xlfn.XLOOKUP(Apr24Availability[[#This Row],[Name]],UnitTable[NAME],UnitTable[SECTION],"NF")</f>
        <v>1PLT</v>
      </c>
      <c r="B13" s="2" t="str">
        <f>_xlfn.XLOOKUP(Apr24Availability[[#This Row],[Name]],UnitTable[NAME],UnitTable[GRADE],"NF")</f>
        <v>E4</v>
      </c>
      <c r="C13" s="7" t="s">
        <v>143</v>
      </c>
      <c r="D13" s="28"/>
      <c r="E13" s="28"/>
      <c r="F13" s="28"/>
      <c r="G13" s="28"/>
      <c r="H13" s="28"/>
      <c r="I13" s="28"/>
      <c r="J13" s="28"/>
      <c r="K13" s="28" t="s">
        <v>49</v>
      </c>
      <c r="L13" s="28" t="s">
        <v>49</v>
      </c>
      <c r="M13" s="28" t="s">
        <v>49</v>
      </c>
      <c r="N13" s="28" t="s">
        <v>49</v>
      </c>
      <c r="O13" s="28" t="s">
        <v>49</v>
      </c>
      <c r="P13" s="28" t="s">
        <v>49</v>
      </c>
      <c r="Q13" s="28" t="s">
        <v>49</v>
      </c>
      <c r="R13" s="28" t="s">
        <v>49</v>
      </c>
      <c r="S13" s="28" t="s">
        <v>49</v>
      </c>
      <c r="T13" s="28" t="s">
        <v>49</v>
      </c>
      <c r="U13" s="28" t="s">
        <v>49</v>
      </c>
      <c r="V13" s="28" t="s">
        <v>49</v>
      </c>
      <c r="W13" s="28"/>
      <c r="X13" s="28"/>
      <c r="Y13" s="28"/>
      <c r="Z13" s="28"/>
      <c r="AA13" s="28"/>
      <c r="AB13" s="28"/>
      <c r="AC13" s="14"/>
      <c r="AD13" s="28"/>
      <c r="AE13" s="28"/>
      <c r="AF13" s="28"/>
      <c r="AG13" s="28"/>
      <c r="AH13" s="103" t="s">
        <v>97</v>
      </c>
    </row>
    <row r="14" spans="1:35" x14ac:dyDescent="0.25">
      <c r="A14" s="38" t="str">
        <f>_xlfn.XLOOKUP(Apr24Availability[[#This Row],[Name]],UnitTable[NAME],UnitTable[SECTION],"NF")</f>
        <v>1PLT</v>
      </c>
      <c r="B14" s="2" t="str">
        <f>_xlfn.XLOOKUP(Apr24Availability[[#This Row],[Name]],UnitTable[NAME],UnitTable[GRADE],"NF")</f>
        <v>E4</v>
      </c>
      <c r="C14" s="3" t="s">
        <v>144</v>
      </c>
      <c r="D14" s="29" t="s">
        <v>44</v>
      </c>
      <c r="E14" s="29" t="s">
        <v>44</v>
      </c>
      <c r="F14" s="29" t="s">
        <v>44</v>
      </c>
      <c r="G14" s="29" t="s">
        <v>44</v>
      </c>
      <c r="H14" s="29" t="s">
        <v>44</v>
      </c>
      <c r="I14" s="29" t="s">
        <v>44</v>
      </c>
      <c r="J14" s="29" t="s">
        <v>44</v>
      </c>
      <c r="K14" s="29" t="s">
        <v>44</v>
      </c>
      <c r="L14" s="29" t="s">
        <v>44</v>
      </c>
      <c r="M14" s="29" t="s">
        <v>44</v>
      </c>
      <c r="N14" s="29" t="s">
        <v>44</v>
      </c>
      <c r="O14" s="29" t="s">
        <v>44</v>
      </c>
      <c r="P14" s="29" t="s">
        <v>44</v>
      </c>
      <c r="Q14" s="29" t="s">
        <v>44</v>
      </c>
      <c r="R14" s="29" t="s">
        <v>44</v>
      </c>
      <c r="S14" s="29" t="s">
        <v>44</v>
      </c>
      <c r="T14" s="29" t="s">
        <v>44</v>
      </c>
      <c r="U14" s="29" t="s">
        <v>44</v>
      </c>
      <c r="V14" s="29" t="s">
        <v>44</v>
      </c>
      <c r="W14" s="29" t="s">
        <v>44</v>
      </c>
      <c r="X14" s="29" t="s">
        <v>44</v>
      </c>
      <c r="Y14" s="29" t="s">
        <v>44</v>
      </c>
      <c r="Z14" s="29" t="s">
        <v>44</v>
      </c>
      <c r="AA14" s="29" t="s">
        <v>44</v>
      </c>
      <c r="AB14" s="29" t="s">
        <v>44</v>
      </c>
      <c r="AC14" s="29" t="s">
        <v>44</v>
      </c>
      <c r="AD14" s="29" t="s">
        <v>44</v>
      </c>
      <c r="AE14" s="29" t="s">
        <v>44</v>
      </c>
      <c r="AF14" s="29" t="s">
        <v>44</v>
      </c>
      <c r="AG14" s="29" t="s">
        <v>44</v>
      </c>
      <c r="AH14" s="103"/>
    </row>
    <row r="15" spans="1:35" x14ac:dyDescent="0.25">
      <c r="A15" s="38" t="str">
        <f>_xlfn.XLOOKUP(Apr24Availability[[#This Row],[Name]],UnitTable[NAME],UnitTable[SECTION],"NF")</f>
        <v>1PLT</v>
      </c>
      <c r="B15" s="2" t="str">
        <f>_xlfn.XLOOKUP(Apr24Availability[[#This Row],[Name]],UnitTable[NAME],UnitTable[GRADE],"NF")</f>
        <v>E4</v>
      </c>
      <c r="C15" s="16" t="s">
        <v>145</v>
      </c>
      <c r="D15" s="28"/>
      <c r="E15" s="28"/>
      <c r="F15" s="28"/>
      <c r="G15" s="28"/>
      <c r="H15" s="28"/>
      <c r="I15" s="28"/>
      <c r="J15" s="28"/>
      <c r="K15" s="28" t="s">
        <v>103</v>
      </c>
      <c r="L15" s="28" t="s">
        <v>103</v>
      </c>
      <c r="M15" s="28" t="s">
        <v>103</v>
      </c>
      <c r="N15" s="28" t="s">
        <v>103</v>
      </c>
      <c r="O15" s="28" t="s">
        <v>103</v>
      </c>
      <c r="P15" s="28" t="s">
        <v>49</v>
      </c>
      <c r="Q15" s="28" t="s">
        <v>49</v>
      </c>
      <c r="R15" s="28" t="s">
        <v>49</v>
      </c>
      <c r="S15" s="28" t="s">
        <v>49</v>
      </c>
      <c r="T15" s="28" t="s">
        <v>49</v>
      </c>
      <c r="U15" s="28" t="s">
        <v>49</v>
      </c>
      <c r="V15" s="28" t="s">
        <v>49</v>
      </c>
      <c r="W15" s="28" t="s">
        <v>49</v>
      </c>
      <c r="X15" s="28" t="s">
        <v>49</v>
      </c>
      <c r="Y15" s="28" t="s">
        <v>49</v>
      </c>
      <c r="Z15" s="28" t="s">
        <v>49</v>
      </c>
      <c r="AA15" s="28" t="s">
        <v>49</v>
      </c>
      <c r="AB15" s="28" t="s">
        <v>49</v>
      </c>
      <c r="AC15" s="28" t="s">
        <v>49</v>
      </c>
      <c r="AD15" s="28" t="s">
        <v>49</v>
      </c>
      <c r="AE15" s="28" t="s">
        <v>49</v>
      </c>
      <c r="AF15" s="28"/>
      <c r="AG15" s="28"/>
      <c r="AH15" s="103" t="s">
        <v>112</v>
      </c>
    </row>
    <row r="16" spans="1:35" x14ac:dyDescent="0.25">
      <c r="A16" s="38" t="str">
        <f>_xlfn.XLOOKUP(Apr24Availability[[#This Row],[Name]],UnitTable[NAME],UnitTable[SECTION],"NF")</f>
        <v>1PLT</v>
      </c>
      <c r="B16" s="2" t="str">
        <f>_xlfn.XLOOKUP(Apr24Availability[[#This Row],[Name]],UnitTable[NAME],UnitTable[GRADE],"NF")</f>
        <v>E3</v>
      </c>
      <c r="C16" s="3" t="s">
        <v>146</v>
      </c>
      <c r="D16" s="28"/>
      <c r="E16" s="28"/>
      <c r="F16" s="65" t="s">
        <v>60</v>
      </c>
      <c r="G16" s="28"/>
      <c r="H16" s="28"/>
      <c r="I16" s="28"/>
      <c r="J16" s="28"/>
      <c r="K16" s="28" t="s">
        <v>103</v>
      </c>
      <c r="L16" s="28" t="s">
        <v>103</v>
      </c>
      <c r="M16" s="28" t="s">
        <v>103</v>
      </c>
      <c r="N16" s="28" t="s">
        <v>103</v>
      </c>
      <c r="O16" s="28" t="s">
        <v>103</v>
      </c>
      <c r="P16" s="28" t="s">
        <v>49</v>
      </c>
      <c r="Q16" s="28" t="s">
        <v>49</v>
      </c>
      <c r="R16" s="28" t="s">
        <v>49</v>
      </c>
      <c r="S16" s="28" t="s">
        <v>49</v>
      </c>
      <c r="T16" s="28" t="s">
        <v>49</v>
      </c>
      <c r="U16" s="28" t="s">
        <v>49</v>
      </c>
      <c r="V16" s="28" t="s">
        <v>49</v>
      </c>
      <c r="W16" s="28" t="s">
        <v>49</v>
      </c>
      <c r="X16" s="28" t="s">
        <v>49</v>
      </c>
      <c r="Y16" s="28" t="s">
        <v>49</v>
      </c>
      <c r="Z16" s="28" t="s">
        <v>49</v>
      </c>
      <c r="AA16" s="28" t="s">
        <v>49</v>
      </c>
      <c r="AB16" s="28" t="s">
        <v>49</v>
      </c>
      <c r="AC16" s="28" t="s">
        <v>49</v>
      </c>
      <c r="AD16" s="28" t="s">
        <v>49</v>
      </c>
      <c r="AE16" s="28" t="s">
        <v>49</v>
      </c>
      <c r="AF16" s="28"/>
      <c r="AG16" s="28"/>
      <c r="AH16" s="103" t="s">
        <v>112</v>
      </c>
    </row>
    <row r="17" spans="1:34" x14ac:dyDescent="0.25">
      <c r="A17" s="38" t="str">
        <f>_xlfn.XLOOKUP(Apr24Availability[[#This Row],[Name]],UnitTable[NAME],UnitTable[SECTION],"NF")</f>
        <v>2PLT</v>
      </c>
      <c r="B17" s="2" t="str">
        <f>_xlfn.XLOOKUP(Apr24Availability[[#This Row],[Name]],UnitTable[NAME],UnitTable[GRADE],"NF")</f>
        <v>O2</v>
      </c>
      <c r="C17" s="110" t="s">
        <v>147</v>
      </c>
      <c r="D17" s="29" t="s">
        <v>49</v>
      </c>
      <c r="E17" s="29" t="s">
        <v>49</v>
      </c>
      <c r="F17" s="29" t="s">
        <v>49</v>
      </c>
      <c r="G17" s="29" t="s">
        <v>49</v>
      </c>
      <c r="H17" s="29" t="s">
        <v>49</v>
      </c>
      <c r="I17" s="29" t="s">
        <v>49</v>
      </c>
      <c r="J17" s="29" t="s">
        <v>49</v>
      </c>
      <c r="K17" s="29" t="s">
        <v>49</v>
      </c>
      <c r="L17" s="29" t="s">
        <v>49</v>
      </c>
      <c r="M17" s="29" t="s">
        <v>49</v>
      </c>
      <c r="N17" s="29" t="s">
        <v>49</v>
      </c>
      <c r="O17" s="29" t="s">
        <v>49</v>
      </c>
      <c r="P17" s="28"/>
      <c r="Q17" s="28"/>
      <c r="R17" s="28"/>
      <c r="S17" s="28"/>
      <c r="T17" s="28"/>
      <c r="U17" s="28" t="s">
        <v>57</v>
      </c>
      <c r="V17" s="28" t="s">
        <v>57</v>
      </c>
      <c r="W17" s="28" t="s">
        <v>57</v>
      </c>
      <c r="X17" s="28" t="s">
        <v>57</v>
      </c>
      <c r="Y17" s="28" t="s">
        <v>57</v>
      </c>
      <c r="Z17" s="28" t="s">
        <v>57</v>
      </c>
      <c r="AA17" s="28" t="s">
        <v>57</v>
      </c>
      <c r="AB17" s="28" t="s">
        <v>57</v>
      </c>
      <c r="AC17" s="28" t="s">
        <v>57</v>
      </c>
      <c r="AD17" s="28"/>
      <c r="AE17" s="28"/>
      <c r="AF17" s="28"/>
      <c r="AG17" s="28"/>
      <c r="AH17" s="103" t="s">
        <v>97</v>
      </c>
    </row>
    <row r="18" spans="1:34" x14ac:dyDescent="0.25">
      <c r="A18" s="38" t="str">
        <f>_xlfn.XLOOKUP(Apr24Availability[[#This Row],[Name]],UnitTable[NAME],UnitTable[SECTION],"NF")</f>
        <v>2PLT</v>
      </c>
      <c r="B18" s="2" t="str">
        <f>_xlfn.XLOOKUP(Apr24Availability[[#This Row],[Name]],UnitTable[NAME],UnitTable[GRADE],"NF")</f>
        <v>E7</v>
      </c>
      <c r="C18" s="3" t="s">
        <v>148</v>
      </c>
      <c r="D18" s="29"/>
      <c r="E18" s="29"/>
      <c r="F18" s="29"/>
      <c r="G18" s="29" t="s">
        <v>103</v>
      </c>
      <c r="H18" s="29"/>
      <c r="I18" s="29"/>
      <c r="J18" s="29"/>
      <c r="K18" s="28" t="s">
        <v>103</v>
      </c>
      <c r="L18" s="28" t="s">
        <v>103</v>
      </c>
      <c r="M18" s="28" t="s">
        <v>103</v>
      </c>
      <c r="N18" s="28" t="s">
        <v>103</v>
      </c>
      <c r="O18" s="28" t="s">
        <v>103</v>
      </c>
      <c r="P18" s="28" t="s">
        <v>49</v>
      </c>
      <c r="Q18" s="28" t="s">
        <v>49</v>
      </c>
      <c r="R18" s="28" t="s">
        <v>49</v>
      </c>
      <c r="S18" s="28" t="s">
        <v>49</v>
      </c>
      <c r="T18" s="28" t="s">
        <v>49</v>
      </c>
      <c r="U18" s="28" t="s">
        <v>49</v>
      </c>
      <c r="V18" s="28" t="s">
        <v>49</v>
      </c>
      <c r="W18" s="28" t="s">
        <v>49</v>
      </c>
      <c r="X18" s="28" t="s">
        <v>49</v>
      </c>
      <c r="Y18" s="28" t="s">
        <v>49</v>
      </c>
      <c r="Z18" s="28" t="s">
        <v>49</v>
      </c>
      <c r="AA18" s="28" t="s">
        <v>49</v>
      </c>
      <c r="AB18" s="28" t="s">
        <v>49</v>
      </c>
      <c r="AC18" s="28" t="s">
        <v>49</v>
      </c>
      <c r="AD18" s="28" t="s">
        <v>49</v>
      </c>
      <c r="AE18" s="28" t="s">
        <v>49</v>
      </c>
      <c r="AF18" s="28"/>
      <c r="AG18" s="28"/>
      <c r="AH18" s="13" t="s">
        <v>113</v>
      </c>
    </row>
    <row r="19" spans="1:34" x14ac:dyDescent="0.25">
      <c r="A19" s="38" t="str">
        <f>_xlfn.XLOOKUP(Apr24Availability[[#This Row],[Name]],UnitTable[NAME],UnitTable[SECTION],"NF")</f>
        <v>2PLT</v>
      </c>
      <c r="B19" s="2" t="str">
        <f>_xlfn.XLOOKUP(Apr24Availability[[#This Row],[Name]],UnitTable[NAME],UnitTable[GRADE],"NF")</f>
        <v>E6</v>
      </c>
      <c r="C19" s="3" t="s">
        <v>149</v>
      </c>
      <c r="D19" s="29"/>
      <c r="E19" s="29"/>
      <c r="F19" s="29"/>
      <c r="G19" s="29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 t="s">
        <v>57</v>
      </c>
      <c r="S19" s="28" t="s">
        <v>57</v>
      </c>
      <c r="T19" s="28" t="s">
        <v>57</v>
      </c>
      <c r="U19" s="28" t="s">
        <v>57</v>
      </c>
      <c r="V19" s="28" t="s">
        <v>57</v>
      </c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13"/>
    </row>
    <row r="20" spans="1:34" x14ac:dyDescent="0.25">
      <c r="A20" s="38" t="str">
        <f>_xlfn.XLOOKUP(Apr24Availability[[#This Row],[Name]],UnitTable[NAME],UnitTable[SECTION],"NF")</f>
        <v>2PLT</v>
      </c>
      <c r="B20" s="2" t="str">
        <f>_xlfn.XLOOKUP(Apr24Availability[[#This Row],[Name]],UnitTable[NAME],UnitTable[GRADE],"NF")</f>
        <v>E6</v>
      </c>
      <c r="C20" s="18" t="s">
        <v>150</v>
      </c>
      <c r="D20" s="29" t="s">
        <v>44</v>
      </c>
      <c r="E20" s="29" t="s">
        <v>44</v>
      </c>
      <c r="F20" s="29" t="s">
        <v>44</v>
      </c>
      <c r="G20" s="29" t="s">
        <v>44</v>
      </c>
      <c r="H20" s="29" t="s">
        <v>44</v>
      </c>
      <c r="I20" s="29" t="s">
        <v>44</v>
      </c>
      <c r="J20" s="29" t="s">
        <v>44</v>
      </c>
      <c r="K20" s="29" t="s">
        <v>44</v>
      </c>
      <c r="L20" s="29" t="s">
        <v>44</v>
      </c>
      <c r="M20" s="29" t="s">
        <v>44</v>
      </c>
      <c r="N20" s="29" t="s">
        <v>44</v>
      </c>
      <c r="O20" s="29" t="s">
        <v>44</v>
      </c>
      <c r="P20" s="29" t="s">
        <v>44</v>
      </c>
      <c r="Q20" s="29" t="s">
        <v>44</v>
      </c>
      <c r="R20" s="29" t="s">
        <v>44</v>
      </c>
      <c r="S20" s="29" t="s">
        <v>44</v>
      </c>
      <c r="T20" s="29" t="s">
        <v>44</v>
      </c>
      <c r="U20" s="29" t="s">
        <v>44</v>
      </c>
      <c r="V20" s="29" t="s">
        <v>44</v>
      </c>
      <c r="W20" s="29" t="s">
        <v>44</v>
      </c>
      <c r="X20" s="29" t="s">
        <v>44</v>
      </c>
      <c r="Y20" s="29" t="s">
        <v>44</v>
      </c>
      <c r="Z20" s="29" t="s">
        <v>44</v>
      </c>
      <c r="AA20" s="29" t="s">
        <v>44</v>
      </c>
      <c r="AB20" s="29" t="s">
        <v>44</v>
      </c>
      <c r="AC20" s="29" t="s">
        <v>44</v>
      </c>
      <c r="AD20" s="29" t="s">
        <v>44</v>
      </c>
      <c r="AE20" s="29" t="s">
        <v>44</v>
      </c>
      <c r="AF20" s="29" t="s">
        <v>44</v>
      </c>
      <c r="AG20" s="29" t="s">
        <v>44</v>
      </c>
      <c r="AH20" s="13"/>
    </row>
    <row r="21" spans="1:34" x14ac:dyDescent="0.25">
      <c r="A21" s="38" t="str">
        <f>_xlfn.XLOOKUP(Apr24Availability[[#This Row],[Name]],UnitTable[NAME],UnitTable[SECTION],"NF")</f>
        <v>2PLT</v>
      </c>
      <c r="B21" s="2" t="str">
        <f>_xlfn.XLOOKUP(Apr24Availability[[#This Row],[Name]],UnitTable[NAME],UnitTable[GRADE],"NF")</f>
        <v>E5</v>
      </c>
      <c r="C21" s="9" t="s">
        <v>151</v>
      </c>
      <c r="D21" s="29"/>
      <c r="E21" s="29"/>
      <c r="F21" s="29"/>
      <c r="G21" s="29"/>
      <c r="H21" s="28"/>
      <c r="I21" s="30"/>
      <c r="J21" s="30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13"/>
    </row>
    <row r="22" spans="1:34" x14ac:dyDescent="0.25">
      <c r="A22" s="38" t="str">
        <f>_xlfn.XLOOKUP(Apr24Availability[[#This Row],[Name]],UnitTable[NAME],UnitTable[SECTION],"NF")</f>
        <v>2PLT</v>
      </c>
      <c r="B22" s="2" t="str">
        <f>_xlfn.XLOOKUP(Apr24Availability[[#This Row],[Name]],UnitTable[NAME],UnitTable[GRADE],"NF")</f>
        <v>E5</v>
      </c>
      <c r="C22" s="100" t="s">
        <v>152</v>
      </c>
      <c r="D22" s="29" t="s">
        <v>49</v>
      </c>
      <c r="E22" s="29" t="s">
        <v>49</v>
      </c>
      <c r="F22" s="29" t="s">
        <v>49</v>
      </c>
      <c r="G22" s="29" t="s">
        <v>49</v>
      </c>
      <c r="H22" s="29" t="s">
        <v>49</v>
      </c>
      <c r="I22" s="29" t="s">
        <v>49</v>
      </c>
      <c r="J22" s="29" t="s">
        <v>49</v>
      </c>
      <c r="K22" s="29" t="s">
        <v>49</v>
      </c>
      <c r="L22" s="29" t="s">
        <v>49</v>
      </c>
      <c r="M22" s="29" t="s">
        <v>49</v>
      </c>
      <c r="N22" s="29" t="s">
        <v>49</v>
      </c>
      <c r="O22" s="29" t="s">
        <v>49</v>
      </c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13" t="s">
        <v>97</v>
      </c>
    </row>
    <row r="23" spans="1:34" x14ac:dyDescent="0.25">
      <c r="A23" s="38" t="str">
        <f>_xlfn.XLOOKUP(Apr24Availability[[#This Row],[Name]],UnitTable[NAME],UnitTable[SECTION],"NF")</f>
        <v>2PLT</v>
      </c>
      <c r="B23" s="2" t="str">
        <f>_xlfn.XLOOKUP(Apr24Availability[[#This Row],[Name]],UnitTable[NAME],UnitTable[GRADE],"NF")</f>
        <v>E5</v>
      </c>
      <c r="C23" s="7" t="s">
        <v>153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 t="s">
        <v>49</v>
      </c>
      <c r="AD23" s="28" t="s">
        <v>49</v>
      </c>
      <c r="AE23" s="28" t="s">
        <v>49</v>
      </c>
      <c r="AF23" s="28" t="s">
        <v>49</v>
      </c>
      <c r="AG23" s="28" t="s">
        <v>49</v>
      </c>
      <c r="AH23" s="103" t="s">
        <v>95</v>
      </c>
    </row>
    <row r="24" spans="1:34" x14ac:dyDescent="0.25">
      <c r="A24" s="38" t="str">
        <f>_xlfn.XLOOKUP(Apr24Availability[[#This Row],[Name]],UnitTable[NAME],UnitTable[SECTION],"NF")</f>
        <v>2PLT</v>
      </c>
      <c r="B24" s="2" t="str">
        <f>_xlfn.XLOOKUP(Apr24Availability[[#This Row],[Name]],UnitTable[NAME],UnitTable[GRADE],"NF")</f>
        <v>E4</v>
      </c>
      <c r="C24" s="7" t="s">
        <v>154</v>
      </c>
      <c r="D24" s="29" t="s">
        <v>49</v>
      </c>
      <c r="E24" s="29" t="s">
        <v>49</v>
      </c>
      <c r="F24" s="29" t="s">
        <v>49</v>
      </c>
      <c r="G24" s="29" t="s">
        <v>49</v>
      </c>
      <c r="H24" s="29" t="s">
        <v>49</v>
      </c>
      <c r="I24" s="29" t="s">
        <v>49</v>
      </c>
      <c r="J24" s="29" t="s">
        <v>49</v>
      </c>
      <c r="K24" s="29" t="s">
        <v>49</v>
      </c>
      <c r="L24" s="29" t="s">
        <v>49</v>
      </c>
      <c r="M24" s="29" t="s">
        <v>49</v>
      </c>
      <c r="N24" s="29" t="s">
        <v>49</v>
      </c>
      <c r="O24" s="29" t="s">
        <v>49</v>
      </c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103" t="s">
        <v>97</v>
      </c>
    </row>
    <row r="25" spans="1:34" x14ac:dyDescent="0.25">
      <c r="A25" s="38" t="str">
        <f>_xlfn.XLOOKUP(Apr24Availability[[#This Row],[Name]],UnitTable[NAME],UnitTable[SECTION],"NF")</f>
        <v>2PLT</v>
      </c>
      <c r="B25" s="2" t="str">
        <f>_xlfn.XLOOKUP(Apr24Availability[[#This Row],[Name]],UnitTable[NAME],UnitTable[GRADE],"NF")</f>
        <v>E4</v>
      </c>
      <c r="C25" s="7" t="s">
        <v>155</v>
      </c>
      <c r="D25" s="28"/>
      <c r="E25" s="28"/>
      <c r="F25" s="28"/>
      <c r="G25" s="28"/>
      <c r="H25" s="28"/>
      <c r="I25" s="28"/>
      <c r="J25" s="28"/>
      <c r="K25" s="28" t="s">
        <v>49</v>
      </c>
      <c r="L25" s="28" t="s">
        <v>49</v>
      </c>
      <c r="M25" s="28" t="s">
        <v>49</v>
      </c>
      <c r="N25" s="28" t="s">
        <v>49</v>
      </c>
      <c r="O25" s="28" t="s">
        <v>49</v>
      </c>
      <c r="P25" s="28"/>
      <c r="Q25" s="28"/>
      <c r="R25" s="28"/>
      <c r="S25" s="28"/>
      <c r="T25" s="28"/>
      <c r="U25" s="28"/>
      <c r="V25" s="28"/>
      <c r="W25" s="28"/>
      <c r="X25" s="28"/>
      <c r="Y25" s="28" t="s">
        <v>103</v>
      </c>
      <c r="Z25" s="28" t="s">
        <v>103</v>
      </c>
      <c r="AA25" s="28" t="s">
        <v>103</v>
      </c>
      <c r="AB25" s="28" t="s">
        <v>103</v>
      </c>
      <c r="AC25" s="28" t="s">
        <v>103</v>
      </c>
      <c r="AD25" s="28" t="s">
        <v>103</v>
      </c>
      <c r="AE25" s="28" t="s">
        <v>103</v>
      </c>
      <c r="AF25" s="28" t="s">
        <v>103</v>
      </c>
      <c r="AG25" s="28" t="s">
        <v>103</v>
      </c>
      <c r="AH25" s="103" t="s">
        <v>114</v>
      </c>
    </row>
    <row r="26" spans="1:34" x14ac:dyDescent="0.25">
      <c r="A26" s="38" t="str">
        <f>_xlfn.XLOOKUP(Apr24Availability[[#This Row],[Name]],UnitTable[NAME],UnitTable[SECTION],"NF")</f>
        <v>2PLT</v>
      </c>
      <c r="B26" s="2" t="str">
        <f>_xlfn.XLOOKUP(Apr24Availability[[#This Row],[Name]],UnitTable[NAME],UnitTable[GRADE],"NF")</f>
        <v>E4</v>
      </c>
      <c r="C26" s="4" t="s">
        <v>156</v>
      </c>
      <c r="D26" s="28" t="s">
        <v>44</v>
      </c>
      <c r="E26" s="28" t="s">
        <v>44</v>
      </c>
      <c r="F26" s="28" t="s">
        <v>44</v>
      </c>
      <c r="G26" s="28" t="s">
        <v>44</v>
      </c>
      <c r="H26" s="28" t="s">
        <v>44</v>
      </c>
      <c r="I26" s="28" t="s">
        <v>44</v>
      </c>
      <c r="J26" s="28" t="s">
        <v>44</v>
      </c>
      <c r="K26" s="28" t="s">
        <v>44</v>
      </c>
      <c r="L26" s="28" t="s">
        <v>44</v>
      </c>
      <c r="M26" s="28" t="s">
        <v>44</v>
      </c>
      <c r="N26" s="28" t="s">
        <v>44</v>
      </c>
      <c r="O26" s="28" t="s">
        <v>44</v>
      </c>
      <c r="P26" s="28" t="s">
        <v>44</v>
      </c>
      <c r="Q26" s="28" t="s">
        <v>44</v>
      </c>
      <c r="R26" s="28" t="s">
        <v>44</v>
      </c>
      <c r="S26" s="28" t="s">
        <v>44</v>
      </c>
      <c r="T26" s="28" t="s">
        <v>44</v>
      </c>
      <c r="U26" s="28" t="s">
        <v>44</v>
      </c>
      <c r="V26" s="28" t="s">
        <v>44</v>
      </c>
      <c r="W26" s="28" t="s">
        <v>44</v>
      </c>
      <c r="X26" s="28" t="s">
        <v>44</v>
      </c>
      <c r="Y26" s="28" t="s">
        <v>44</v>
      </c>
      <c r="Z26" s="28" t="s">
        <v>44</v>
      </c>
      <c r="AA26" s="28" t="s">
        <v>44</v>
      </c>
      <c r="AB26" s="28" t="s">
        <v>44</v>
      </c>
      <c r="AC26" s="28" t="s">
        <v>44</v>
      </c>
      <c r="AD26" s="28" t="s">
        <v>44</v>
      </c>
      <c r="AE26" s="28" t="s">
        <v>44</v>
      </c>
      <c r="AF26" s="28" t="s">
        <v>44</v>
      </c>
      <c r="AG26" s="28" t="s">
        <v>44</v>
      </c>
      <c r="AH26" s="103" t="s">
        <v>115</v>
      </c>
    </row>
    <row r="27" spans="1:34" x14ac:dyDescent="0.25">
      <c r="A27" s="38" t="str">
        <f>_xlfn.XLOOKUP(Apr24Availability[[#This Row],[Name]],UnitTable[NAME],UnitTable[SECTION],"NF")</f>
        <v>2PLT</v>
      </c>
      <c r="B27" s="2" t="str">
        <f>_xlfn.XLOOKUP(Apr24Availability[[#This Row],[Name]],UnitTable[NAME],UnitTable[GRADE],"NF")</f>
        <v>E4</v>
      </c>
      <c r="C27" s="7" t="s">
        <v>157</v>
      </c>
      <c r="D27" s="28" t="s">
        <v>57</v>
      </c>
      <c r="E27" s="28" t="s">
        <v>57</v>
      </c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103"/>
    </row>
    <row r="28" spans="1:34" x14ac:dyDescent="0.25">
      <c r="A28" s="38" t="str">
        <f>_xlfn.XLOOKUP(Apr24Availability[[#This Row],[Name]],UnitTable[NAME],UnitTable[SECTION],"NF")</f>
        <v>2PLT</v>
      </c>
      <c r="B28" s="2" t="str">
        <f>_xlfn.XLOOKUP(Apr24Availability[[#This Row],[Name]],UnitTable[NAME],UnitTable[GRADE],"NF")</f>
        <v>E4</v>
      </c>
      <c r="C28" s="4" t="s">
        <v>158</v>
      </c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 t="s">
        <v>49</v>
      </c>
      <c r="S28" s="28" t="s">
        <v>49</v>
      </c>
      <c r="T28" s="28" t="s">
        <v>49</v>
      </c>
      <c r="U28" s="28" t="s">
        <v>49</v>
      </c>
      <c r="V28" s="28" t="s">
        <v>49</v>
      </c>
      <c r="W28" s="28" t="s">
        <v>49</v>
      </c>
      <c r="X28" s="28" t="s">
        <v>49</v>
      </c>
      <c r="Y28" s="28" t="s">
        <v>49</v>
      </c>
      <c r="Z28" s="28" t="s">
        <v>49</v>
      </c>
      <c r="AA28" s="28" t="s">
        <v>49</v>
      </c>
      <c r="AB28" s="28" t="s">
        <v>49</v>
      </c>
      <c r="AC28" s="28" t="s">
        <v>49</v>
      </c>
      <c r="AD28" s="28"/>
      <c r="AE28" s="28"/>
      <c r="AF28" s="28" t="s">
        <v>49</v>
      </c>
      <c r="AG28" s="28" t="s">
        <v>49</v>
      </c>
      <c r="AH28" s="103" t="s">
        <v>116</v>
      </c>
    </row>
    <row r="29" spans="1:34" x14ac:dyDescent="0.25">
      <c r="A29" s="38" t="str">
        <f>_xlfn.XLOOKUP(Apr24Availability[[#This Row],[Name]],UnitTable[NAME],UnitTable[SECTION],"NF")</f>
        <v>2PLT</v>
      </c>
      <c r="B29" s="2" t="str">
        <f>_xlfn.XLOOKUP(Apr24Availability[[#This Row],[Name]],UnitTable[NAME],UnitTable[GRADE],"NF")</f>
        <v>E4</v>
      </c>
      <c r="C29" s="9" t="s">
        <v>159</v>
      </c>
      <c r="D29" s="28"/>
      <c r="E29" s="28"/>
      <c r="F29" s="29"/>
      <c r="G29" s="29"/>
      <c r="H29" s="28"/>
      <c r="I29" s="30"/>
      <c r="J29" s="30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13"/>
    </row>
    <row r="30" spans="1:34" x14ac:dyDescent="0.25">
      <c r="A30" s="38" t="str">
        <f>_xlfn.XLOOKUP(Apr24Availability[[#This Row],[Name]],UnitTable[NAME],UnitTable[SECTION],"NF")</f>
        <v>2PLT</v>
      </c>
      <c r="B30" s="2" t="str">
        <f>_xlfn.XLOOKUP(Apr24Availability[[#This Row],[Name]],UnitTable[NAME],UnitTable[GRADE],"NF")</f>
        <v>E4</v>
      </c>
      <c r="C30" s="10" t="s">
        <v>160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103"/>
    </row>
    <row r="31" spans="1:34" x14ac:dyDescent="0.25">
      <c r="A31" s="38" t="str">
        <f>_xlfn.XLOOKUP(Apr24Availability[[#This Row],[Name]],UnitTable[NAME],UnitTable[SECTION],"NF")</f>
        <v>2PLT</v>
      </c>
      <c r="B31" s="2" t="str">
        <f>_xlfn.XLOOKUP(Apr24Availability[[#This Row],[Name]],UnitTable[NAME],UnitTable[GRADE],"NF")</f>
        <v>E3</v>
      </c>
      <c r="C31" s="11" t="s">
        <v>161</v>
      </c>
      <c r="D31" s="28" t="s">
        <v>49</v>
      </c>
      <c r="E31" s="28" t="s">
        <v>49</v>
      </c>
      <c r="F31" s="28" t="s">
        <v>49</v>
      </c>
      <c r="G31" s="28" t="s">
        <v>49</v>
      </c>
      <c r="H31" s="28" t="s">
        <v>49</v>
      </c>
      <c r="I31" s="28" t="s">
        <v>49</v>
      </c>
      <c r="J31" s="28" t="s">
        <v>49</v>
      </c>
      <c r="K31" s="28" t="s">
        <v>49</v>
      </c>
      <c r="L31" s="28" t="s">
        <v>49</v>
      </c>
      <c r="M31" s="28" t="s">
        <v>49</v>
      </c>
      <c r="N31" s="28" t="s">
        <v>49</v>
      </c>
      <c r="O31" s="28" t="s">
        <v>49</v>
      </c>
      <c r="P31" s="28"/>
      <c r="Q31" s="28"/>
      <c r="R31" s="28" t="s">
        <v>49</v>
      </c>
      <c r="S31" s="28" t="s">
        <v>49</v>
      </c>
      <c r="T31" s="28" t="s">
        <v>49</v>
      </c>
      <c r="U31" s="28" t="s">
        <v>49</v>
      </c>
      <c r="V31" s="28" t="s">
        <v>49</v>
      </c>
      <c r="W31" s="28" t="s">
        <v>49</v>
      </c>
      <c r="X31" s="28" t="s">
        <v>49</v>
      </c>
      <c r="Y31" s="28" t="s">
        <v>49</v>
      </c>
      <c r="Z31" s="28" t="s">
        <v>49</v>
      </c>
      <c r="AA31" s="28" t="s">
        <v>49</v>
      </c>
      <c r="AB31" s="28" t="s">
        <v>49</v>
      </c>
      <c r="AC31" s="28" t="s">
        <v>49</v>
      </c>
      <c r="AD31" s="28"/>
      <c r="AE31" s="28"/>
      <c r="AF31" s="28"/>
      <c r="AG31" s="28"/>
      <c r="AH31" s="103" t="s">
        <v>107</v>
      </c>
    </row>
    <row r="32" spans="1:34" x14ac:dyDescent="0.25">
      <c r="A32" s="38" t="str">
        <f>_xlfn.XLOOKUP(Apr24Availability[[#This Row],[Name]],UnitTable[NAME],UnitTable[SECTION],"NF")</f>
        <v>3PLT</v>
      </c>
      <c r="B32" s="2" t="str">
        <f>_xlfn.XLOOKUP(Apr24Availability[[#This Row],[Name]],UnitTable[NAME],UnitTable[GRADE],"NF")</f>
        <v>O2</v>
      </c>
      <c r="C32" s="7" t="s">
        <v>162</v>
      </c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 t="s">
        <v>60</v>
      </c>
      <c r="Y32" s="28"/>
      <c r="Z32" s="28"/>
      <c r="AA32" s="28"/>
      <c r="AB32" s="28"/>
      <c r="AC32" s="28"/>
      <c r="AD32" s="28"/>
      <c r="AE32" s="28"/>
      <c r="AF32" s="28"/>
      <c r="AG32" s="28" t="s">
        <v>49</v>
      </c>
      <c r="AH32" s="103" t="s">
        <v>93</v>
      </c>
    </row>
    <row r="33" spans="1:34" x14ac:dyDescent="0.25">
      <c r="A33" s="38" t="str">
        <f>_xlfn.XLOOKUP(Apr24Availability[[#This Row],[Name]],UnitTable[NAME],UnitTable[SECTION],"NF")</f>
        <v>3PLT</v>
      </c>
      <c r="B33" s="2" t="str">
        <f>_xlfn.XLOOKUP(Apr24Availability[[#This Row],[Name]],UnitTable[NAME],UnitTable[GRADE],"NF")</f>
        <v>E7</v>
      </c>
      <c r="C33" s="6" t="s">
        <v>163</v>
      </c>
      <c r="D33" s="29" t="s">
        <v>57</v>
      </c>
      <c r="E33" s="29" t="s">
        <v>57</v>
      </c>
      <c r="F33" s="29" t="s">
        <v>57</v>
      </c>
      <c r="G33" s="29" t="s">
        <v>57</v>
      </c>
      <c r="H33" s="29" t="s">
        <v>57</v>
      </c>
      <c r="I33" s="28" t="s">
        <v>49</v>
      </c>
      <c r="J33" s="28" t="s">
        <v>49</v>
      </c>
      <c r="K33" s="28" t="s">
        <v>49</v>
      </c>
      <c r="L33" s="28" t="s">
        <v>49</v>
      </c>
      <c r="M33" s="28" t="s">
        <v>49</v>
      </c>
      <c r="N33" s="28" t="s">
        <v>49</v>
      </c>
      <c r="O33" s="28" t="s">
        <v>49</v>
      </c>
      <c r="P33" s="28" t="s">
        <v>49</v>
      </c>
      <c r="Q33" s="28" t="s">
        <v>49</v>
      </c>
      <c r="R33" s="28" t="s">
        <v>49</v>
      </c>
      <c r="S33" s="28" t="s">
        <v>49</v>
      </c>
      <c r="T33" s="28" t="s">
        <v>49</v>
      </c>
      <c r="U33" s="28" t="s">
        <v>49</v>
      </c>
      <c r="V33" s="28" t="s">
        <v>49</v>
      </c>
      <c r="W33" s="28" t="s">
        <v>49</v>
      </c>
      <c r="X33" s="28" t="s">
        <v>49</v>
      </c>
      <c r="Y33" s="28" t="s">
        <v>60</v>
      </c>
      <c r="Z33" s="28"/>
      <c r="AA33" s="28"/>
      <c r="AB33" s="28"/>
      <c r="AC33" s="28"/>
      <c r="AD33" s="28" t="s">
        <v>57</v>
      </c>
      <c r="AE33" s="28" t="s">
        <v>57</v>
      </c>
      <c r="AF33" s="28"/>
      <c r="AG33" s="28"/>
      <c r="AH33" s="13" t="s">
        <v>117</v>
      </c>
    </row>
    <row r="34" spans="1:34" x14ac:dyDescent="0.25">
      <c r="A34" s="38" t="str">
        <f>_xlfn.XLOOKUP(Apr24Availability[[#This Row],[Name]],UnitTable[NAME],UnitTable[SECTION],"NF")</f>
        <v>3PLT</v>
      </c>
      <c r="B34" s="2" t="str">
        <f>_xlfn.XLOOKUP(Apr24Availability[[#This Row],[Name]],UnitTable[NAME],UnitTable[GRADE],"NF")</f>
        <v>E6</v>
      </c>
      <c r="C34" s="7" t="s">
        <v>164</v>
      </c>
      <c r="D34" s="28"/>
      <c r="E34" s="28" t="s">
        <v>60</v>
      </c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103"/>
    </row>
    <row r="35" spans="1:34" x14ac:dyDescent="0.25">
      <c r="A35" s="38" t="str">
        <f>_xlfn.XLOOKUP(Apr24Availability[[#This Row],[Name]],UnitTable[NAME],UnitTable[SECTION],"NF")</f>
        <v>3PLT</v>
      </c>
      <c r="B35" s="2" t="str">
        <f>_xlfn.XLOOKUP(Apr24Availability[[#This Row],[Name]],UnitTable[NAME],UnitTable[GRADE],"NF")</f>
        <v>E6</v>
      </c>
      <c r="C35" s="7" t="s">
        <v>165</v>
      </c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103"/>
    </row>
    <row r="36" spans="1:34" x14ac:dyDescent="0.25">
      <c r="A36" s="38" t="str">
        <f>_xlfn.XLOOKUP(Apr24Availability[[#This Row],[Name]],UnitTable[NAME],UnitTable[SECTION],"NF")</f>
        <v>3PLT</v>
      </c>
      <c r="B36" s="2" t="str">
        <f>_xlfn.XLOOKUP(Apr24Availability[[#This Row],[Name]],UnitTable[NAME],UnitTable[GRADE],"NF")</f>
        <v>E5</v>
      </c>
      <c r="C36" s="7" t="s">
        <v>166</v>
      </c>
      <c r="D36" s="28" t="s">
        <v>49</v>
      </c>
      <c r="E36" s="28" t="s">
        <v>49</v>
      </c>
      <c r="F36" s="28" t="s">
        <v>49</v>
      </c>
      <c r="G36" s="28" t="s">
        <v>49</v>
      </c>
      <c r="H36" s="28" t="s">
        <v>49</v>
      </c>
      <c r="I36" s="28" t="s">
        <v>49</v>
      </c>
      <c r="J36" s="28" t="s">
        <v>49</v>
      </c>
      <c r="K36" s="28" t="s">
        <v>49</v>
      </c>
      <c r="L36" s="28" t="s">
        <v>49</v>
      </c>
      <c r="M36" s="28" t="s">
        <v>49</v>
      </c>
      <c r="N36" s="28" t="s">
        <v>49</v>
      </c>
      <c r="O36" s="28" t="s">
        <v>49</v>
      </c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 t="s">
        <v>49</v>
      </c>
      <c r="AD36" s="28" t="s">
        <v>49</v>
      </c>
      <c r="AE36" s="28" t="s">
        <v>49</v>
      </c>
      <c r="AF36" s="28" t="s">
        <v>49</v>
      </c>
      <c r="AG36" s="28" t="s">
        <v>49</v>
      </c>
      <c r="AH36" s="103" t="s">
        <v>118</v>
      </c>
    </row>
    <row r="37" spans="1:34" x14ac:dyDescent="0.25">
      <c r="A37" s="38" t="str">
        <f>_xlfn.XLOOKUP(Apr24Availability[[#This Row],[Name]],UnitTable[NAME],UnitTable[SECTION],"NF")</f>
        <v>3PLT</v>
      </c>
      <c r="B37" s="2" t="str">
        <f>_xlfn.XLOOKUP(Apr24Availability[[#This Row],[Name]],UnitTable[NAME],UnitTable[GRADE],"NF")</f>
        <v>E5</v>
      </c>
      <c r="C37" s="7" t="s">
        <v>167</v>
      </c>
      <c r="D37" s="28" t="s">
        <v>99</v>
      </c>
      <c r="E37" s="28" t="s">
        <v>99</v>
      </c>
      <c r="F37" s="28" t="s">
        <v>99</v>
      </c>
      <c r="G37" s="28" t="s">
        <v>99</v>
      </c>
      <c r="H37" s="28" t="s">
        <v>99</v>
      </c>
      <c r="I37" s="28" t="s">
        <v>99</v>
      </c>
      <c r="J37" s="28" t="s">
        <v>99</v>
      </c>
      <c r="K37" s="28" t="s">
        <v>99</v>
      </c>
      <c r="L37" s="28" t="s">
        <v>99</v>
      </c>
      <c r="M37" s="28" t="s">
        <v>99</v>
      </c>
      <c r="N37" s="28" t="s">
        <v>99</v>
      </c>
      <c r="O37" s="28" t="s">
        <v>99</v>
      </c>
      <c r="P37" s="28" t="s">
        <v>99</v>
      </c>
      <c r="Q37" s="28" t="s">
        <v>99</v>
      </c>
      <c r="R37" s="28" t="s">
        <v>99</v>
      </c>
      <c r="S37" s="28" t="s">
        <v>99</v>
      </c>
      <c r="T37" s="28" t="s">
        <v>99</v>
      </c>
      <c r="U37" s="28" t="s">
        <v>99</v>
      </c>
      <c r="V37" s="28" t="s">
        <v>99</v>
      </c>
      <c r="W37" s="28" t="s">
        <v>99</v>
      </c>
      <c r="X37" s="28" t="s">
        <v>99</v>
      </c>
      <c r="Y37" s="28" t="s">
        <v>99</v>
      </c>
      <c r="Z37" s="28" t="s">
        <v>99</v>
      </c>
      <c r="AA37" s="28" t="s">
        <v>99</v>
      </c>
      <c r="AB37" s="28" t="s">
        <v>99</v>
      </c>
      <c r="AC37" s="28" t="s">
        <v>99</v>
      </c>
      <c r="AD37" s="28" t="s">
        <v>99</v>
      </c>
      <c r="AE37" s="28" t="s">
        <v>99</v>
      </c>
      <c r="AF37" s="28" t="s">
        <v>99</v>
      </c>
      <c r="AG37" s="28" t="s">
        <v>99</v>
      </c>
      <c r="AH37" s="103" t="s">
        <v>39</v>
      </c>
    </row>
    <row r="38" spans="1:34" x14ac:dyDescent="0.25">
      <c r="A38" s="38" t="str">
        <f>_xlfn.XLOOKUP(Apr24Availability[[#This Row],[Name]],UnitTable[NAME],UnitTable[SECTION],"NF")</f>
        <v>3PLT</v>
      </c>
      <c r="B38" s="2" t="str">
        <f>_xlfn.XLOOKUP(Apr24Availability[[#This Row],[Name]],UnitTable[NAME],UnitTable[GRADE],"NF")</f>
        <v>E5</v>
      </c>
      <c r="C38" s="7" t="s">
        <v>168</v>
      </c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103"/>
    </row>
    <row r="39" spans="1:34" x14ac:dyDescent="0.25">
      <c r="A39" s="38" t="str">
        <f>_xlfn.XLOOKUP(Apr24Availability[[#This Row],[Name]],UnitTable[NAME],UnitTable[SECTION],"NF")</f>
        <v>3PLT</v>
      </c>
      <c r="B39" s="2" t="str">
        <f>_xlfn.XLOOKUP(Apr24Availability[[#This Row],[Name]],UnitTable[NAME],UnitTable[GRADE],"NF")</f>
        <v>E4</v>
      </c>
      <c r="C39" s="7" t="s">
        <v>169</v>
      </c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32"/>
      <c r="AC39" s="32"/>
      <c r="AD39" s="32"/>
      <c r="AE39" s="32"/>
      <c r="AF39" s="32"/>
      <c r="AG39" s="32"/>
      <c r="AH39" s="103"/>
    </row>
    <row r="40" spans="1:34" x14ac:dyDescent="0.25">
      <c r="A40" s="38" t="str">
        <f>_xlfn.XLOOKUP(Apr24Availability[[#This Row],[Name]],UnitTable[NAME],UnitTable[SECTION],"NF")</f>
        <v>3PLT</v>
      </c>
      <c r="B40" s="2" t="str">
        <f>_xlfn.XLOOKUP(Apr24Availability[[#This Row],[Name]],UnitTable[NAME],UnitTable[GRADE],"NF")</f>
        <v>E4</v>
      </c>
      <c r="C40" s="7" t="s">
        <v>170</v>
      </c>
      <c r="D40" s="28" t="s">
        <v>49</v>
      </c>
      <c r="E40" s="28" t="s">
        <v>49</v>
      </c>
      <c r="F40" s="28" t="s">
        <v>49</v>
      </c>
      <c r="G40" s="28" t="s">
        <v>49</v>
      </c>
      <c r="H40" s="28" t="s">
        <v>49</v>
      </c>
      <c r="I40" s="28" t="s">
        <v>49</v>
      </c>
      <c r="J40" s="28" t="s">
        <v>49</v>
      </c>
      <c r="K40" s="28" t="s">
        <v>49</v>
      </c>
      <c r="L40" s="28" t="s">
        <v>49</v>
      </c>
      <c r="M40" s="28" t="s">
        <v>49</v>
      </c>
      <c r="N40" s="28" t="s">
        <v>49</v>
      </c>
      <c r="O40" s="28" t="s">
        <v>49</v>
      </c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32"/>
      <c r="AC40" s="32"/>
      <c r="AD40" s="32"/>
      <c r="AE40" s="32"/>
      <c r="AF40" s="32"/>
      <c r="AG40" s="32"/>
      <c r="AH40" s="103" t="s">
        <v>107</v>
      </c>
    </row>
    <row r="41" spans="1:34" x14ac:dyDescent="0.25">
      <c r="A41" s="38" t="str">
        <f>_xlfn.XLOOKUP(Apr24Availability[[#This Row],[Name]],UnitTable[NAME],UnitTable[SECTION],"NF")</f>
        <v>3PLT</v>
      </c>
      <c r="B41" s="2" t="str">
        <f>_xlfn.XLOOKUP(Apr24Availability[[#This Row],[Name]],UnitTable[NAME],UnitTable[GRADE],"NF")</f>
        <v>E4</v>
      </c>
      <c r="C41" s="11" t="s">
        <v>171</v>
      </c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28"/>
      <c r="AF41" s="28"/>
      <c r="AG41" s="28"/>
      <c r="AH41" s="103"/>
    </row>
    <row r="42" spans="1:34" x14ac:dyDescent="0.25">
      <c r="A42" s="38" t="str">
        <f>_xlfn.XLOOKUP(Apr24Availability[[#This Row],[Name]],UnitTable[NAME],UnitTable[SECTION],"NF")</f>
        <v>3PLT</v>
      </c>
      <c r="B42" s="2" t="str">
        <f>_xlfn.XLOOKUP(Apr24Availability[[#This Row],[Name]],UnitTable[NAME],UnitTable[GRADE],"NF")</f>
        <v>E4</v>
      </c>
      <c r="C42" s="7" t="s">
        <v>172</v>
      </c>
      <c r="D42" s="28" t="s">
        <v>49</v>
      </c>
      <c r="E42" s="28" t="s">
        <v>49</v>
      </c>
      <c r="F42" s="28" t="s">
        <v>49</v>
      </c>
      <c r="G42" s="28" t="s">
        <v>49</v>
      </c>
      <c r="H42" s="28" t="s">
        <v>49</v>
      </c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32"/>
      <c r="AC42" s="32"/>
      <c r="AD42" s="32"/>
      <c r="AE42" s="32"/>
      <c r="AF42" s="32"/>
      <c r="AG42" s="32"/>
      <c r="AH42" s="103" t="s">
        <v>97</v>
      </c>
    </row>
    <row r="43" spans="1:34" x14ac:dyDescent="0.25">
      <c r="A43" s="38" t="str">
        <f>_xlfn.XLOOKUP(Apr24Availability[[#This Row],[Name]],UnitTable[NAME],UnitTable[SECTION],"NF")</f>
        <v>3PLT</v>
      </c>
      <c r="B43" s="2" t="str">
        <f>_xlfn.XLOOKUP(Apr24Availability[[#This Row],[Name]],UnitTable[NAME],UnitTable[GRADE],"NF")</f>
        <v>E4</v>
      </c>
      <c r="C43" s="7" t="s">
        <v>173</v>
      </c>
      <c r="D43" s="32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 t="s">
        <v>60</v>
      </c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103"/>
    </row>
    <row r="44" spans="1:34" x14ac:dyDescent="0.25">
      <c r="A44" s="38" t="str">
        <f>_xlfn.XLOOKUP(Apr24Availability[[#This Row],[Name]],UnitTable[NAME],UnitTable[SECTION],"NF")</f>
        <v>3PLT</v>
      </c>
      <c r="B44" s="2" t="str">
        <f>_xlfn.XLOOKUP(Apr24Availability[[#This Row],[Name]],UnitTable[NAME],UnitTable[GRADE],"NF")</f>
        <v>E4</v>
      </c>
      <c r="C44" s="11" t="s">
        <v>174</v>
      </c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103"/>
    </row>
    <row r="45" spans="1:34" x14ac:dyDescent="0.25">
      <c r="A45" s="38" t="str">
        <f>_xlfn.XLOOKUP(Apr24Availability[[#This Row],[Name]],UnitTable[NAME],UnitTable[SECTION],"NF")</f>
        <v>3PLT</v>
      </c>
      <c r="B45" s="2" t="str">
        <f>_xlfn.XLOOKUP(Apr24Availability[[#This Row],[Name]],UnitTable[NAME],UnitTable[GRADE],"NF")</f>
        <v>E4</v>
      </c>
      <c r="C45" s="7" t="s">
        <v>175</v>
      </c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13"/>
    </row>
    <row r="46" spans="1:34" x14ac:dyDescent="0.25">
      <c r="A46" s="38" t="str">
        <f>_xlfn.XLOOKUP(Apr24Availability[[#This Row],[Name]],UnitTable[NAME],UnitTable[SECTION],"NF")</f>
        <v>3PLT</v>
      </c>
      <c r="B46" s="2" t="str">
        <f>_xlfn.XLOOKUP(Apr24Availability[[#This Row],[Name]],UnitTable[NAME],UnitTable[GRADE],"NF")</f>
        <v>E3</v>
      </c>
      <c r="C46" s="6" t="s">
        <v>176</v>
      </c>
      <c r="D46" s="29"/>
      <c r="E46" s="29"/>
      <c r="F46" s="29"/>
      <c r="G46" s="29"/>
      <c r="H46" s="29"/>
      <c r="I46" s="29"/>
      <c r="J46" s="29"/>
      <c r="K46" s="29"/>
      <c r="L46" s="29" t="s">
        <v>60</v>
      </c>
      <c r="M46" s="29"/>
      <c r="N46" s="29"/>
      <c r="O46" s="29"/>
      <c r="P46" s="29"/>
      <c r="Q46" s="29"/>
      <c r="R46" s="29"/>
      <c r="S46" s="28"/>
      <c r="T46" s="28"/>
      <c r="U46" s="28"/>
      <c r="V46" s="28"/>
      <c r="W46" s="28"/>
      <c r="X46" s="28"/>
      <c r="Y46" s="28"/>
      <c r="Z46" s="28"/>
      <c r="AA46" s="28"/>
      <c r="AB46" s="28" t="s">
        <v>60</v>
      </c>
      <c r="AC46" s="28"/>
      <c r="AD46" s="28"/>
      <c r="AE46" s="28"/>
      <c r="AF46" s="28"/>
      <c r="AG46" s="28"/>
      <c r="AH46" s="13"/>
    </row>
    <row r="47" spans="1:34" x14ac:dyDescent="0.25">
      <c r="A47" s="38" t="str">
        <f>_xlfn.XLOOKUP(Apr24Availability[[#This Row],[Name]],UnitTable[NAME],UnitTable[SECTION],"NF")</f>
        <v>3PLT</v>
      </c>
      <c r="B47" s="2" t="str">
        <f>_xlfn.XLOOKUP(Apr24Availability[[#This Row],[Name]],UnitTable[NAME],UnitTable[GRADE],"NF")</f>
        <v>E5</v>
      </c>
      <c r="C47" s="9" t="s">
        <v>177</v>
      </c>
      <c r="D47" s="29" t="s">
        <v>49</v>
      </c>
      <c r="E47" s="29" t="s">
        <v>49</v>
      </c>
      <c r="F47" s="29" t="s">
        <v>49</v>
      </c>
      <c r="G47" s="29" t="s">
        <v>49</v>
      </c>
      <c r="H47" s="29" t="s">
        <v>49</v>
      </c>
      <c r="I47" s="29" t="s">
        <v>49</v>
      </c>
      <c r="J47" s="29" t="s">
        <v>49</v>
      </c>
      <c r="K47" s="29" t="s">
        <v>49</v>
      </c>
      <c r="L47" s="29" t="s">
        <v>49</v>
      </c>
      <c r="M47" s="29" t="s">
        <v>49</v>
      </c>
      <c r="N47" s="29" t="s">
        <v>49</v>
      </c>
      <c r="O47" s="29" t="s">
        <v>49</v>
      </c>
      <c r="P47" s="29"/>
      <c r="Q47" s="29"/>
      <c r="R47" s="29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13" t="s">
        <v>118</v>
      </c>
    </row>
    <row r="48" spans="1:34" x14ac:dyDescent="0.25">
      <c r="A48" s="38" t="str">
        <f>_xlfn.XLOOKUP(Apr24Availability[[#This Row],[Name]],UnitTable[NAME],UnitTable[SECTION],"NF")</f>
        <v>3PLT</v>
      </c>
      <c r="B48" s="2" t="str">
        <f>_xlfn.XLOOKUP(Apr24Availability[[#This Row],[Name]],UnitTable[NAME],UnitTable[GRADE],"NF")</f>
        <v>E3</v>
      </c>
      <c r="C48" s="101" t="s">
        <v>178</v>
      </c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13"/>
    </row>
    <row r="49" spans="1:34" x14ac:dyDescent="0.25">
      <c r="A49" s="38" t="str">
        <f>_xlfn.XLOOKUP(Apr24Availability[[#This Row],[Name]],UnitTable[NAME],UnitTable[SECTION],"NF")</f>
        <v>4PLT</v>
      </c>
      <c r="B49" s="2" t="str">
        <f>_xlfn.XLOOKUP(Apr24Availability[[#This Row],[Name]],UnitTable[NAME],UnitTable[GRADE],"NF")</f>
        <v>O2</v>
      </c>
      <c r="C49" s="7" t="s">
        <v>179</v>
      </c>
      <c r="D49" s="28"/>
      <c r="E49" s="28"/>
      <c r="F49" s="28"/>
      <c r="G49" s="29"/>
      <c r="H49" s="28"/>
      <c r="I49" s="30"/>
      <c r="J49" s="30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13"/>
    </row>
    <row r="50" spans="1:34" x14ac:dyDescent="0.25">
      <c r="A50" s="38" t="str">
        <f>_xlfn.XLOOKUP(Apr24Availability[[#This Row],[Name]],UnitTable[NAME],UnitTable[SECTION],"NF")</f>
        <v>4PLT</v>
      </c>
      <c r="B50" s="2" t="str">
        <f>_xlfn.XLOOKUP(Apr24Availability[[#This Row],[Name]],UnitTable[NAME],UnitTable[GRADE],"NF")</f>
        <v>E7</v>
      </c>
      <c r="C50" s="102" t="s">
        <v>181</v>
      </c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103"/>
    </row>
    <row r="51" spans="1:34" x14ac:dyDescent="0.25">
      <c r="A51" s="38" t="str">
        <f>_xlfn.XLOOKUP(Apr24Availability[[#This Row],[Name]],UnitTable[NAME],UnitTable[SECTION],"NF")</f>
        <v>4PLT</v>
      </c>
      <c r="B51" s="2" t="str">
        <f>_xlfn.XLOOKUP(Apr24Availability[[#This Row],[Name]],UnitTable[NAME],UnitTable[GRADE],"NF")</f>
        <v>E6</v>
      </c>
      <c r="C51" s="7" t="s">
        <v>182</v>
      </c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 t="s">
        <v>49</v>
      </c>
      <c r="Z51" s="28" t="s">
        <v>49</v>
      </c>
      <c r="AA51" s="28" t="s">
        <v>49</v>
      </c>
      <c r="AB51" s="28" t="s">
        <v>49</v>
      </c>
      <c r="AC51" s="28" t="s">
        <v>49</v>
      </c>
      <c r="AD51" s="28"/>
      <c r="AE51" s="28"/>
      <c r="AF51" s="28"/>
      <c r="AG51" s="28"/>
      <c r="AH51" s="103" t="s">
        <v>108</v>
      </c>
    </row>
    <row r="52" spans="1:34" x14ac:dyDescent="0.25">
      <c r="A52" s="38" t="str">
        <f>_xlfn.XLOOKUP(Apr24Availability[[#This Row],[Name]],UnitTable[NAME],UnitTable[SECTION],"NF")</f>
        <v>4PLT</v>
      </c>
      <c r="B52" s="2" t="str">
        <f>_xlfn.XLOOKUP(Apr24Availability[[#This Row],[Name]],UnitTable[NAME],UnitTable[GRADE],"NF")</f>
        <v>E6</v>
      </c>
      <c r="C52" s="18" t="s">
        <v>183</v>
      </c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103"/>
    </row>
    <row r="53" spans="1:34" x14ac:dyDescent="0.25">
      <c r="A53" s="38" t="str">
        <f>_xlfn.XLOOKUP(Apr24Availability[[#This Row],[Name]],UnitTable[NAME],UnitTable[SECTION],"NF")</f>
        <v>4PLT</v>
      </c>
      <c r="B53" s="2" t="str">
        <f>_xlfn.XLOOKUP(Apr24Availability[[#This Row],[Name]],UnitTable[NAME],UnitTable[GRADE],"NF")</f>
        <v>E5</v>
      </c>
      <c r="C53" s="10" t="s">
        <v>184</v>
      </c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103"/>
    </row>
    <row r="54" spans="1:34" x14ac:dyDescent="0.25">
      <c r="A54" s="38" t="str">
        <f>_xlfn.XLOOKUP(Apr24Availability[[#This Row],[Name]],UnitTable[NAME],UnitTable[SECTION],"NF")</f>
        <v>4PLT</v>
      </c>
      <c r="B54" s="2" t="str">
        <f>_xlfn.XLOOKUP(Apr24Availability[[#This Row],[Name]],UnitTable[NAME],UnitTable[GRADE],"NF")</f>
        <v>E5</v>
      </c>
      <c r="C54" s="7" t="s">
        <v>185</v>
      </c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103"/>
    </row>
    <row r="55" spans="1:34" x14ac:dyDescent="0.25">
      <c r="A55" s="38" t="str">
        <f>_xlfn.XLOOKUP(Apr24Availability[[#This Row],[Name]],UnitTable[NAME],UnitTable[SECTION],"NF")</f>
        <v>4PLT</v>
      </c>
      <c r="B55" s="2" t="str">
        <f>_xlfn.XLOOKUP(Apr24Availability[[#This Row],[Name]],UnitTable[NAME],UnitTable[GRADE],"NF")</f>
        <v>E5</v>
      </c>
      <c r="C55" s="7" t="s">
        <v>186</v>
      </c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103"/>
    </row>
    <row r="56" spans="1:34" x14ac:dyDescent="0.25">
      <c r="A56" s="38" t="str">
        <f>_xlfn.XLOOKUP(Apr24Availability[[#This Row],[Name]],UnitTable[NAME],UnitTable[SECTION],"NF")</f>
        <v>4PLT</v>
      </c>
      <c r="B56" s="2" t="str">
        <f>_xlfn.XLOOKUP(Apr24Availability[[#This Row],[Name]],UnitTable[NAME],UnitTable[GRADE],"NF")</f>
        <v>E4</v>
      </c>
      <c r="C56" s="7" t="s">
        <v>187</v>
      </c>
      <c r="D56" s="28" t="s">
        <v>57</v>
      </c>
      <c r="E56" s="28" t="s">
        <v>57</v>
      </c>
      <c r="F56" s="28" t="s">
        <v>57</v>
      </c>
      <c r="G56" s="28" t="s">
        <v>57</v>
      </c>
      <c r="H56" s="28" t="s">
        <v>57</v>
      </c>
      <c r="I56" s="28" t="s">
        <v>57</v>
      </c>
      <c r="J56" s="28" t="s">
        <v>57</v>
      </c>
      <c r="K56" s="28" t="s">
        <v>57</v>
      </c>
      <c r="L56" s="28" t="s">
        <v>57</v>
      </c>
      <c r="M56" s="28" t="s">
        <v>57</v>
      </c>
      <c r="N56" s="28" t="s">
        <v>57</v>
      </c>
      <c r="O56" s="28" t="s">
        <v>57</v>
      </c>
      <c r="P56" s="28" t="s">
        <v>57</v>
      </c>
      <c r="Q56" s="28" t="s">
        <v>57</v>
      </c>
      <c r="R56" s="28" t="s">
        <v>57</v>
      </c>
      <c r="S56" s="28" t="s">
        <v>57</v>
      </c>
      <c r="T56" s="28" t="s">
        <v>57</v>
      </c>
      <c r="U56" s="28" t="s">
        <v>57</v>
      </c>
      <c r="V56" s="28" t="s">
        <v>57</v>
      </c>
      <c r="W56" s="28" t="s">
        <v>57</v>
      </c>
      <c r="X56" s="28" t="s">
        <v>57</v>
      </c>
      <c r="Y56" s="28" t="s">
        <v>57</v>
      </c>
      <c r="Z56" s="28" t="s">
        <v>57</v>
      </c>
      <c r="AA56" s="28" t="s">
        <v>57</v>
      </c>
      <c r="AB56" s="28" t="s">
        <v>57</v>
      </c>
      <c r="AC56" s="28" t="s">
        <v>57</v>
      </c>
      <c r="AD56" s="28" t="s">
        <v>57</v>
      </c>
      <c r="AE56" s="28" t="s">
        <v>57</v>
      </c>
      <c r="AF56" s="28" t="s">
        <v>57</v>
      </c>
      <c r="AG56" s="28" t="s">
        <v>57</v>
      </c>
      <c r="AH56" s="103"/>
    </row>
    <row r="57" spans="1:34" x14ac:dyDescent="0.25">
      <c r="A57" s="38" t="str">
        <f>_xlfn.XLOOKUP(Apr24Availability[[#This Row],[Name]],UnitTable[NAME],UnitTable[SECTION],"NF")</f>
        <v>4PLT</v>
      </c>
      <c r="B57" s="2" t="str">
        <f>_xlfn.XLOOKUP(Apr24Availability[[#This Row],[Name]],UnitTable[NAME],UnitTable[GRADE],"NF")</f>
        <v>E4</v>
      </c>
      <c r="C57" s="11" t="s">
        <v>188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06"/>
    </row>
    <row r="58" spans="1:34" x14ac:dyDescent="0.25">
      <c r="A58" s="38" t="str">
        <f>_xlfn.XLOOKUP(Apr24Availability[[#This Row],[Name]],UnitTable[NAME],UnitTable[SECTION],"NF")</f>
        <v>4PLT</v>
      </c>
      <c r="B58" s="2" t="str">
        <f>_xlfn.XLOOKUP(Apr24Availability[[#This Row],[Name]],UnitTable[NAME],UnitTable[GRADE],"NF")</f>
        <v>E4</v>
      </c>
      <c r="C58" s="9" t="s">
        <v>189</v>
      </c>
      <c r="D58" s="65" t="s">
        <v>49</v>
      </c>
      <c r="E58" s="65" t="s">
        <v>49</v>
      </c>
      <c r="F58" s="65" t="s">
        <v>49</v>
      </c>
      <c r="G58" s="65" t="s">
        <v>49</v>
      </c>
      <c r="H58" s="28" t="s">
        <v>49</v>
      </c>
      <c r="I58" s="65" t="s">
        <v>49</v>
      </c>
      <c r="J58" s="65" t="s">
        <v>49</v>
      </c>
      <c r="K58" s="28" t="s">
        <v>49</v>
      </c>
      <c r="L58" s="28" t="s">
        <v>49</v>
      </c>
      <c r="M58" s="28" t="s">
        <v>49</v>
      </c>
      <c r="N58" s="28" t="s">
        <v>49</v>
      </c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13"/>
    </row>
    <row r="59" spans="1:34" x14ac:dyDescent="0.25">
      <c r="A59" s="38" t="str">
        <f>_xlfn.XLOOKUP(Apr24Availability[[#This Row],[Name]],UnitTable[NAME],UnitTable[SECTION],"NF")</f>
        <v>4PLT</v>
      </c>
      <c r="B59" s="2" t="str">
        <f>_xlfn.XLOOKUP(Apr24Availability[[#This Row],[Name]],UnitTable[NAME],UnitTable[GRADE],"NF")</f>
        <v>E4</v>
      </c>
      <c r="C59" s="11" t="s">
        <v>190</v>
      </c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103"/>
    </row>
    <row r="60" spans="1:34" x14ac:dyDescent="0.25">
      <c r="A60" s="38" t="str">
        <f>_xlfn.XLOOKUP(Apr24Availability[[#This Row],[Name]],UnitTable[NAME],UnitTable[SECTION],"NF")</f>
        <v>4PLT</v>
      </c>
      <c r="B60" s="2" t="str">
        <f>_xlfn.XLOOKUP(Apr24Availability[[#This Row],[Name]],UnitTable[NAME],UnitTable[GRADE],"NF")</f>
        <v>E4</v>
      </c>
      <c r="C60" s="7" t="s">
        <v>191</v>
      </c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103"/>
    </row>
    <row r="61" spans="1:34" x14ac:dyDescent="0.25">
      <c r="A61" s="38" t="str">
        <f>_xlfn.XLOOKUP(Apr24Availability[[#This Row],[Name]],UnitTable[NAME],UnitTable[SECTION],"NF")</f>
        <v>4PLT</v>
      </c>
      <c r="B61" s="2" t="str">
        <f>_xlfn.XLOOKUP(Apr24Availability[[#This Row],[Name]],UnitTable[NAME],UnitTable[GRADE],"NF")</f>
        <v>E4</v>
      </c>
      <c r="C61" s="4" t="s">
        <v>192</v>
      </c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103"/>
    </row>
    <row r="62" spans="1:34" x14ac:dyDescent="0.25">
      <c r="A62" s="38" t="str">
        <f>_xlfn.XLOOKUP(Apr24Availability[[#This Row],[Name]],UnitTable[NAME],UnitTable[SECTION],"NF")</f>
        <v>OPS</v>
      </c>
      <c r="B62" s="2" t="str">
        <f>_xlfn.XLOOKUP(Apr24Availability[[#This Row],[Name]],UnitTable[NAME],UnitTable[GRADE],"NF")</f>
        <v>O3</v>
      </c>
      <c r="C62" s="7" t="s">
        <v>193</v>
      </c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 t="s">
        <v>49</v>
      </c>
      <c r="R62" s="28" t="s">
        <v>49</v>
      </c>
      <c r="S62" s="28" t="s">
        <v>49</v>
      </c>
      <c r="T62" s="28" t="s">
        <v>49</v>
      </c>
      <c r="U62" s="28" t="s">
        <v>49</v>
      </c>
      <c r="V62" s="28" t="s">
        <v>49</v>
      </c>
      <c r="W62" s="28" t="s">
        <v>49</v>
      </c>
      <c r="X62" s="28" t="s">
        <v>49</v>
      </c>
      <c r="Y62" s="28" t="s">
        <v>49</v>
      </c>
      <c r="Z62" s="28" t="s">
        <v>49</v>
      </c>
      <c r="AA62" s="28" t="s">
        <v>49</v>
      </c>
      <c r="AB62" s="28" t="s">
        <v>49</v>
      </c>
      <c r="AC62" s="28" t="s">
        <v>49</v>
      </c>
      <c r="AD62" s="28" t="s">
        <v>49</v>
      </c>
      <c r="AE62" s="28" t="s">
        <v>49</v>
      </c>
      <c r="AF62" s="28" t="s">
        <v>49</v>
      </c>
      <c r="AG62" s="28" t="s">
        <v>49</v>
      </c>
      <c r="AH62" s="103"/>
    </row>
    <row r="63" spans="1:34" x14ac:dyDescent="0.25">
      <c r="A63" s="38" t="str">
        <f>_xlfn.XLOOKUP(Apr24Availability[[#This Row],[Name]],UnitTable[NAME],UnitTable[SECTION],"NF")</f>
        <v>OPS</v>
      </c>
      <c r="B63" s="2" t="str">
        <f>_xlfn.XLOOKUP(Apr24Availability[[#This Row],[Name]],UnitTable[NAME],UnitTable[GRADE],"NF")</f>
        <v>O2</v>
      </c>
      <c r="C63" s="7" t="s">
        <v>194</v>
      </c>
      <c r="D63" s="28" t="s">
        <v>49</v>
      </c>
      <c r="E63" s="28" t="s">
        <v>49</v>
      </c>
      <c r="F63" s="28" t="s">
        <v>49</v>
      </c>
      <c r="G63" s="28" t="s">
        <v>49</v>
      </c>
      <c r="H63" s="28" t="s">
        <v>49</v>
      </c>
      <c r="I63" s="28" t="s">
        <v>49</v>
      </c>
      <c r="J63" s="28" t="s">
        <v>49</v>
      </c>
      <c r="K63" s="28" t="s">
        <v>49</v>
      </c>
      <c r="L63" s="28" t="s">
        <v>49</v>
      </c>
      <c r="M63" s="28" t="s">
        <v>49</v>
      </c>
      <c r="N63" s="28" t="s">
        <v>49</v>
      </c>
      <c r="O63" s="28" t="s">
        <v>49</v>
      </c>
      <c r="P63" s="28" t="s">
        <v>49</v>
      </c>
      <c r="Q63" s="28" t="s">
        <v>49</v>
      </c>
      <c r="R63" s="28" t="s">
        <v>49</v>
      </c>
      <c r="S63" s="28" t="s">
        <v>49</v>
      </c>
      <c r="T63" s="28" t="s">
        <v>49</v>
      </c>
      <c r="U63" s="28" t="s">
        <v>49</v>
      </c>
      <c r="V63" s="28" t="s">
        <v>49</v>
      </c>
      <c r="W63" s="65" t="s">
        <v>49</v>
      </c>
      <c r="X63" s="65" t="s">
        <v>49</v>
      </c>
      <c r="Y63" s="65" t="s">
        <v>49</v>
      </c>
      <c r="Z63" s="65" t="s">
        <v>49</v>
      </c>
      <c r="AA63" s="65" t="s">
        <v>49</v>
      </c>
      <c r="AB63" s="65" t="s">
        <v>49</v>
      </c>
      <c r="AC63" s="65" t="s">
        <v>49</v>
      </c>
      <c r="AD63" s="65" t="s">
        <v>49</v>
      </c>
      <c r="AE63" s="65" t="s">
        <v>49</v>
      </c>
      <c r="AF63" s="28" t="s">
        <v>49</v>
      </c>
      <c r="AG63" s="28" t="s">
        <v>49</v>
      </c>
      <c r="AH63" s="103"/>
    </row>
    <row r="64" spans="1:34" x14ac:dyDescent="0.25">
      <c r="A64" s="38" t="str">
        <f>_xlfn.XLOOKUP(Apr24Availability[[#This Row],[Name]],UnitTable[NAME],UnitTable[SECTION],"NF")</f>
        <v>OPS</v>
      </c>
      <c r="B64" s="2" t="str">
        <f>_xlfn.XLOOKUP(Apr24Availability[[#This Row],[Name]],UnitTable[NAME],UnitTable[GRADE],"NF")</f>
        <v>E8</v>
      </c>
      <c r="C64" s="101" t="s">
        <v>195</v>
      </c>
      <c r="D64" s="28" t="s">
        <v>57</v>
      </c>
      <c r="E64" s="28" t="s">
        <v>57</v>
      </c>
      <c r="F64" s="28" t="s">
        <v>57</v>
      </c>
      <c r="G64" s="28" t="s">
        <v>57</v>
      </c>
      <c r="H64" s="28" t="s">
        <v>57</v>
      </c>
      <c r="I64" s="28" t="s">
        <v>57</v>
      </c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103"/>
    </row>
    <row r="65" spans="1:34" x14ac:dyDescent="0.25">
      <c r="A65" s="38" t="str">
        <f>_xlfn.XLOOKUP(Apr24Availability[[#This Row],[Name]],UnitTable[NAME],UnitTable[SECTION],"NF")</f>
        <v>OPS</v>
      </c>
      <c r="B65" s="2" t="str">
        <f>_xlfn.XLOOKUP(Apr24Availability[[#This Row],[Name]],UnitTable[NAME],UnitTable[GRADE],"NF")</f>
        <v>E7</v>
      </c>
      <c r="C65" s="9" t="s">
        <v>196</v>
      </c>
      <c r="D65" s="28"/>
      <c r="E65" s="28"/>
      <c r="F65" s="28"/>
      <c r="G65" s="28"/>
      <c r="H65" s="28"/>
      <c r="I65" s="28"/>
      <c r="J65" s="30"/>
      <c r="K65" s="28"/>
      <c r="L65" s="28"/>
      <c r="M65" s="28"/>
      <c r="N65" s="28"/>
      <c r="O65" s="28"/>
      <c r="P65" s="28"/>
      <c r="Q65" s="28" t="s">
        <v>49</v>
      </c>
      <c r="R65" s="28" t="s">
        <v>49</v>
      </c>
      <c r="S65" s="28" t="s">
        <v>49</v>
      </c>
      <c r="T65" s="28" t="s">
        <v>49</v>
      </c>
      <c r="U65" s="28" t="s">
        <v>49</v>
      </c>
      <c r="V65" s="28" t="s">
        <v>49</v>
      </c>
      <c r="W65" s="28" t="s">
        <v>49</v>
      </c>
      <c r="X65" s="28" t="s">
        <v>49</v>
      </c>
      <c r="Y65" s="28" t="s">
        <v>49</v>
      </c>
      <c r="Z65" s="28" t="s">
        <v>49</v>
      </c>
      <c r="AA65" s="28" t="s">
        <v>49</v>
      </c>
      <c r="AB65" s="28" t="s">
        <v>49</v>
      </c>
      <c r="AC65" s="28" t="s">
        <v>49</v>
      </c>
      <c r="AD65" s="28" t="s">
        <v>49</v>
      </c>
      <c r="AE65" s="28" t="s">
        <v>49</v>
      </c>
      <c r="AF65" s="28" t="s">
        <v>49</v>
      </c>
      <c r="AG65" s="28" t="s">
        <v>49</v>
      </c>
      <c r="AH65" s="13"/>
    </row>
    <row r="66" spans="1:34" x14ac:dyDescent="0.25">
      <c r="A66" s="38" t="str">
        <f>_xlfn.XLOOKUP(Apr24Availability[[#This Row],[Name]],UnitTable[NAME],UnitTable[SECTION],"NF")</f>
        <v>OPS</v>
      </c>
      <c r="B66" s="2" t="str">
        <f>_xlfn.XLOOKUP(Apr24Availability[[#This Row],[Name]],UnitTable[NAME],UnitTable[GRADE],"NF")</f>
        <v>E6</v>
      </c>
      <c r="C66" s="7" t="s">
        <v>197</v>
      </c>
      <c r="D66" s="65" t="s">
        <v>49</v>
      </c>
      <c r="E66" s="65" t="s">
        <v>49</v>
      </c>
      <c r="F66" s="65" t="s">
        <v>49</v>
      </c>
      <c r="G66" s="65" t="s">
        <v>49</v>
      </c>
      <c r="H66" s="28" t="s">
        <v>49</v>
      </c>
      <c r="I66" s="65" t="s">
        <v>49</v>
      </c>
      <c r="J66" s="65" t="s">
        <v>49</v>
      </c>
      <c r="K66" s="28" t="s">
        <v>49</v>
      </c>
      <c r="L66" s="28" t="s">
        <v>49</v>
      </c>
      <c r="M66" s="28" t="s">
        <v>49</v>
      </c>
      <c r="N66" s="28" t="s">
        <v>49</v>
      </c>
      <c r="O66" s="28"/>
      <c r="P66" s="28"/>
      <c r="Q66" s="28"/>
      <c r="R66" s="28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28"/>
      <c r="AF66" s="28"/>
      <c r="AG66" s="28"/>
      <c r="AH66" s="103"/>
    </row>
    <row r="67" spans="1:34" x14ac:dyDescent="0.25">
      <c r="A67" s="38" t="str">
        <f>_xlfn.XLOOKUP(Apr24Availability[[#This Row],[Name]],UnitTable[NAME],UnitTable[SECTION],"NF")</f>
        <v>OPS</v>
      </c>
      <c r="B67" s="2" t="str">
        <f>_xlfn.XLOOKUP(Apr24Availability[[#This Row],[Name]],UnitTable[NAME],UnitTable[GRADE],"NF")</f>
        <v>E6</v>
      </c>
      <c r="C67" s="7" t="s">
        <v>198</v>
      </c>
      <c r="D67" s="28" t="s">
        <v>49</v>
      </c>
      <c r="E67" s="28" t="s">
        <v>49</v>
      </c>
      <c r="F67" s="28" t="s">
        <v>49</v>
      </c>
      <c r="G67" s="28" t="s">
        <v>49</v>
      </c>
      <c r="H67" s="28" t="s">
        <v>49</v>
      </c>
      <c r="I67" s="28" t="s">
        <v>49</v>
      </c>
      <c r="J67" s="28" t="s">
        <v>49</v>
      </c>
      <c r="K67" s="28" t="s">
        <v>49</v>
      </c>
      <c r="L67" s="28" t="s">
        <v>49</v>
      </c>
      <c r="M67" s="28" t="s">
        <v>49</v>
      </c>
      <c r="N67" s="28" t="s">
        <v>49</v>
      </c>
      <c r="O67" s="28" t="s">
        <v>49</v>
      </c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103"/>
    </row>
    <row r="68" spans="1:34" x14ac:dyDescent="0.25">
      <c r="A68" s="38" t="str">
        <f>_xlfn.XLOOKUP(Apr24Availability[[#This Row],[Name]],UnitTable[NAME],UnitTable[SECTION],"NF")</f>
        <v>OPS</v>
      </c>
      <c r="B68" s="2" t="str">
        <f>_xlfn.XLOOKUP(Apr24Availability[[#This Row],[Name]],UnitTable[NAME],UnitTable[GRADE],"NF")</f>
        <v>E5</v>
      </c>
      <c r="C68" s="12" t="s">
        <v>199</v>
      </c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103"/>
    </row>
    <row r="69" spans="1:34" x14ac:dyDescent="0.25">
      <c r="A69" s="38" t="str">
        <f>_xlfn.XLOOKUP(Apr24Availability[[#This Row],[Name]],UnitTable[NAME],UnitTable[SECTION],"NF")</f>
        <v>OPS</v>
      </c>
      <c r="B69" s="2" t="str">
        <f>_xlfn.XLOOKUP(Apr24Availability[[#This Row],[Name]],UnitTable[NAME],UnitTable[GRADE],"NF")</f>
        <v>E5</v>
      </c>
      <c r="C69" s="7" t="s">
        <v>200</v>
      </c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103"/>
    </row>
    <row r="70" spans="1:34" x14ac:dyDescent="0.25">
      <c r="A70" s="38" t="str">
        <f>_xlfn.XLOOKUP(Apr24Availability[[#This Row],[Name]],UnitTable[NAME],UnitTable[SECTION],"NF")</f>
        <v>SOC</v>
      </c>
      <c r="B70" s="2" t="str">
        <f>_xlfn.XLOOKUP(Apr24Availability[[#This Row],[Name]],UnitTable[NAME],UnitTable[GRADE],"NF")</f>
        <v>O2</v>
      </c>
      <c r="C70" s="7" t="s">
        <v>201</v>
      </c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103"/>
    </row>
    <row r="71" spans="1:34" x14ac:dyDescent="0.25">
      <c r="A71" s="38" t="str">
        <f>_xlfn.XLOOKUP(Apr24Availability[[#This Row],[Name]],UnitTable[NAME],UnitTable[SECTION],"NF")</f>
        <v>SOC</v>
      </c>
      <c r="B71" s="2" t="str">
        <f>_xlfn.XLOOKUP(Apr24Availability[[#This Row],[Name]],UnitTable[NAME],UnitTable[GRADE],"NF")</f>
        <v>E7</v>
      </c>
      <c r="C71" s="7" t="s">
        <v>202</v>
      </c>
      <c r="D71" s="28"/>
      <c r="E71" s="28"/>
      <c r="F71" s="28" t="s">
        <v>100</v>
      </c>
      <c r="G71" s="28" t="s">
        <v>100</v>
      </c>
      <c r="H71" s="28" t="s">
        <v>100</v>
      </c>
      <c r="I71" s="28" t="s">
        <v>100</v>
      </c>
      <c r="J71" s="28" t="s">
        <v>100</v>
      </c>
      <c r="K71" s="28" t="s">
        <v>100</v>
      </c>
      <c r="L71" s="28" t="s">
        <v>100</v>
      </c>
      <c r="M71" s="28" t="s">
        <v>100</v>
      </c>
      <c r="N71" s="28" t="s">
        <v>100</v>
      </c>
      <c r="O71" s="28" t="s">
        <v>100</v>
      </c>
      <c r="P71" s="28" t="s">
        <v>100</v>
      </c>
      <c r="Q71" s="28" t="s">
        <v>100</v>
      </c>
      <c r="R71" s="28"/>
      <c r="S71" s="28"/>
      <c r="T71" s="28"/>
      <c r="U71" s="28"/>
      <c r="V71" s="28"/>
      <c r="W71" s="28" t="s">
        <v>100</v>
      </c>
      <c r="X71" s="28" t="s">
        <v>100</v>
      </c>
      <c r="Y71" s="28"/>
      <c r="Z71" s="28"/>
      <c r="AA71" s="28"/>
      <c r="AB71" s="28"/>
      <c r="AC71" s="28"/>
      <c r="AD71" s="28"/>
      <c r="AE71" s="28"/>
      <c r="AF71" s="28"/>
      <c r="AG71" s="28"/>
      <c r="AH71" s="103"/>
    </row>
    <row r="72" spans="1:34" x14ac:dyDescent="0.25">
      <c r="A72" s="38" t="str">
        <f>_xlfn.XLOOKUP(Apr24Availability[[#This Row],[Name]],UnitTable[NAME],UnitTable[SECTION],"NF")</f>
        <v>SOC</v>
      </c>
      <c r="B72" s="2" t="str">
        <f>_xlfn.XLOOKUP(Apr24Availability[[#This Row],[Name]],UnitTable[NAME],UnitTable[GRADE],"NF")</f>
        <v>E5</v>
      </c>
      <c r="C72" s="7" t="s">
        <v>203</v>
      </c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103"/>
    </row>
    <row r="73" spans="1:34" x14ac:dyDescent="0.25">
      <c r="A73" s="38" t="str">
        <f>_xlfn.XLOOKUP(Apr24Availability[[#This Row],[Name]],UnitTable[NAME],UnitTable[SECTION],"NF")</f>
        <v>SOC</v>
      </c>
      <c r="B73" s="2" t="str">
        <f>_xlfn.XLOOKUP(Apr24Availability[[#This Row],[Name]],UnitTable[NAME],UnitTable[GRADE],"NF")</f>
        <v>E4</v>
      </c>
      <c r="C73" s="7" t="s">
        <v>204</v>
      </c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 t="s">
        <v>60</v>
      </c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103"/>
    </row>
    <row r="74" spans="1:34" x14ac:dyDescent="0.25">
      <c r="A74" s="38" t="str">
        <f>_xlfn.XLOOKUP(Apr24Availability[[#This Row],[Name]],UnitTable[NAME],UnitTable[SECTION],"NF")</f>
        <v>SOC</v>
      </c>
      <c r="B74" s="2" t="str">
        <f>_xlfn.XLOOKUP(Apr24Availability[[#This Row],[Name]],UnitTable[NAME],UnitTable[GRADE],"NF")</f>
        <v>E3</v>
      </c>
      <c r="C74" s="7" t="s">
        <v>205</v>
      </c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103"/>
    </row>
    <row r="75" spans="1:34" x14ac:dyDescent="0.25">
      <c r="A75" s="38" t="str">
        <f>_xlfn.XLOOKUP(Apr24Availability[[#This Row],[Name]],UnitTable[NAME],UnitTable[SECTION],"NF")</f>
        <v>SOC</v>
      </c>
      <c r="B75" s="2" t="str">
        <f>_xlfn.XLOOKUP(Apr24Availability[[#This Row],[Name]],UnitTable[NAME],UnitTable[GRADE],"NF")</f>
        <v>E3</v>
      </c>
      <c r="C75" s="7" t="s">
        <v>206</v>
      </c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13"/>
    </row>
    <row r="76" spans="1:34" x14ac:dyDescent="0.25">
      <c r="A76" s="38" t="str">
        <f>_xlfn.XLOOKUP(Apr24Availability[[#This Row],[Name]],UnitTable[NAME],UnitTable[SECTION],"NF")</f>
        <v>HQ</v>
      </c>
      <c r="B76" s="2" t="str">
        <f>_xlfn.XLOOKUP(Apr24Availability[[#This Row],[Name]],UnitTable[NAME],UnitTable[GRADE],"NF")</f>
        <v>O4</v>
      </c>
      <c r="C76" s="9" t="s">
        <v>207</v>
      </c>
      <c r="D76" s="29"/>
      <c r="E76" s="29"/>
      <c r="F76" s="29"/>
      <c r="G76" s="29"/>
      <c r="H76" s="28"/>
      <c r="I76" s="30"/>
      <c r="J76" s="30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13"/>
    </row>
    <row r="77" spans="1:34" x14ac:dyDescent="0.25">
      <c r="A77" s="38" t="str">
        <f>_xlfn.XLOOKUP(Apr24Availability[[#This Row],[Name]],UnitTable[NAME],UnitTable[SECTION],"NF")</f>
        <v>HQ</v>
      </c>
      <c r="B77" s="2" t="str">
        <f>_xlfn.XLOOKUP(Apr24Availability[[#This Row],[Name]],UnitTable[NAME],UnitTable[GRADE],"NF")</f>
        <v>O2</v>
      </c>
      <c r="C77" s="101" t="s">
        <v>208</v>
      </c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103"/>
    </row>
    <row r="78" spans="1:34" x14ac:dyDescent="0.25">
      <c r="A78" s="38" t="str">
        <f>_xlfn.XLOOKUP(Apr24Availability[[#This Row],[Name]],UnitTable[NAME],UnitTable[SECTION],"NF")</f>
        <v>HQ</v>
      </c>
      <c r="B78" s="2" t="str">
        <f>_xlfn.XLOOKUP(Apr24Availability[[#This Row],[Name]],UnitTable[NAME],UnitTable[GRADE],"NF")</f>
        <v>E8</v>
      </c>
      <c r="C78" s="4" t="s">
        <v>209</v>
      </c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103"/>
    </row>
    <row r="79" spans="1:34" x14ac:dyDescent="0.25">
      <c r="A79" s="38" t="str">
        <f>_xlfn.XLOOKUP(Apr24Availability[[#This Row],[Name]],UnitTable[NAME],UnitTable[SECTION],"NF")</f>
        <v>HQ</v>
      </c>
      <c r="B79" s="2" t="str">
        <f>_xlfn.XLOOKUP(Apr24Availability[[#This Row],[Name]],UnitTable[NAME],UnitTable[GRADE],"NF")</f>
        <v>E6</v>
      </c>
      <c r="C79" s="7" t="s">
        <v>210</v>
      </c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103"/>
    </row>
    <row r="80" spans="1:34" x14ac:dyDescent="0.25">
      <c r="A80" s="38" t="str">
        <f>_xlfn.XLOOKUP(Apr24Availability[[#This Row],[Name]],UnitTable[NAME],UnitTable[SECTION],"NF")</f>
        <v>HQ</v>
      </c>
      <c r="B80" s="2" t="str">
        <f>_xlfn.XLOOKUP(Apr24Availability[[#This Row],[Name]],UnitTable[NAME],UnitTable[GRADE],"NF")</f>
        <v>E4</v>
      </c>
      <c r="C80" s="7" t="s">
        <v>211</v>
      </c>
      <c r="D80" s="28" t="s">
        <v>49</v>
      </c>
      <c r="E80" s="28" t="s">
        <v>49</v>
      </c>
      <c r="F80" s="28" t="s">
        <v>49</v>
      </c>
      <c r="G80" s="28" t="s">
        <v>49</v>
      </c>
      <c r="H80" s="28" t="s">
        <v>49</v>
      </c>
      <c r="I80" s="28" t="s">
        <v>49</v>
      </c>
      <c r="J80" s="28" t="s">
        <v>49</v>
      </c>
      <c r="K80" s="28" t="s">
        <v>49</v>
      </c>
      <c r="L80" s="28" t="s">
        <v>49</v>
      </c>
      <c r="M80" s="28" t="s">
        <v>49</v>
      </c>
      <c r="N80" s="28" t="s">
        <v>49</v>
      </c>
      <c r="O80" s="28" t="s">
        <v>49</v>
      </c>
      <c r="P80" s="28"/>
      <c r="Q80" s="28"/>
      <c r="R80" s="28"/>
      <c r="S80" s="28" t="s">
        <v>57</v>
      </c>
      <c r="T80" s="28" t="s">
        <v>57</v>
      </c>
      <c r="U80" s="28" t="s">
        <v>57</v>
      </c>
      <c r="V80" s="28" t="s">
        <v>57</v>
      </c>
      <c r="W80" s="28" t="s">
        <v>57</v>
      </c>
      <c r="X80" s="28" t="s">
        <v>57</v>
      </c>
      <c r="Y80" s="28" t="s">
        <v>57</v>
      </c>
      <c r="Z80" s="28" t="s">
        <v>57</v>
      </c>
      <c r="AA80" s="28"/>
      <c r="AB80" s="28"/>
      <c r="AC80" s="28"/>
      <c r="AD80" s="28"/>
      <c r="AE80" s="28"/>
      <c r="AF80" s="28"/>
      <c r="AG80" s="28"/>
      <c r="AH80" s="103" t="s">
        <v>119</v>
      </c>
    </row>
    <row r="81" spans="1:3" x14ac:dyDescent="0.25">
      <c r="A81" s="83"/>
      <c r="B81" s="83"/>
      <c r="C81" s="83"/>
    </row>
    <row r="82" spans="1:3" x14ac:dyDescent="0.25">
      <c r="A82" s="83"/>
      <c r="B82" s="83"/>
      <c r="C82" s="83"/>
    </row>
    <row r="83" spans="1:3" x14ac:dyDescent="0.25">
      <c r="A83" s="83"/>
      <c r="B83" s="83"/>
      <c r="C83" s="83"/>
    </row>
    <row r="84" spans="1:3" x14ac:dyDescent="0.25">
      <c r="A84" s="83"/>
      <c r="B84" s="83"/>
      <c r="C84" s="83"/>
    </row>
    <row r="85" spans="1:3" x14ac:dyDescent="0.25">
      <c r="A85" s="83"/>
      <c r="B85" s="83"/>
      <c r="C85" s="83"/>
    </row>
    <row r="86" spans="1:3" x14ac:dyDescent="0.25">
      <c r="A86" s="83"/>
      <c r="B86" s="83"/>
      <c r="C86" s="83"/>
    </row>
    <row r="87" spans="1:3" x14ac:dyDescent="0.25">
      <c r="A87" s="83"/>
      <c r="B87" s="83" t="s">
        <v>24</v>
      </c>
      <c r="C87" s="83" t="s">
        <v>132</v>
      </c>
    </row>
    <row r="88" spans="1:3" x14ac:dyDescent="0.25">
      <c r="A88" s="83"/>
      <c r="B88" s="83" t="s">
        <v>40</v>
      </c>
      <c r="C88" s="83" t="s">
        <v>133</v>
      </c>
    </row>
    <row r="89" spans="1:3" x14ac:dyDescent="0.25">
      <c r="A89" s="83"/>
      <c r="B89" s="83" t="s">
        <v>31</v>
      </c>
      <c r="C89" s="83" t="s">
        <v>134</v>
      </c>
    </row>
    <row r="90" spans="1:3" x14ac:dyDescent="0.25">
      <c r="A90" s="83"/>
      <c r="B90" s="83" t="s">
        <v>31</v>
      </c>
      <c r="C90" s="83" t="s">
        <v>135</v>
      </c>
    </row>
    <row r="91" spans="1:3" x14ac:dyDescent="0.25">
      <c r="A91" s="83"/>
      <c r="B91" s="83" t="s">
        <v>21</v>
      </c>
      <c r="C91" s="83" t="s">
        <v>136</v>
      </c>
    </row>
    <row r="92" spans="1:3" x14ac:dyDescent="0.25">
      <c r="A92" s="83"/>
      <c r="B92" s="83" t="s">
        <v>21</v>
      </c>
      <c r="C92" s="83" t="s">
        <v>137</v>
      </c>
    </row>
    <row r="93" spans="1:3" x14ac:dyDescent="0.25">
      <c r="A93" s="83"/>
      <c r="B93" s="83" t="s">
        <v>21</v>
      </c>
      <c r="C93" s="83" t="s">
        <v>138</v>
      </c>
    </row>
    <row r="94" spans="1:3" x14ac:dyDescent="0.25">
      <c r="A94" s="83"/>
      <c r="B94" s="83" t="s">
        <v>38</v>
      </c>
      <c r="C94" s="83" t="s">
        <v>139</v>
      </c>
    </row>
    <row r="95" spans="1:3" x14ac:dyDescent="0.25">
      <c r="A95" s="83"/>
      <c r="B95" s="83" t="s">
        <v>38</v>
      </c>
      <c r="C95" s="83" t="s">
        <v>140</v>
      </c>
    </row>
    <row r="96" spans="1:3" x14ac:dyDescent="0.25">
      <c r="A96" s="83"/>
      <c r="B96" s="83" t="s">
        <v>38</v>
      </c>
      <c r="C96" s="83" t="s">
        <v>141</v>
      </c>
    </row>
    <row r="97" spans="1:3" x14ac:dyDescent="0.25">
      <c r="A97" s="83"/>
      <c r="B97" s="83" t="s">
        <v>38</v>
      </c>
      <c r="C97" s="83" t="s">
        <v>142</v>
      </c>
    </row>
    <row r="98" spans="1:3" x14ac:dyDescent="0.25">
      <c r="A98" s="83"/>
      <c r="B98" s="83" t="s">
        <v>38</v>
      </c>
      <c r="C98" s="83" t="s">
        <v>143</v>
      </c>
    </row>
    <row r="99" spans="1:3" x14ac:dyDescent="0.25">
      <c r="A99" s="83"/>
      <c r="B99" s="83" t="s">
        <v>38</v>
      </c>
      <c r="C99" s="83" t="s">
        <v>144</v>
      </c>
    </row>
    <row r="100" spans="1:3" x14ac:dyDescent="0.25">
      <c r="A100" s="83"/>
      <c r="B100" s="83" t="s">
        <v>38</v>
      </c>
      <c r="C100" s="83" t="s">
        <v>145</v>
      </c>
    </row>
    <row r="101" spans="1:3" x14ac:dyDescent="0.25">
      <c r="A101" s="83"/>
      <c r="B101" s="83" t="s">
        <v>41</v>
      </c>
      <c r="C101" s="83" t="s">
        <v>146</v>
      </c>
    </row>
    <row r="102" spans="1:3" x14ac:dyDescent="0.25">
      <c r="A102" s="83"/>
      <c r="B102" s="83" t="s">
        <v>24</v>
      </c>
      <c r="C102" s="83" t="s">
        <v>147</v>
      </c>
    </row>
    <row r="103" spans="1:3" x14ac:dyDescent="0.25">
      <c r="A103" s="83"/>
      <c r="B103" s="83" t="s">
        <v>40</v>
      </c>
      <c r="C103" s="83" t="s">
        <v>148</v>
      </c>
    </row>
    <row r="104" spans="1:3" x14ac:dyDescent="0.25">
      <c r="A104" s="83"/>
      <c r="B104" s="83" t="s">
        <v>31</v>
      </c>
      <c r="C104" s="83" t="s">
        <v>149</v>
      </c>
    </row>
    <row r="105" spans="1:3" x14ac:dyDescent="0.25">
      <c r="A105" s="83"/>
      <c r="B105" s="83" t="s">
        <v>31</v>
      </c>
      <c r="C105" s="83" t="s">
        <v>150</v>
      </c>
    </row>
    <row r="106" spans="1:3" x14ac:dyDescent="0.25">
      <c r="A106" s="83"/>
      <c r="B106" s="83" t="s">
        <v>21</v>
      </c>
      <c r="C106" s="83" t="s">
        <v>151</v>
      </c>
    </row>
    <row r="107" spans="1:3" x14ac:dyDescent="0.25">
      <c r="A107" s="83"/>
      <c r="B107" s="83" t="s">
        <v>21</v>
      </c>
      <c r="C107" s="83" t="s">
        <v>152</v>
      </c>
    </row>
    <row r="108" spans="1:3" x14ac:dyDescent="0.25">
      <c r="A108" s="83"/>
      <c r="B108" s="83" t="s">
        <v>21</v>
      </c>
      <c r="C108" s="83" t="s">
        <v>153</v>
      </c>
    </row>
    <row r="109" spans="1:3" x14ac:dyDescent="0.25">
      <c r="A109" s="83"/>
      <c r="B109" s="83" t="s">
        <v>38</v>
      </c>
      <c r="C109" s="83" t="s">
        <v>154</v>
      </c>
    </row>
    <row r="110" spans="1:3" x14ac:dyDescent="0.25">
      <c r="A110" s="83"/>
      <c r="B110" s="83" t="s">
        <v>38</v>
      </c>
      <c r="C110" s="83" t="s">
        <v>155</v>
      </c>
    </row>
    <row r="111" spans="1:3" x14ac:dyDescent="0.25">
      <c r="A111" s="83"/>
      <c r="B111" s="83" t="s">
        <v>38</v>
      </c>
      <c r="C111" s="83" t="s">
        <v>156</v>
      </c>
    </row>
    <row r="112" spans="1:3" x14ac:dyDescent="0.25">
      <c r="A112" s="83"/>
      <c r="B112" s="83" t="s">
        <v>38</v>
      </c>
      <c r="C112" s="83" t="s">
        <v>157</v>
      </c>
    </row>
    <row r="113" spans="1:9" x14ac:dyDescent="0.25">
      <c r="A113" s="83"/>
      <c r="B113" s="83" t="s">
        <v>38</v>
      </c>
      <c r="C113" s="83" t="s">
        <v>158</v>
      </c>
    </row>
    <row r="114" spans="1:9" x14ac:dyDescent="0.25">
      <c r="A114" s="83"/>
      <c r="B114" s="83" t="s">
        <v>38</v>
      </c>
      <c r="C114" s="83" t="s">
        <v>159</v>
      </c>
    </row>
    <row r="115" spans="1:9" x14ac:dyDescent="0.25">
      <c r="A115" s="83"/>
      <c r="B115" s="83" t="s">
        <v>38</v>
      </c>
      <c r="C115" s="83" t="s">
        <v>160</v>
      </c>
    </row>
    <row r="116" spans="1:9" x14ac:dyDescent="0.25">
      <c r="A116" s="83"/>
      <c r="B116" s="83" t="s">
        <v>41</v>
      </c>
      <c r="C116" s="83" t="s">
        <v>161</v>
      </c>
    </row>
    <row r="117" spans="1:9" x14ac:dyDescent="0.25">
      <c r="A117" s="83"/>
      <c r="B117" s="83" t="s">
        <v>24</v>
      </c>
      <c r="C117" s="83" t="s">
        <v>162</v>
      </c>
    </row>
    <row r="118" spans="1:9" x14ac:dyDescent="0.25">
      <c r="A118" s="83"/>
      <c r="B118" s="83" t="s">
        <v>40</v>
      </c>
      <c r="C118" s="83" t="s">
        <v>163</v>
      </c>
    </row>
    <row r="119" spans="1:9" x14ac:dyDescent="0.25">
      <c r="A119" s="83"/>
      <c r="B119" s="83" t="s">
        <v>31</v>
      </c>
      <c r="C119" s="83" t="s">
        <v>164</v>
      </c>
    </row>
    <row r="120" spans="1:9" x14ac:dyDescent="0.25">
      <c r="A120" s="83"/>
      <c r="B120" s="83" t="s">
        <v>31</v>
      </c>
      <c r="C120" s="83" t="s">
        <v>165</v>
      </c>
    </row>
    <row r="121" spans="1:9" x14ac:dyDescent="0.25">
      <c r="A121" s="83"/>
      <c r="B121" s="83" t="s">
        <v>21</v>
      </c>
      <c r="C121" s="83" t="s">
        <v>166</v>
      </c>
    </row>
    <row r="122" spans="1:9" x14ac:dyDescent="0.25">
      <c r="A122" s="83"/>
      <c r="B122" s="83" t="s">
        <v>21</v>
      </c>
      <c r="C122" s="83" t="s">
        <v>167</v>
      </c>
    </row>
    <row r="123" spans="1:9" x14ac:dyDescent="0.25">
      <c r="A123" s="83"/>
      <c r="B123" s="83" t="s">
        <v>21</v>
      </c>
      <c r="C123" s="83" t="s">
        <v>168</v>
      </c>
      <c r="G123" s="83"/>
      <c r="H123" s="83"/>
      <c r="I123" s="83"/>
    </row>
    <row r="124" spans="1:9" x14ac:dyDescent="0.25">
      <c r="A124" s="83"/>
      <c r="B124" s="83" t="s">
        <v>38</v>
      </c>
      <c r="C124" s="83" t="s">
        <v>169</v>
      </c>
      <c r="G124" s="83"/>
      <c r="H124" s="83"/>
      <c r="I124" s="83"/>
    </row>
    <row r="125" spans="1:9" x14ac:dyDescent="0.25">
      <c r="A125" s="83"/>
      <c r="B125" s="83" t="s">
        <v>38</v>
      </c>
      <c r="C125" s="83" t="s">
        <v>170</v>
      </c>
      <c r="G125" s="83"/>
      <c r="H125" s="83"/>
      <c r="I125" s="83"/>
    </row>
    <row r="126" spans="1:9" x14ac:dyDescent="0.25">
      <c r="A126" s="83"/>
      <c r="B126" s="83" t="s">
        <v>38</v>
      </c>
      <c r="C126" s="83" t="s">
        <v>171</v>
      </c>
      <c r="G126" s="83"/>
      <c r="H126" s="83"/>
      <c r="I126" s="83"/>
    </row>
    <row r="127" spans="1:9" x14ac:dyDescent="0.25">
      <c r="A127" s="83"/>
      <c r="B127" s="83" t="s">
        <v>38</v>
      </c>
      <c r="C127" s="83" t="s">
        <v>172</v>
      </c>
      <c r="G127" s="83"/>
      <c r="H127" s="83"/>
      <c r="I127" s="83"/>
    </row>
    <row r="128" spans="1:9" x14ac:dyDescent="0.25">
      <c r="A128" s="83"/>
      <c r="B128" s="83" t="s">
        <v>38</v>
      </c>
      <c r="C128" s="83" t="s">
        <v>173</v>
      </c>
      <c r="G128" s="83"/>
      <c r="H128" s="83"/>
      <c r="I128" s="83"/>
    </row>
    <row r="129" spans="1:9" x14ac:dyDescent="0.25">
      <c r="A129" s="83"/>
      <c r="B129" s="83" t="s">
        <v>38</v>
      </c>
      <c r="C129" s="83" t="s">
        <v>174</v>
      </c>
      <c r="G129" s="83"/>
      <c r="H129" s="83"/>
      <c r="I129" s="83"/>
    </row>
    <row r="130" spans="1:9" x14ac:dyDescent="0.25">
      <c r="A130" s="83"/>
      <c r="B130" s="83" t="s">
        <v>38</v>
      </c>
      <c r="C130" s="83" t="s">
        <v>175</v>
      </c>
      <c r="G130" s="83"/>
      <c r="H130" s="83"/>
      <c r="I130" s="83"/>
    </row>
    <row r="131" spans="1:9" x14ac:dyDescent="0.25">
      <c r="A131" s="83"/>
      <c r="B131" s="83" t="s">
        <v>41</v>
      </c>
      <c r="C131" s="83" t="s">
        <v>176</v>
      </c>
      <c r="G131" s="83"/>
      <c r="H131" s="83"/>
      <c r="I131" s="83"/>
    </row>
    <row r="132" spans="1:9" x14ac:dyDescent="0.25">
      <c r="A132" s="83"/>
      <c r="B132" s="83" t="s">
        <v>21</v>
      </c>
      <c r="C132" s="83" t="s">
        <v>177</v>
      </c>
      <c r="G132" s="83"/>
      <c r="H132" s="83"/>
      <c r="I132" s="83"/>
    </row>
    <row r="133" spans="1:9" x14ac:dyDescent="0.25">
      <c r="A133" s="83"/>
      <c r="B133" s="83" t="s">
        <v>41</v>
      </c>
      <c r="C133" s="83" t="s">
        <v>178</v>
      </c>
      <c r="G133" s="83"/>
      <c r="H133" s="83"/>
      <c r="I133" s="83"/>
    </row>
    <row r="134" spans="1:9" x14ac:dyDescent="0.25">
      <c r="A134" s="83"/>
      <c r="B134" s="83" t="s">
        <v>24</v>
      </c>
      <c r="C134" s="83" t="s">
        <v>179</v>
      </c>
      <c r="G134" s="83"/>
      <c r="H134" s="83"/>
      <c r="I134" s="83"/>
    </row>
    <row r="135" spans="1:9" x14ac:dyDescent="0.25">
      <c r="A135" s="83"/>
      <c r="B135" s="83" t="s">
        <v>40</v>
      </c>
      <c r="C135" s="83" t="s">
        <v>181</v>
      </c>
      <c r="G135" s="83"/>
      <c r="H135" s="83"/>
      <c r="I135" s="83"/>
    </row>
    <row r="136" spans="1:9" x14ac:dyDescent="0.25">
      <c r="A136" s="83"/>
      <c r="B136" s="83" t="s">
        <v>31</v>
      </c>
      <c r="C136" s="83" t="s">
        <v>182</v>
      </c>
      <c r="G136" s="83"/>
      <c r="H136" s="83"/>
      <c r="I136" s="83"/>
    </row>
    <row r="137" spans="1:9" x14ac:dyDescent="0.25">
      <c r="A137" s="83"/>
      <c r="B137" s="83" t="s">
        <v>31</v>
      </c>
      <c r="C137" s="83" t="s">
        <v>183</v>
      </c>
      <c r="G137" s="83"/>
      <c r="H137" s="83"/>
      <c r="I137" s="83"/>
    </row>
    <row r="138" spans="1:9" x14ac:dyDescent="0.25">
      <c r="A138" s="83"/>
      <c r="B138" s="83" t="s">
        <v>21</v>
      </c>
      <c r="C138" s="83" t="s">
        <v>184</v>
      </c>
      <c r="G138" s="83"/>
      <c r="H138" s="83"/>
      <c r="I138" s="83"/>
    </row>
    <row r="139" spans="1:9" x14ac:dyDescent="0.25">
      <c r="A139" s="83"/>
      <c r="B139" s="83" t="s">
        <v>21</v>
      </c>
      <c r="C139" s="83" t="s">
        <v>185</v>
      </c>
      <c r="G139" s="83"/>
      <c r="H139" s="83"/>
      <c r="I139" s="83"/>
    </row>
    <row r="140" spans="1:9" x14ac:dyDescent="0.25">
      <c r="A140" s="83"/>
      <c r="B140" s="83" t="s">
        <v>21</v>
      </c>
      <c r="C140" s="83" t="s">
        <v>186</v>
      </c>
      <c r="G140" s="83"/>
      <c r="H140" s="83"/>
      <c r="I140" s="83"/>
    </row>
    <row r="141" spans="1:9" x14ac:dyDescent="0.25">
      <c r="A141" s="83"/>
      <c r="B141" s="83" t="s">
        <v>38</v>
      </c>
      <c r="C141" s="83" t="s">
        <v>187</v>
      </c>
      <c r="G141" s="83"/>
      <c r="H141" s="83"/>
      <c r="I141" s="83"/>
    </row>
    <row r="142" spans="1:9" x14ac:dyDescent="0.25">
      <c r="A142" s="83"/>
      <c r="B142" s="83" t="s">
        <v>38</v>
      </c>
      <c r="C142" s="83" t="s">
        <v>188</v>
      </c>
      <c r="G142" s="83"/>
      <c r="H142" s="83"/>
      <c r="I142" s="83"/>
    </row>
    <row r="143" spans="1:9" x14ac:dyDescent="0.25">
      <c r="A143" s="83"/>
      <c r="B143" s="83" t="s">
        <v>38</v>
      </c>
      <c r="C143" s="83" t="s">
        <v>189</v>
      </c>
      <c r="G143" s="83"/>
      <c r="H143" s="83"/>
      <c r="I143" s="83"/>
    </row>
    <row r="144" spans="1:9" x14ac:dyDescent="0.25">
      <c r="A144" s="83"/>
      <c r="B144" s="83" t="s">
        <v>38</v>
      </c>
      <c r="C144" s="83" t="s">
        <v>190</v>
      </c>
      <c r="G144" s="83"/>
      <c r="H144" s="83"/>
      <c r="I144" s="83"/>
    </row>
    <row r="145" spans="1:9" x14ac:dyDescent="0.25">
      <c r="A145" s="83"/>
      <c r="B145" s="83" t="s">
        <v>38</v>
      </c>
      <c r="C145" s="83" t="s">
        <v>191</v>
      </c>
      <c r="G145" s="83"/>
      <c r="H145" s="83"/>
      <c r="I145" s="83"/>
    </row>
    <row r="146" spans="1:9" x14ac:dyDescent="0.25">
      <c r="A146" s="83"/>
      <c r="B146" s="83" t="s">
        <v>38</v>
      </c>
      <c r="C146" s="83" t="s">
        <v>192</v>
      </c>
      <c r="G146" s="83"/>
      <c r="H146" s="83"/>
      <c r="I146" s="83"/>
    </row>
    <row r="147" spans="1:9" x14ac:dyDescent="0.25">
      <c r="A147" s="83"/>
      <c r="B147" s="83" t="s">
        <v>29</v>
      </c>
      <c r="C147" s="83" t="s">
        <v>193</v>
      </c>
      <c r="G147" s="83"/>
      <c r="H147" s="83"/>
      <c r="I147" s="83"/>
    </row>
    <row r="148" spans="1:9" x14ac:dyDescent="0.25">
      <c r="A148" s="83"/>
      <c r="B148" s="83" t="s">
        <v>24</v>
      </c>
      <c r="C148" s="83" t="s">
        <v>194</v>
      </c>
      <c r="G148" s="83"/>
      <c r="H148" s="83"/>
      <c r="I148" s="83"/>
    </row>
    <row r="149" spans="1:9" x14ac:dyDescent="0.25">
      <c r="A149" s="83"/>
      <c r="B149" s="83" t="s">
        <v>27</v>
      </c>
      <c r="C149" s="83" t="s">
        <v>195</v>
      </c>
      <c r="G149" s="83"/>
      <c r="H149" s="83"/>
      <c r="I149" s="83"/>
    </row>
    <row r="150" spans="1:9" x14ac:dyDescent="0.25">
      <c r="A150" s="83"/>
      <c r="B150" s="83" t="s">
        <v>40</v>
      </c>
      <c r="C150" s="83" t="s">
        <v>196</v>
      </c>
      <c r="G150" s="83"/>
      <c r="H150" s="83"/>
      <c r="I150" s="83"/>
    </row>
    <row r="151" spans="1:9" x14ac:dyDescent="0.25">
      <c r="A151" s="83"/>
      <c r="B151" s="83" t="s">
        <v>31</v>
      </c>
      <c r="C151" s="83" t="s">
        <v>197</v>
      </c>
      <c r="G151" s="83"/>
      <c r="H151" s="83"/>
      <c r="I151" s="83"/>
    </row>
    <row r="152" spans="1:9" x14ac:dyDescent="0.25">
      <c r="A152" s="83"/>
      <c r="B152" s="83" t="s">
        <v>31</v>
      </c>
      <c r="C152" s="83" t="s">
        <v>198</v>
      </c>
      <c r="G152" s="83"/>
      <c r="H152" s="83"/>
      <c r="I152" s="83"/>
    </row>
    <row r="153" spans="1:9" x14ac:dyDescent="0.25">
      <c r="A153" s="83"/>
      <c r="B153" s="83" t="s">
        <v>21</v>
      </c>
      <c r="C153" s="83" t="s">
        <v>199</v>
      </c>
      <c r="G153" s="83"/>
      <c r="H153" s="83"/>
      <c r="I153" s="83"/>
    </row>
    <row r="154" spans="1:9" x14ac:dyDescent="0.25">
      <c r="A154" s="83"/>
      <c r="B154" s="83" t="s">
        <v>21</v>
      </c>
      <c r="C154" s="83" t="s">
        <v>200</v>
      </c>
      <c r="G154" s="83"/>
      <c r="H154" s="83"/>
      <c r="I154" s="83"/>
    </row>
    <row r="155" spans="1:9" x14ac:dyDescent="0.25">
      <c r="A155" s="83"/>
      <c r="B155" s="83" t="s">
        <v>24</v>
      </c>
      <c r="C155" s="83" t="s">
        <v>201</v>
      </c>
      <c r="G155" s="83"/>
      <c r="H155" s="83"/>
      <c r="I155" s="83"/>
    </row>
    <row r="156" spans="1:9" x14ac:dyDescent="0.25">
      <c r="A156" s="83"/>
      <c r="B156" s="83" t="s">
        <v>40</v>
      </c>
      <c r="C156" s="83" t="s">
        <v>202</v>
      </c>
      <c r="G156" s="83"/>
      <c r="H156" s="83"/>
      <c r="I156" s="83"/>
    </row>
    <row r="157" spans="1:9" x14ac:dyDescent="0.25">
      <c r="A157" s="83"/>
      <c r="B157" s="83" t="s">
        <v>21</v>
      </c>
      <c r="C157" s="83" t="s">
        <v>203</v>
      </c>
      <c r="G157" s="83"/>
      <c r="H157" s="83"/>
      <c r="I157" s="83"/>
    </row>
    <row r="158" spans="1:9" x14ac:dyDescent="0.25">
      <c r="A158" s="83"/>
      <c r="B158" s="83" t="s">
        <v>38</v>
      </c>
      <c r="C158" s="83" t="s">
        <v>204</v>
      </c>
      <c r="G158" s="83"/>
      <c r="H158" s="83"/>
      <c r="I158" s="83"/>
    </row>
    <row r="159" spans="1:9" x14ac:dyDescent="0.25">
      <c r="A159" s="83"/>
      <c r="B159" s="83" t="s">
        <v>41</v>
      </c>
      <c r="C159" s="83" t="s">
        <v>205</v>
      </c>
      <c r="G159" s="83"/>
      <c r="H159" s="83"/>
      <c r="I159" s="83"/>
    </row>
    <row r="160" spans="1:9" x14ac:dyDescent="0.25">
      <c r="A160" s="83"/>
      <c r="B160" s="83" t="s">
        <v>41</v>
      </c>
      <c r="C160" s="83" t="s">
        <v>206</v>
      </c>
      <c r="G160" s="83"/>
      <c r="H160" s="83"/>
      <c r="I160" s="83"/>
    </row>
    <row r="161" spans="1:9" x14ac:dyDescent="0.25">
      <c r="A161" s="83"/>
      <c r="B161" s="83" t="s">
        <v>34</v>
      </c>
      <c r="C161" s="83" t="s">
        <v>207</v>
      </c>
      <c r="G161" s="83"/>
      <c r="H161" s="83"/>
      <c r="I161" s="83"/>
    </row>
    <row r="162" spans="1:9" x14ac:dyDescent="0.25">
      <c r="A162" s="83"/>
      <c r="B162" s="83" t="s">
        <v>24</v>
      </c>
      <c r="C162" s="83" t="s">
        <v>208</v>
      </c>
      <c r="G162" s="83"/>
      <c r="H162" s="83"/>
      <c r="I162" s="83"/>
    </row>
    <row r="163" spans="1:9" x14ac:dyDescent="0.25">
      <c r="A163" s="83"/>
      <c r="B163" s="83" t="s">
        <v>27</v>
      </c>
      <c r="C163" s="83" t="s">
        <v>209</v>
      </c>
      <c r="G163" s="83"/>
      <c r="H163" s="83"/>
      <c r="I163" s="83"/>
    </row>
    <row r="164" spans="1:9" x14ac:dyDescent="0.25">
      <c r="A164" s="83"/>
      <c r="B164" s="83" t="s">
        <v>31</v>
      </c>
      <c r="C164" s="83" t="s">
        <v>210</v>
      </c>
      <c r="G164" s="83"/>
      <c r="H164" s="83"/>
      <c r="I164" s="83"/>
    </row>
    <row r="165" spans="1:9" x14ac:dyDescent="0.25">
      <c r="A165" s="83"/>
      <c r="B165" s="83" t="s">
        <v>38</v>
      </c>
      <c r="C165" s="83" t="s">
        <v>211</v>
      </c>
      <c r="G165" s="83"/>
      <c r="H165" s="83"/>
      <c r="I165" s="83"/>
    </row>
    <row r="166" spans="1:9" x14ac:dyDescent="0.25">
      <c r="A166" s="83"/>
      <c r="B166" s="83"/>
      <c r="C166" s="83"/>
      <c r="G166" s="83"/>
      <c r="H166" s="83"/>
      <c r="I166" s="83"/>
    </row>
    <row r="167" spans="1:9" x14ac:dyDescent="0.25">
      <c r="A167" s="83"/>
      <c r="B167" s="83"/>
      <c r="C167" s="83"/>
      <c r="G167" s="83"/>
      <c r="H167" s="83"/>
      <c r="I167" s="83"/>
    </row>
    <row r="168" spans="1:9" x14ac:dyDescent="0.25">
      <c r="A168" s="83"/>
      <c r="B168" s="83"/>
      <c r="C168" s="83"/>
      <c r="G168" s="83"/>
      <c r="H168" s="83"/>
      <c r="I168" s="83"/>
    </row>
    <row r="169" spans="1:9" x14ac:dyDescent="0.25">
      <c r="A169" s="83"/>
      <c r="B169" s="83"/>
      <c r="C169" s="83"/>
      <c r="G169" s="83"/>
      <c r="H169" s="83"/>
      <c r="I169" s="83"/>
    </row>
    <row r="170" spans="1:9" x14ac:dyDescent="0.25">
      <c r="A170" s="83"/>
      <c r="B170" s="83"/>
      <c r="C170" s="83"/>
      <c r="G170" s="83"/>
      <c r="H170" s="83"/>
      <c r="I170" s="83"/>
    </row>
    <row r="171" spans="1:9" x14ac:dyDescent="0.25">
      <c r="A171" s="83"/>
      <c r="B171" s="83"/>
      <c r="C171" s="83"/>
      <c r="G171" s="83"/>
      <c r="H171" s="83"/>
      <c r="I171" s="83"/>
    </row>
    <row r="172" spans="1:9" x14ac:dyDescent="0.25">
      <c r="A172" s="83"/>
      <c r="B172" s="83"/>
      <c r="C172" s="83"/>
      <c r="G172" s="83"/>
      <c r="H172" s="83"/>
      <c r="I172" s="83"/>
    </row>
    <row r="173" spans="1:9" x14ac:dyDescent="0.25">
      <c r="A173" s="83"/>
      <c r="B173" s="83"/>
      <c r="C173" s="83"/>
      <c r="G173" s="83"/>
      <c r="H173" s="83"/>
      <c r="I173" s="83"/>
    </row>
    <row r="174" spans="1:9" x14ac:dyDescent="0.25">
      <c r="A174" s="83"/>
      <c r="B174" s="83"/>
      <c r="C174" s="83"/>
      <c r="G174" s="83"/>
      <c r="H174" s="83"/>
      <c r="I174" s="83"/>
    </row>
    <row r="175" spans="1:9" x14ac:dyDescent="0.25">
      <c r="A175" s="83"/>
      <c r="B175" s="83"/>
      <c r="C175" s="83"/>
      <c r="G175" s="83"/>
      <c r="H175" s="83"/>
      <c r="I175" s="83"/>
    </row>
    <row r="176" spans="1:9" x14ac:dyDescent="0.25">
      <c r="A176" s="83"/>
      <c r="B176" s="83"/>
      <c r="C176" s="83"/>
      <c r="G176" s="83"/>
      <c r="H176" s="83"/>
      <c r="I176" s="83"/>
    </row>
    <row r="177" spans="1:9" x14ac:dyDescent="0.25">
      <c r="A177" s="83"/>
      <c r="B177" s="83"/>
      <c r="C177" s="83"/>
      <c r="G177" s="83"/>
      <c r="H177" s="83"/>
      <c r="I177" s="83"/>
    </row>
    <row r="178" spans="1:9" x14ac:dyDescent="0.25">
      <c r="A178" s="83"/>
      <c r="B178" s="83"/>
      <c r="C178" s="83"/>
      <c r="G178" s="83"/>
      <c r="H178" s="83"/>
      <c r="I178" s="83"/>
    </row>
    <row r="179" spans="1:9" x14ac:dyDescent="0.25">
      <c r="A179" s="83"/>
      <c r="B179" s="83"/>
      <c r="C179" s="83"/>
      <c r="G179" s="83"/>
      <c r="H179" s="83"/>
      <c r="I179" s="83"/>
    </row>
    <row r="180" spans="1:9" x14ac:dyDescent="0.25">
      <c r="A180" s="83"/>
      <c r="B180" s="83"/>
      <c r="C180" s="83"/>
      <c r="G180" s="83"/>
      <c r="H180" s="83"/>
      <c r="I180" s="83"/>
    </row>
    <row r="181" spans="1:9" x14ac:dyDescent="0.25">
      <c r="A181" s="83"/>
      <c r="B181" s="83"/>
      <c r="C181" s="83"/>
      <c r="G181" s="83"/>
      <c r="H181" s="83"/>
      <c r="I181" s="83"/>
    </row>
    <row r="182" spans="1:9" x14ac:dyDescent="0.25">
      <c r="A182" s="83"/>
      <c r="B182" s="83"/>
      <c r="C182" s="83"/>
      <c r="G182" s="83"/>
      <c r="H182" s="83"/>
      <c r="I182" s="83"/>
    </row>
    <row r="183" spans="1:9" x14ac:dyDescent="0.25">
      <c r="A183" s="83"/>
      <c r="B183" s="83"/>
      <c r="C183" s="83"/>
      <c r="G183" s="83"/>
      <c r="H183" s="83"/>
      <c r="I183" s="83"/>
    </row>
    <row r="184" spans="1:9" x14ac:dyDescent="0.25">
      <c r="A184" s="83"/>
      <c r="B184" s="83"/>
      <c r="C184" s="83"/>
      <c r="G184" s="83"/>
      <c r="H184" s="83"/>
      <c r="I184" s="83"/>
    </row>
    <row r="185" spans="1:9" x14ac:dyDescent="0.25">
      <c r="B185" s="113"/>
      <c r="G185" s="83"/>
      <c r="H185" s="83"/>
      <c r="I185" s="83"/>
    </row>
    <row r="186" spans="1:9" x14ac:dyDescent="0.25">
      <c r="B186" s="113"/>
      <c r="G186" s="83"/>
      <c r="H186" s="83"/>
      <c r="I186" s="83"/>
    </row>
    <row r="187" spans="1:9" x14ac:dyDescent="0.25">
      <c r="B187" s="113"/>
      <c r="G187" s="83"/>
      <c r="H187" s="83"/>
      <c r="I187" s="83"/>
    </row>
    <row r="188" spans="1:9" x14ac:dyDescent="0.25">
      <c r="B188" s="113"/>
      <c r="G188" s="83"/>
      <c r="H188" s="83"/>
      <c r="I188" s="83"/>
    </row>
    <row r="189" spans="1:9" x14ac:dyDescent="0.25">
      <c r="B189" s="113"/>
      <c r="G189" s="83"/>
      <c r="H189" s="83"/>
      <c r="I189" s="83"/>
    </row>
    <row r="190" spans="1:9" x14ac:dyDescent="0.25">
      <c r="B190" s="113"/>
      <c r="G190" s="83"/>
      <c r="H190" s="83"/>
      <c r="I190" s="83"/>
    </row>
    <row r="191" spans="1:9" x14ac:dyDescent="0.25">
      <c r="B191" s="113"/>
      <c r="G191" s="83"/>
      <c r="H191" s="83"/>
      <c r="I191" s="83"/>
    </row>
    <row r="192" spans="1:9" x14ac:dyDescent="0.25">
      <c r="B192" s="113"/>
      <c r="G192" s="83"/>
      <c r="H192" s="83"/>
      <c r="I192" s="83"/>
    </row>
    <row r="193" spans="2:9" x14ac:dyDescent="0.25">
      <c r="B193" s="113"/>
      <c r="G193" s="83"/>
      <c r="H193" s="83"/>
      <c r="I193" s="83"/>
    </row>
    <row r="194" spans="2:9" x14ac:dyDescent="0.25">
      <c r="B194" s="113"/>
      <c r="G194" s="83"/>
      <c r="H194" s="83"/>
      <c r="I194" s="83"/>
    </row>
    <row r="195" spans="2:9" x14ac:dyDescent="0.25">
      <c r="B195" s="113"/>
      <c r="G195" s="83"/>
      <c r="H195" s="83"/>
      <c r="I195" s="83"/>
    </row>
    <row r="196" spans="2:9" x14ac:dyDescent="0.25">
      <c r="B196" s="113"/>
      <c r="G196" s="83"/>
      <c r="H196" s="83"/>
      <c r="I196" s="83"/>
    </row>
    <row r="197" spans="2:9" x14ac:dyDescent="0.25">
      <c r="B197" s="113"/>
      <c r="G197" s="83"/>
      <c r="H197" s="83"/>
      <c r="I197" s="83"/>
    </row>
    <row r="198" spans="2:9" x14ac:dyDescent="0.25">
      <c r="B198" s="113"/>
      <c r="G198" s="83"/>
      <c r="H198" s="83"/>
      <c r="I198" s="83"/>
    </row>
    <row r="199" spans="2:9" x14ac:dyDescent="0.25">
      <c r="B199" s="113"/>
      <c r="G199" s="83"/>
      <c r="H199" s="83"/>
      <c r="I199" s="83"/>
    </row>
    <row r="200" spans="2:9" x14ac:dyDescent="0.25">
      <c r="B200" s="113"/>
      <c r="G200" s="83"/>
      <c r="H200" s="83"/>
      <c r="I200" s="83"/>
    </row>
    <row r="201" spans="2:9" x14ac:dyDescent="0.25">
      <c r="B201" s="113"/>
      <c r="G201" s="83"/>
      <c r="H201" s="83"/>
      <c r="I201" s="83"/>
    </row>
    <row r="202" spans="2:9" x14ac:dyDescent="0.25">
      <c r="B202" s="113"/>
      <c r="G202" s="83"/>
      <c r="H202" s="83"/>
      <c r="I202" s="83"/>
    </row>
    <row r="203" spans="2:9" x14ac:dyDescent="0.25">
      <c r="B203" s="113"/>
      <c r="G203" s="83"/>
      <c r="H203" s="83"/>
      <c r="I203" s="83"/>
    </row>
    <row r="204" spans="2:9" x14ac:dyDescent="0.25">
      <c r="B204" s="113"/>
      <c r="G204" s="83"/>
      <c r="H204" s="83"/>
      <c r="I204" s="83"/>
    </row>
    <row r="205" spans="2:9" x14ac:dyDescent="0.25">
      <c r="B205" s="113"/>
      <c r="G205" s="83"/>
      <c r="H205" s="83"/>
      <c r="I205" s="83"/>
    </row>
    <row r="206" spans="2:9" x14ac:dyDescent="0.25">
      <c r="B206" s="113"/>
      <c r="G206" s="83"/>
      <c r="H206" s="83"/>
      <c r="I206" s="83"/>
    </row>
    <row r="207" spans="2:9" x14ac:dyDescent="0.25">
      <c r="B207" s="113"/>
      <c r="G207" s="83"/>
      <c r="H207" s="83"/>
      <c r="I207" s="83"/>
    </row>
    <row r="208" spans="2:9" x14ac:dyDescent="0.25">
      <c r="G208" s="83"/>
      <c r="H208" s="83"/>
      <c r="I208" s="83"/>
    </row>
    <row r="209" spans="7:9" x14ac:dyDescent="0.25">
      <c r="G209" s="83"/>
      <c r="H209" s="83"/>
      <c r="I209" s="83"/>
    </row>
    <row r="210" spans="7:9" x14ac:dyDescent="0.25">
      <c r="G210" s="83"/>
      <c r="H210" s="83"/>
      <c r="I210" s="83"/>
    </row>
    <row r="211" spans="7:9" x14ac:dyDescent="0.25">
      <c r="G211" s="83"/>
      <c r="H211" s="83"/>
      <c r="I211" s="83"/>
    </row>
    <row r="212" spans="7:9" x14ac:dyDescent="0.25">
      <c r="G212" s="83"/>
      <c r="H212" s="83"/>
      <c r="I212" s="83"/>
    </row>
    <row r="213" spans="7:9" x14ac:dyDescent="0.25">
      <c r="G213" s="83"/>
      <c r="H213" s="83"/>
      <c r="I213" s="83"/>
    </row>
    <row r="214" spans="7:9" x14ac:dyDescent="0.25">
      <c r="G214" s="83"/>
      <c r="H214" s="83"/>
      <c r="I214" s="83"/>
    </row>
    <row r="215" spans="7:9" x14ac:dyDescent="0.25">
      <c r="G215" s="83"/>
      <c r="H215" s="83"/>
      <c r="I215" s="83"/>
    </row>
    <row r="216" spans="7:9" x14ac:dyDescent="0.25">
      <c r="G216" s="83"/>
      <c r="H216" s="83"/>
      <c r="I216" s="83"/>
    </row>
    <row r="217" spans="7:9" x14ac:dyDescent="0.25">
      <c r="G217" s="83"/>
      <c r="H217" s="83"/>
      <c r="I217" s="83"/>
    </row>
    <row r="218" spans="7:9" x14ac:dyDescent="0.25">
      <c r="G218" s="83"/>
      <c r="H218" s="83"/>
      <c r="I218" s="83"/>
    </row>
    <row r="219" spans="7:9" x14ac:dyDescent="0.25">
      <c r="G219" s="83"/>
      <c r="H219" s="83"/>
      <c r="I219" s="83"/>
    </row>
    <row r="220" spans="7:9" x14ac:dyDescent="0.25">
      <c r="G220" s="83"/>
      <c r="H220" s="83"/>
      <c r="I220" s="83"/>
    </row>
    <row r="221" spans="7:9" x14ac:dyDescent="0.25">
      <c r="G221" s="83"/>
      <c r="H221" s="83"/>
      <c r="I221" s="83"/>
    </row>
    <row r="222" spans="7:9" x14ac:dyDescent="0.25">
      <c r="G222" s="83"/>
      <c r="H222" s="83"/>
      <c r="I222" s="83"/>
    </row>
    <row r="223" spans="7:9" x14ac:dyDescent="0.25">
      <c r="G223" s="83"/>
      <c r="H223" s="83"/>
      <c r="I223" s="83"/>
    </row>
    <row r="224" spans="7:9" x14ac:dyDescent="0.25">
      <c r="G224" s="83"/>
      <c r="H224" s="83"/>
      <c r="I224" s="83"/>
    </row>
    <row r="225" spans="7:9" x14ac:dyDescent="0.25">
      <c r="G225" s="83"/>
      <c r="H225" s="83"/>
      <c r="I225" s="83"/>
    </row>
    <row r="226" spans="7:9" x14ac:dyDescent="0.25">
      <c r="G226" s="83"/>
      <c r="H226" s="83"/>
      <c r="I226" s="83"/>
    </row>
    <row r="227" spans="7:9" x14ac:dyDescent="0.25">
      <c r="G227" s="83"/>
      <c r="H227" s="83"/>
      <c r="I227" s="83"/>
    </row>
    <row r="228" spans="7:9" x14ac:dyDescent="0.25">
      <c r="G228" s="83"/>
      <c r="H228" s="83"/>
      <c r="I228" s="83"/>
    </row>
  </sheetData>
  <conditionalFormatting sqref="D229:AG1048576 D123:F228 J123:AG228 D1:AG3 D5:AG8 D16:E16 G16:AG16 D10:AG15 D9:AB9 AD9:AG9 D17:AG122">
    <cfRule type="containsText" dxfId="91" priority="90" operator="containsText" text="Duty">
      <formula>NOT(ISERROR(SEARCH("Duty",D1)))</formula>
    </cfRule>
  </conditionalFormatting>
  <conditionalFormatting sqref="D229:AG1048576 D123:F228 J123:AG228 D1:AG3 D5:AG8 D16:E16 G16:AG16 D10:AG15 D9:AB9 AD9:AG9 D17:AG122">
    <cfRule type="containsText" dxfId="90" priority="85" operator="containsText" text="OB">
      <formula>NOT(ISERROR(SEARCH("OB",D1)))</formula>
    </cfRule>
  </conditionalFormatting>
  <conditionalFormatting sqref="D229:AG1048576 D123:F228 J123:AG228 D1:AG3 D5:AG8 D16:E16 G16:AG16 D10:AG15 D9:AB9 AD9:AG9 D17:AG122">
    <cfRule type="containsText" dxfId="89" priority="89" operator="containsText" text="PCS">
      <formula>NOT(ISERROR(SEARCH("PCS",D1)))</formula>
    </cfRule>
  </conditionalFormatting>
  <conditionalFormatting sqref="D229:AG1048576 D123:F228 J123:AG228 D1:AG3 D5:AG8 D16:E16 G16:AG16 D10:AG15 D9:AB9 AD9:AG9 D17:AG122">
    <cfRule type="containsText" dxfId="88" priority="82" operator="containsText" text="TNG">
      <formula>NOT(ISERROR(SEARCH("TNG",D1)))</formula>
    </cfRule>
  </conditionalFormatting>
  <conditionalFormatting sqref="D229:AG1048576 D123:F228 J123:AG228 D1:AG3 D5:AG8 D16:E16 G16:AG16 D10:AG15 D9:AB9 AD9:AG9 D17:AG122">
    <cfRule type="containsText" dxfId="87" priority="87" operator="containsText" text="SIQ">
      <formula>NOT(ISERROR(SEARCH("SIQ",D1)))</formula>
    </cfRule>
  </conditionalFormatting>
  <conditionalFormatting sqref="D229:AG1048576 D123:F228 J123:AG228 D1:AG3 D5:AG8 D16:E16 G16:AG16 D10:AG15 D9:AB9 AD9:AG9 D17:AG122">
    <cfRule type="containsText" dxfId="86" priority="86" operator="containsText" text="APPT">
      <formula>NOT(ISERROR(SEARCH("APPT",D1)))</formula>
    </cfRule>
  </conditionalFormatting>
  <conditionalFormatting sqref="D229:AG1048576 D123:F228 J123:AG228 D1:AG3 D5:AG8 D16:E16 G16:AG16 D10:AG15 D9:AB9 AD9:AG9 D17:AG122">
    <cfRule type="containsText" dxfId="85" priority="83" operator="containsText" text="Leave">
      <formula>NOT(ISERROR(SEARCH("Leave",D1)))</formula>
    </cfRule>
  </conditionalFormatting>
  <conditionalFormatting sqref="D229:AG1048576 D123:F228 J123:AG228 D1:AG3 D5:AG8 D16:E16 G16:AG16 D10:AG15 D9:AB9 AD9:AG9 D17:AG122">
    <cfRule type="containsText" dxfId="84" priority="80" operator="containsText" text="LIMDU">
      <formula>NOT(ISERROR(SEARCH("LIMDU",D1)))</formula>
    </cfRule>
  </conditionalFormatting>
  <conditionalFormatting sqref="D229:AG1048576 D123:F228 J123:AG228 D1:AG3 D5:AG8 D16:E16 G16:AG16 D10:AG15 D9:AB9 AD9:AG9 D17:AG122">
    <cfRule type="containsText" dxfId="83" priority="81" operator="containsText" text="TAD">
      <formula>NOT(ISERROR(SEARCH("TAD",D1)))</formula>
    </cfRule>
  </conditionalFormatting>
  <conditionalFormatting sqref="D229:AG1048576 D123:F228 J123:AG228 D1:AG3 D5:AG8 D16:E16 G16:AG16 D10:AG15 D9:AB9 AD9:AG9 D17:AG122">
    <cfRule type="containsText" dxfId="82" priority="88" operator="containsText" text="PCA">
      <formula>NOT(ISERROR(SEARCH("PCA",D1)))</formula>
    </cfRule>
  </conditionalFormatting>
  <conditionalFormatting sqref="D229:AG1048576 D123:F228 J123:AG228 D1:AG3 D5:AG8 D16:E16 G16:AG16 D10:AG15 D9:AB9 AD9:AG9 D17:AG122">
    <cfRule type="containsText" dxfId="81" priority="84" operator="containsText" text="SL">
      <formula>NOT(ISERROR(SEARCH("SL",D1)))</formula>
    </cfRule>
  </conditionalFormatting>
  <conditionalFormatting sqref="C1:C1048576">
    <cfRule type="uniqueValues" dxfId="80" priority="79"/>
  </conditionalFormatting>
  <conditionalFormatting sqref="I123:I228">
    <cfRule type="uniqueValues" dxfId="79" priority="78"/>
  </conditionalFormatting>
  <conditionalFormatting sqref="D4:H4">
    <cfRule type="containsText" dxfId="78" priority="55" operator="containsText" text="Duty">
      <formula>NOT(ISERROR(SEARCH("Duty",D4)))</formula>
    </cfRule>
  </conditionalFormatting>
  <conditionalFormatting sqref="D4:H4">
    <cfRule type="containsText" dxfId="77" priority="50" operator="containsText" text="OB">
      <formula>NOT(ISERROR(SEARCH("OB",D4)))</formula>
    </cfRule>
  </conditionalFormatting>
  <conditionalFormatting sqref="D4:H4">
    <cfRule type="containsText" dxfId="76" priority="54" operator="containsText" text="PCS">
      <formula>NOT(ISERROR(SEARCH("PCS",D4)))</formula>
    </cfRule>
  </conditionalFormatting>
  <conditionalFormatting sqref="D4:H4">
    <cfRule type="containsText" dxfId="75" priority="47" operator="containsText" text="TNG">
      <formula>NOT(ISERROR(SEARCH("TNG",D4)))</formula>
    </cfRule>
  </conditionalFormatting>
  <conditionalFormatting sqref="D4:H4">
    <cfRule type="containsText" dxfId="74" priority="52" operator="containsText" text="SIQ">
      <formula>NOT(ISERROR(SEARCH("SIQ",D4)))</formula>
    </cfRule>
  </conditionalFormatting>
  <conditionalFormatting sqref="D4:H4">
    <cfRule type="containsText" dxfId="73" priority="51" operator="containsText" text="APPT">
      <formula>NOT(ISERROR(SEARCH("APPT",D4)))</formula>
    </cfRule>
  </conditionalFormatting>
  <conditionalFormatting sqref="D4:H4">
    <cfRule type="containsText" dxfId="72" priority="48" operator="containsText" text="Leave">
      <formula>NOT(ISERROR(SEARCH("Leave",D4)))</formula>
    </cfRule>
  </conditionalFormatting>
  <conditionalFormatting sqref="D4:H4">
    <cfRule type="containsText" dxfId="71" priority="45" operator="containsText" text="LIMDU">
      <formula>NOT(ISERROR(SEARCH("LIMDU",D4)))</formula>
    </cfRule>
  </conditionalFormatting>
  <conditionalFormatting sqref="D4:H4">
    <cfRule type="containsText" dxfId="70" priority="46" operator="containsText" text="TAD">
      <formula>NOT(ISERROR(SEARCH("TAD",D4)))</formula>
    </cfRule>
  </conditionalFormatting>
  <conditionalFormatting sqref="D4:H4">
    <cfRule type="containsText" dxfId="69" priority="53" operator="containsText" text="PCA">
      <formula>NOT(ISERROR(SEARCH("PCA",D4)))</formula>
    </cfRule>
  </conditionalFormatting>
  <conditionalFormatting sqref="D4:H4">
    <cfRule type="containsText" dxfId="68" priority="49" operator="containsText" text="SL">
      <formula>NOT(ISERROR(SEARCH("SL",D4)))</formula>
    </cfRule>
  </conditionalFormatting>
  <conditionalFormatting sqref="F16">
    <cfRule type="containsText" dxfId="67" priority="44" operator="containsText" text="Duty">
      <formula>NOT(ISERROR(SEARCH("Duty",F16)))</formula>
    </cfRule>
  </conditionalFormatting>
  <conditionalFormatting sqref="F16">
    <cfRule type="containsText" dxfId="66" priority="39" operator="containsText" text="OB">
      <formula>NOT(ISERROR(SEARCH("OB",F16)))</formula>
    </cfRule>
  </conditionalFormatting>
  <conditionalFormatting sqref="F16">
    <cfRule type="containsText" dxfId="65" priority="43" operator="containsText" text="PCS">
      <formula>NOT(ISERROR(SEARCH("PCS",F16)))</formula>
    </cfRule>
  </conditionalFormatting>
  <conditionalFormatting sqref="F16">
    <cfRule type="containsText" dxfId="64" priority="36" operator="containsText" text="TNG">
      <formula>NOT(ISERROR(SEARCH("TNG",F16)))</formula>
    </cfRule>
  </conditionalFormatting>
  <conditionalFormatting sqref="F16">
    <cfRule type="containsText" dxfId="63" priority="41" operator="containsText" text="SIQ">
      <formula>NOT(ISERROR(SEARCH("SIQ",F16)))</formula>
    </cfRule>
  </conditionalFormatting>
  <conditionalFormatting sqref="F16">
    <cfRule type="containsText" dxfId="62" priority="40" operator="containsText" text="APPT">
      <formula>NOT(ISERROR(SEARCH("APPT",F16)))</formula>
    </cfRule>
  </conditionalFormatting>
  <conditionalFormatting sqref="F16">
    <cfRule type="containsText" dxfId="61" priority="37" operator="containsText" text="Leave">
      <formula>NOT(ISERROR(SEARCH("Leave",F16)))</formula>
    </cfRule>
  </conditionalFormatting>
  <conditionalFormatting sqref="F16">
    <cfRule type="containsText" dxfId="60" priority="34" operator="containsText" text="LIMDU">
      <formula>NOT(ISERROR(SEARCH("LIMDU",F16)))</formula>
    </cfRule>
  </conditionalFormatting>
  <conditionalFormatting sqref="F16">
    <cfRule type="containsText" dxfId="59" priority="35" operator="containsText" text="TAD">
      <formula>NOT(ISERROR(SEARCH("TAD",F16)))</formula>
    </cfRule>
  </conditionalFormatting>
  <conditionalFormatting sqref="F16">
    <cfRule type="containsText" dxfId="58" priority="42" operator="containsText" text="PCA">
      <formula>NOT(ISERROR(SEARCH("PCA",F16)))</formula>
    </cfRule>
  </conditionalFormatting>
  <conditionalFormatting sqref="F16">
    <cfRule type="containsText" dxfId="57" priority="38" operator="containsText" text="SL">
      <formula>NOT(ISERROR(SEARCH("SL",F16)))</formula>
    </cfRule>
  </conditionalFormatting>
  <conditionalFormatting sqref="AC9">
    <cfRule type="containsText" dxfId="56" priority="22" operator="containsText" text="Duty">
      <formula>NOT(ISERROR(SEARCH("Duty",AC9)))</formula>
    </cfRule>
  </conditionalFormatting>
  <conditionalFormatting sqref="AC9">
    <cfRule type="containsText" dxfId="55" priority="17" operator="containsText" text="OB">
      <formula>NOT(ISERROR(SEARCH("OB",AC9)))</formula>
    </cfRule>
  </conditionalFormatting>
  <conditionalFormatting sqref="AC9">
    <cfRule type="containsText" dxfId="54" priority="21" operator="containsText" text="PCS">
      <formula>NOT(ISERROR(SEARCH("PCS",AC9)))</formula>
    </cfRule>
  </conditionalFormatting>
  <conditionalFormatting sqref="AC9">
    <cfRule type="containsText" dxfId="53" priority="14" operator="containsText" text="TNG">
      <formula>NOT(ISERROR(SEARCH("TNG",AC9)))</formula>
    </cfRule>
  </conditionalFormatting>
  <conditionalFormatting sqref="AC9">
    <cfRule type="containsText" dxfId="52" priority="19" operator="containsText" text="SIQ">
      <formula>NOT(ISERROR(SEARCH("SIQ",AC9)))</formula>
    </cfRule>
  </conditionalFormatting>
  <conditionalFormatting sqref="AC9">
    <cfRule type="containsText" dxfId="51" priority="18" operator="containsText" text="APPT">
      <formula>NOT(ISERROR(SEARCH("APPT",AC9)))</formula>
    </cfRule>
  </conditionalFormatting>
  <conditionalFormatting sqref="AC9">
    <cfRule type="containsText" dxfId="50" priority="15" operator="containsText" text="Leave">
      <formula>NOT(ISERROR(SEARCH("Leave",AC9)))</formula>
    </cfRule>
  </conditionalFormatting>
  <conditionalFormatting sqref="AC9">
    <cfRule type="containsText" dxfId="49" priority="12" operator="containsText" text="LIMDU">
      <formula>NOT(ISERROR(SEARCH("LIMDU",AC9)))</formula>
    </cfRule>
  </conditionalFormatting>
  <conditionalFormatting sqref="AC9">
    <cfRule type="containsText" dxfId="48" priority="13" operator="containsText" text="TAD">
      <formula>NOT(ISERROR(SEARCH("TAD",AC9)))</formula>
    </cfRule>
  </conditionalFormatting>
  <conditionalFormatting sqref="AC9">
    <cfRule type="containsText" dxfId="47" priority="20" operator="containsText" text="PCA">
      <formula>NOT(ISERROR(SEARCH("PCA",AC9)))</formula>
    </cfRule>
  </conditionalFormatting>
  <conditionalFormatting sqref="AC9">
    <cfRule type="containsText" dxfId="46" priority="16" operator="containsText" text="SL">
      <formula>NOT(ISERROR(SEARCH("SL",AC9)))</formula>
    </cfRule>
  </conditionalFormatting>
  <dataValidations count="1">
    <dataValidation type="list" allowBlank="1" showInputMessage="1" showErrorMessage="1" sqref="D4:H4 D2:AG3 D5:AG80" xr:uid="{3E1994CC-E969-4B7D-B984-83EA3B51BC8A}">
      <formula1>"72, 96, TAD, TNG, Leave, OB, Duty, APPT, PCS, PCA, SIQ, MED"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DB1E0-8E35-40D5-8463-B8836A103CEE}">
  <dimension ref="A1:AJ228"/>
  <sheetViews>
    <sheetView workbookViewId="0">
      <selection activeCell="B166" sqref="B166:C199"/>
    </sheetView>
  </sheetViews>
  <sheetFormatPr defaultRowHeight="15" x14ac:dyDescent="0.25"/>
  <cols>
    <col min="1" max="1" width="5.42578125" customWidth="1"/>
    <col min="2" max="2" width="4.5703125" style="111" customWidth="1"/>
    <col min="3" max="3" width="29.85546875" bestFit="1" customWidth="1"/>
    <col min="4" max="34" width="6.28515625" customWidth="1"/>
    <col min="35" max="35" width="31.85546875" bestFit="1" customWidth="1"/>
    <col min="36" max="36" width="18.140625" bestFit="1" customWidth="1"/>
  </cols>
  <sheetData>
    <row r="1" spans="1:36" ht="15.75" thickBot="1" x14ac:dyDescent="0.3">
      <c r="A1" s="34" t="s">
        <v>52</v>
      </c>
      <c r="B1" s="40" t="s">
        <v>53</v>
      </c>
      <c r="C1" s="35" t="s">
        <v>54</v>
      </c>
      <c r="D1" s="107" t="s">
        <v>62</v>
      </c>
      <c r="E1" s="108" t="s">
        <v>63</v>
      </c>
      <c r="F1" s="108" t="s">
        <v>64</v>
      </c>
      <c r="G1" s="109" t="s">
        <v>65</v>
      </c>
      <c r="H1" s="109" t="s">
        <v>66</v>
      </c>
      <c r="I1" s="108" t="s">
        <v>67</v>
      </c>
      <c r="J1" s="108" t="s">
        <v>68</v>
      </c>
      <c r="K1" s="108" t="s">
        <v>69</v>
      </c>
      <c r="L1" s="108" t="s">
        <v>70</v>
      </c>
      <c r="M1" s="108" t="s">
        <v>71</v>
      </c>
      <c r="N1" s="108" t="s">
        <v>72</v>
      </c>
      <c r="O1" s="108" t="s">
        <v>73</v>
      </c>
      <c r="P1" s="108" t="s">
        <v>74</v>
      </c>
      <c r="Q1" s="108" t="s">
        <v>75</v>
      </c>
      <c r="R1" s="108" t="s">
        <v>76</v>
      </c>
      <c r="S1" s="108" t="s">
        <v>77</v>
      </c>
      <c r="T1" s="108" t="s">
        <v>78</v>
      </c>
      <c r="U1" s="108" t="s">
        <v>79</v>
      </c>
      <c r="V1" s="108" t="s">
        <v>80</v>
      </c>
      <c r="W1" s="108" t="s">
        <v>81</v>
      </c>
      <c r="X1" s="108" t="s">
        <v>82</v>
      </c>
      <c r="Y1" s="108" t="s">
        <v>83</v>
      </c>
      <c r="Z1" s="108" t="s">
        <v>84</v>
      </c>
      <c r="AA1" s="108" t="s">
        <v>85</v>
      </c>
      <c r="AB1" s="108" t="s">
        <v>86</v>
      </c>
      <c r="AC1" s="108" t="s">
        <v>87</v>
      </c>
      <c r="AD1" s="108" t="s">
        <v>88</v>
      </c>
      <c r="AE1" s="108" t="s">
        <v>89</v>
      </c>
      <c r="AF1" s="108" t="s">
        <v>90</v>
      </c>
      <c r="AG1" s="108" t="s">
        <v>91</v>
      </c>
      <c r="AH1" s="108" t="s">
        <v>92</v>
      </c>
      <c r="AI1" s="77" t="s">
        <v>18</v>
      </c>
      <c r="AJ1" s="23" t="s">
        <v>55</v>
      </c>
    </row>
    <row r="2" spans="1:36" x14ac:dyDescent="0.25">
      <c r="A2" s="84" t="str">
        <f>_xlfn.XLOOKUP(May24Availability[[#This Row],[Name]],UnitTable[NAME],UnitTable[SECTION],"NF")</f>
        <v>1PLT</v>
      </c>
      <c r="B2" s="85" t="str">
        <f>_xlfn.XLOOKUP(May24Availability[[#This Row],[Name]],UnitTable[NAME],UnitTable[GRADE],"NF")</f>
        <v>O2</v>
      </c>
      <c r="C2" s="99" t="s">
        <v>132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103"/>
      <c r="AJ2" s="78" t="s">
        <v>49</v>
      </c>
    </row>
    <row r="3" spans="1:36" x14ac:dyDescent="0.25">
      <c r="A3" s="38" t="str">
        <f>_xlfn.XLOOKUP(May24Availability[[#This Row],[Name]],UnitTable[NAME],UnitTable[SECTION],"NF")</f>
        <v>1PLT</v>
      </c>
      <c r="B3" s="2" t="str">
        <f>_xlfn.XLOOKUP(May24Availability[[#This Row],[Name]],UnitTable[NAME],UnitTable[GRADE],"NF")</f>
        <v>E7</v>
      </c>
      <c r="C3" s="11" t="s">
        <v>133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104"/>
      <c r="AJ3" s="79" t="s">
        <v>101</v>
      </c>
    </row>
    <row r="4" spans="1:36" x14ac:dyDescent="0.25">
      <c r="A4" s="38" t="str">
        <f>_xlfn.XLOOKUP(May24Availability[[#This Row],[Name]],UnitTable[NAME],UnitTable[SECTION],"NF")</f>
        <v>1PLT</v>
      </c>
      <c r="B4" s="2" t="str">
        <f>_xlfn.XLOOKUP(May24Availability[[#This Row],[Name]],UnitTable[NAME],UnitTable[GRADE],"NF")</f>
        <v>E6</v>
      </c>
      <c r="C4" s="7" t="s">
        <v>134</v>
      </c>
      <c r="D4" s="28"/>
      <c r="E4" s="28"/>
      <c r="F4" s="28"/>
      <c r="G4" s="28"/>
      <c r="H4" s="2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15"/>
      <c r="AJ4" s="80" t="s">
        <v>59</v>
      </c>
    </row>
    <row r="5" spans="1:36" x14ac:dyDescent="0.25">
      <c r="A5" s="38" t="str">
        <f>_xlfn.XLOOKUP(May24Availability[[#This Row],[Name]],UnitTable[NAME],UnitTable[SECTION],"NF")</f>
        <v>1PLT</v>
      </c>
      <c r="B5" s="2" t="str">
        <f>_xlfn.XLOOKUP(May24Availability[[#This Row],[Name]],UnitTable[NAME],UnitTable[GRADE],"NF")</f>
        <v>E6</v>
      </c>
      <c r="C5" s="7" t="s">
        <v>135</v>
      </c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105"/>
      <c r="AJ5" s="81" t="s">
        <v>102</v>
      </c>
    </row>
    <row r="6" spans="1:36" x14ac:dyDescent="0.25">
      <c r="A6" s="38" t="str">
        <f>_xlfn.XLOOKUP(May24Availability[[#This Row],[Name]],UnitTable[NAME],UnitTable[SECTION],"NF")</f>
        <v>1PLT</v>
      </c>
      <c r="B6" s="2" t="str">
        <f>_xlfn.XLOOKUP(May24Availability[[#This Row],[Name]],UnitTable[NAME],UnitTable[GRADE],"NF")</f>
        <v>E5</v>
      </c>
      <c r="C6" s="7" t="s">
        <v>136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32"/>
      <c r="X6" s="32"/>
      <c r="Y6" s="32"/>
      <c r="Z6" s="32"/>
      <c r="AA6" s="32"/>
      <c r="AB6" s="32"/>
      <c r="AC6" s="31"/>
      <c r="AD6" s="32"/>
      <c r="AE6" s="32"/>
      <c r="AF6" s="32"/>
      <c r="AG6" s="32"/>
      <c r="AH6" s="32"/>
      <c r="AI6" s="103"/>
      <c r="AJ6" s="24" t="s">
        <v>98</v>
      </c>
    </row>
    <row r="7" spans="1:36" x14ac:dyDescent="0.25">
      <c r="A7" s="38" t="str">
        <f>_xlfn.XLOOKUP(May24Availability[[#This Row],[Name]],UnitTable[NAME],UnitTable[SECTION],"NF")</f>
        <v>1PLT</v>
      </c>
      <c r="B7" s="2" t="str">
        <f>_xlfn.XLOOKUP(May24Availability[[#This Row],[Name]],UnitTable[NAME],UnitTable[GRADE],"NF")</f>
        <v>E5</v>
      </c>
      <c r="C7" s="11" t="s">
        <v>137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31"/>
      <c r="AI7" s="103"/>
      <c r="AJ7" s="37" t="s">
        <v>44</v>
      </c>
    </row>
    <row r="8" spans="1:36" x14ac:dyDescent="0.25">
      <c r="A8" s="38" t="str">
        <f>_xlfn.XLOOKUP(May24Availability[[#This Row],[Name]],UnitTable[NAME],UnitTable[SECTION],"NF")</f>
        <v>1PLT</v>
      </c>
      <c r="B8" s="2" t="str">
        <f>_xlfn.XLOOKUP(May24Availability[[#This Row],[Name]],UnitTable[NAME],UnitTable[GRADE],"NF")</f>
        <v>E5</v>
      </c>
      <c r="C8" s="7" t="s">
        <v>138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103"/>
      <c r="AJ8" s="64" t="s">
        <v>60</v>
      </c>
    </row>
    <row r="9" spans="1:36" x14ac:dyDescent="0.25">
      <c r="A9" s="38" t="str">
        <f>_xlfn.XLOOKUP(May24Availability[[#This Row],[Name]],UnitTable[NAME],UnitTable[SECTION],"NF")</f>
        <v>1PLT</v>
      </c>
      <c r="B9" s="2" t="str">
        <f>_xlfn.XLOOKUP(May24Availability[[#This Row],[Name]],UnitTable[NAME],UnitTable[GRADE],"NF")</f>
        <v>E4</v>
      </c>
      <c r="C9" s="7" t="s">
        <v>139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65"/>
      <c r="AD9" s="28"/>
      <c r="AE9" s="28"/>
      <c r="AF9" s="28"/>
      <c r="AG9" s="28"/>
      <c r="AH9" s="28"/>
      <c r="AI9" s="103"/>
      <c r="AJ9" s="92" t="s">
        <v>99</v>
      </c>
    </row>
    <row r="10" spans="1:36" x14ac:dyDescent="0.25">
      <c r="A10" s="38" t="str">
        <f>_xlfn.XLOOKUP(May24Availability[[#This Row],[Name]],UnitTable[NAME],UnitTable[SECTION],"NF")</f>
        <v>1PLT</v>
      </c>
      <c r="B10" s="2" t="str">
        <f>_xlfn.XLOOKUP(May24Availability[[#This Row],[Name]],UnitTable[NAME],UnitTable[GRADE],"NF")</f>
        <v>E4</v>
      </c>
      <c r="C10" s="7" t="s">
        <v>140</v>
      </c>
      <c r="D10" s="29"/>
      <c r="E10" s="29"/>
      <c r="F10" s="29"/>
      <c r="G10" s="28"/>
      <c r="H10" s="28"/>
      <c r="I10" s="28"/>
      <c r="J10" s="28"/>
      <c r="K10" s="28"/>
      <c r="L10" s="28"/>
      <c r="M10" s="28"/>
      <c r="N10" s="28"/>
      <c r="O10" s="28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13"/>
    </row>
    <row r="11" spans="1:36" x14ac:dyDescent="0.25">
      <c r="A11" s="38" t="str">
        <f>_xlfn.XLOOKUP(May24Availability[[#This Row],[Name]],UnitTable[NAME],UnitTable[SECTION],"NF")</f>
        <v>1PLT</v>
      </c>
      <c r="B11" s="2" t="str">
        <f>_xlfn.XLOOKUP(May24Availability[[#This Row],[Name]],UnitTable[NAME],UnitTable[GRADE],"NF")</f>
        <v>E4</v>
      </c>
      <c r="C11" s="7" t="s">
        <v>141</v>
      </c>
      <c r="D11" s="29"/>
      <c r="E11" s="29"/>
      <c r="F11" s="29"/>
      <c r="G11" s="29"/>
      <c r="H11" s="29"/>
      <c r="I11" s="29"/>
      <c r="J11" s="29"/>
      <c r="K11" s="29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13"/>
    </row>
    <row r="12" spans="1:36" x14ac:dyDescent="0.25">
      <c r="A12" s="38" t="str">
        <f>_xlfn.XLOOKUP(May24Availability[[#This Row],[Name]],UnitTable[NAME],UnitTable[SECTION],"NF")</f>
        <v>1PLT</v>
      </c>
      <c r="B12" s="2" t="str">
        <f>_xlfn.XLOOKUP(May24Availability[[#This Row],[Name]],UnitTable[NAME],UnitTable[GRADE],"NF")</f>
        <v>E4</v>
      </c>
      <c r="C12" s="7" t="s">
        <v>142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103"/>
    </row>
    <row r="13" spans="1:36" x14ac:dyDescent="0.25">
      <c r="A13" s="38" t="str">
        <f>_xlfn.XLOOKUP(May24Availability[[#This Row],[Name]],UnitTable[NAME],UnitTable[SECTION],"NF")</f>
        <v>1PLT</v>
      </c>
      <c r="B13" s="2" t="str">
        <f>_xlfn.XLOOKUP(May24Availability[[#This Row],[Name]],UnitTable[NAME],UnitTable[GRADE],"NF")</f>
        <v>E4</v>
      </c>
      <c r="C13" s="7" t="s">
        <v>143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14"/>
      <c r="AD13" s="28"/>
      <c r="AE13" s="28"/>
      <c r="AF13" s="28"/>
      <c r="AG13" s="28"/>
      <c r="AH13" s="28"/>
      <c r="AI13" s="103"/>
    </row>
    <row r="14" spans="1:36" x14ac:dyDescent="0.25">
      <c r="A14" s="38" t="str">
        <f>_xlfn.XLOOKUP(May24Availability[[#This Row],[Name]],UnitTable[NAME],UnitTable[SECTION],"NF")</f>
        <v>1PLT</v>
      </c>
      <c r="B14" s="2" t="str">
        <f>_xlfn.XLOOKUP(May24Availability[[#This Row],[Name]],UnitTable[NAME],UnitTable[GRADE],"NF")</f>
        <v>E4</v>
      </c>
      <c r="C14" s="3" t="s">
        <v>144</v>
      </c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103"/>
    </row>
    <row r="15" spans="1:36" x14ac:dyDescent="0.25">
      <c r="A15" s="38" t="str">
        <f>_xlfn.XLOOKUP(May24Availability[[#This Row],[Name]],UnitTable[NAME],UnitTable[SECTION],"NF")</f>
        <v>1PLT</v>
      </c>
      <c r="B15" s="2" t="str">
        <f>_xlfn.XLOOKUP(May24Availability[[#This Row],[Name]],UnitTable[NAME],UnitTable[GRADE],"NF")</f>
        <v>E4</v>
      </c>
      <c r="C15" s="16" t="s">
        <v>145</v>
      </c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103"/>
    </row>
    <row r="16" spans="1:36" x14ac:dyDescent="0.25">
      <c r="A16" s="38" t="str">
        <f>_xlfn.XLOOKUP(May24Availability[[#This Row],[Name]],UnitTable[NAME],UnitTable[SECTION],"NF")</f>
        <v>1PLT</v>
      </c>
      <c r="B16" s="2" t="str">
        <f>_xlfn.XLOOKUP(May24Availability[[#This Row],[Name]],UnitTable[NAME],UnitTable[GRADE],"NF")</f>
        <v>E3</v>
      </c>
      <c r="C16" s="3" t="s">
        <v>146</v>
      </c>
      <c r="D16" s="28"/>
      <c r="E16" s="28"/>
      <c r="F16" s="65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103"/>
    </row>
    <row r="17" spans="1:35" x14ac:dyDescent="0.25">
      <c r="A17" s="38" t="str">
        <f>_xlfn.XLOOKUP(May24Availability[[#This Row],[Name]],UnitTable[NAME],UnitTable[SECTION],"NF")</f>
        <v>2PLT</v>
      </c>
      <c r="B17" s="2" t="str">
        <f>_xlfn.XLOOKUP(May24Availability[[#This Row],[Name]],UnitTable[NAME],UnitTable[GRADE],"NF")</f>
        <v>O2</v>
      </c>
      <c r="C17" s="110" t="s">
        <v>147</v>
      </c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103"/>
    </row>
    <row r="18" spans="1:35" x14ac:dyDescent="0.25">
      <c r="A18" s="38" t="str">
        <f>_xlfn.XLOOKUP(May24Availability[[#This Row],[Name]],UnitTable[NAME],UnitTable[SECTION],"NF")</f>
        <v>2PLT</v>
      </c>
      <c r="B18" s="2" t="str">
        <f>_xlfn.XLOOKUP(May24Availability[[#This Row],[Name]],UnitTable[NAME],UnitTable[GRADE],"NF")</f>
        <v>E7</v>
      </c>
      <c r="C18" s="3" t="s">
        <v>148</v>
      </c>
      <c r="D18" s="29"/>
      <c r="E18" s="29"/>
      <c r="F18" s="29"/>
      <c r="G18" s="29"/>
      <c r="H18" s="29"/>
      <c r="I18" s="29"/>
      <c r="J18" s="29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13"/>
    </row>
    <row r="19" spans="1:35" x14ac:dyDescent="0.25">
      <c r="A19" s="38" t="str">
        <f>_xlfn.XLOOKUP(May24Availability[[#This Row],[Name]],UnitTable[NAME],UnitTable[SECTION],"NF")</f>
        <v>2PLT</v>
      </c>
      <c r="B19" s="2" t="str">
        <f>_xlfn.XLOOKUP(May24Availability[[#This Row],[Name]],UnitTable[NAME],UnitTable[GRADE],"NF")</f>
        <v>E6</v>
      </c>
      <c r="C19" s="3" t="s">
        <v>149</v>
      </c>
      <c r="D19" s="29"/>
      <c r="E19" s="29"/>
      <c r="F19" s="29"/>
      <c r="G19" s="29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13"/>
    </row>
    <row r="20" spans="1:35" x14ac:dyDescent="0.25">
      <c r="A20" s="38" t="str">
        <f>_xlfn.XLOOKUP(May24Availability[[#This Row],[Name]],UnitTable[NAME],UnitTable[SECTION],"NF")</f>
        <v>2PLT</v>
      </c>
      <c r="B20" s="2" t="str">
        <f>_xlfn.XLOOKUP(May24Availability[[#This Row],[Name]],UnitTable[NAME],UnitTable[GRADE],"NF")</f>
        <v>E6</v>
      </c>
      <c r="C20" s="18" t="s">
        <v>150</v>
      </c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13"/>
    </row>
    <row r="21" spans="1:35" x14ac:dyDescent="0.25">
      <c r="A21" s="38" t="str">
        <f>_xlfn.XLOOKUP(May24Availability[[#This Row],[Name]],UnitTable[NAME],UnitTable[SECTION],"NF")</f>
        <v>2PLT</v>
      </c>
      <c r="B21" s="2" t="str">
        <f>_xlfn.XLOOKUP(May24Availability[[#This Row],[Name]],UnitTable[NAME],UnitTable[GRADE],"NF")</f>
        <v>E5</v>
      </c>
      <c r="C21" s="9" t="s">
        <v>151</v>
      </c>
      <c r="D21" s="29"/>
      <c r="E21" s="29"/>
      <c r="F21" s="29"/>
      <c r="G21" s="29"/>
      <c r="H21" s="28"/>
      <c r="I21" s="30"/>
      <c r="J21" s="30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13"/>
    </row>
    <row r="22" spans="1:35" x14ac:dyDescent="0.25">
      <c r="A22" s="38" t="str">
        <f>_xlfn.XLOOKUP(May24Availability[[#This Row],[Name]],UnitTable[NAME],UnitTable[SECTION],"NF")</f>
        <v>2PLT</v>
      </c>
      <c r="B22" s="2" t="str">
        <f>_xlfn.XLOOKUP(May24Availability[[#This Row],[Name]],UnitTable[NAME],UnitTable[GRADE],"NF")</f>
        <v>E5</v>
      </c>
      <c r="C22" s="100" t="s">
        <v>152</v>
      </c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13"/>
    </row>
    <row r="23" spans="1:35" x14ac:dyDescent="0.25">
      <c r="A23" s="38" t="str">
        <f>_xlfn.XLOOKUP(May24Availability[[#This Row],[Name]],UnitTable[NAME],UnitTable[SECTION],"NF")</f>
        <v>2PLT</v>
      </c>
      <c r="B23" s="2" t="str">
        <f>_xlfn.XLOOKUP(May24Availability[[#This Row],[Name]],UnitTable[NAME],UnitTable[GRADE],"NF")</f>
        <v>E5</v>
      </c>
      <c r="C23" s="7" t="s">
        <v>153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103"/>
    </row>
    <row r="24" spans="1:35" x14ac:dyDescent="0.25">
      <c r="A24" s="38" t="str">
        <f>_xlfn.XLOOKUP(May24Availability[[#This Row],[Name]],UnitTable[NAME],UnitTable[SECTION],"NF")</f>
        <v>2PLT</v>
      </c>
      <c r="B24" s="2" t="str">
        <f>_xlfn.XLOOKUP(May24Availability[[#This Row],[Name]],UnitTable[NAME],UnitTable[GRADE],"NF")</f>
        <v>E4</v>
      </c>
      <c r="C24" s="7" t="s">
        <v>154</v>
      </c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103"/>
    </row>
    <row r="25" spans="1:35" x14ac:dyDescent="0.25">
      <c r="A25" s="38" t="str">
        <f>_xlfn.XLOOKUP(May24Availability[[#This Row],[Name]],UnitTable[NAME],UnitTable[SECTION],"NF")</f>
        <v>2PLT</v>
      </c>
      <c r="B25" s="2" t="str">
        <f>_xlfn.XLOOKUP(May24Availability[[#This Row],[Name]],UnitTable[NAME],UnitTable[GRADE],"NF")</f>
        <v>E4</v>
      </c>
      <c r="C25" s="7" t="s">
        <v>155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103"/>
    </row>
    <row r="26" spans="1:35" x14ac:dyDescent="0.25">
      <c r="A26" s="38" t="str">
        <f>_xlfn.XLOOKUP(May24Availability[[#This Row],[Name]],UnitTable[NAME],UnitTable[SECTION],"NF")</f>
        <v>2PLT</v>
      </c>
      <c r="B26" s="2" t="str">
        <f>_xlfn.XLOOKUP(May24Availability[[#This Row],[Name]],UnitTable[NAME],UnitTable[GRADE],"NF")</f>
        <v>E4</v>
      </c>
      <c r="C26" s="4" t="s">
        <v>156</v>
      </c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103"/>
    </row>
    <row r="27" spans="1:35" x14ac:dyDescent="0.25">
      <c r="A27" s="38" t="str">
        <f>_xlfn.XLOOKUP(May24Availability[[#This Row],[Name]],UnitTable[NAME],UnitTable[SECTION],"NF")</f>
        <v>2PLT</v>
      </c>
      <c r="B27" s="2" t="str">
        <f>_xlfn.XLOOKUP(May24Availability[[#This Row],[Name]],UnitTable[NAME],UnitTable[GRADE],"NF")</f>
        <v>E4</v>
      </c>
      <c r="C27" s="7" t="s">
        <v>157</v>
      </c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9"/>
      <c r="AI27" s="103"/>
    </row>
    <row r="28" spans="1:35" x14ac:dyDescent="0.25">
      <c r="A28" s="38" t="str">
        <f>_xlfn.XLOOKUP(May24Availability[[#This Row],[Name]],UnitTable[NAME],UnitTable[SECTION],"NF")</f>
        <v>2PLT</v>
      </c>
      <c r="B28" s="2" t="str">
        <f>_xlfn.XLOOKUP(May24Availability[[#This Row],[Name]],UnitTable[NAME],UnitTable[GRADE],"NF")</f>
        <v>E4</v>
      </c>
      <c r="C28" s="4" t="s">
        <v>158</v>
      </c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103"/>
    </row>
    <row r="29" spans="1:35" x14ac:dyDescent="0.25">
      <c r="A29" s="38" t="str">
        <f>_xlfn.XLOOKUP(May24Availability[[#This Row],[Name]],UnitTable[NAME],UnitTable[SECTION],"NF")</f>
        <v>2PLT</v>
      </c>
      <c r="B29" s="2" t="str">
        <f>_xlfn.XLOOKUP(May24Availability[[#This Row],[Name]],UnitTable[NAME],UnitTable[GRADE],"NF")</f>
        <v>E4</v>
      </c>
      <c r="C29" s="9" t="s">
        <v>159</v>
      </c>
      <c r="D29" s="28"/>
      <c r="E29" s="28"/>
      <c r="F29" s="29"/>
      <c r="G29" s="29"/>
      <c r="H29" s="28"/>
      <c r="I29" s="30"/>
      <c r="J29" s="30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13"/>
    </row>
    <row r="30" spans="1:35" x14ac:dyDescent="0.25">
      <c r="A30" s="38" t="str">
        <f>_xlfn.XLOOKUP(May24Availability[[#This Row],[Name]],UnitTable[NAME],UnitTable[SECTION],"NF")</f>
        <v>2PLT</v>
      </c>
      <c r="B30" s="2" t="str">
        <f>_xlfn.XLOOKUP(May24Availability[[#This Row],[Name]],UnitTable[NAME],UnitTable[GRADE],"NF")</f>
        <v>E4</v>
      </c>
      <c r="C30" s="10" t="s">
        <v>160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31"/>
      <c r="AI30" s="103"/>
    </row>
    <row r="31" spans="1:35" x14ac:dyDescent="0.25">
      <c r="A31" s="38" t="str">
        <f>_xlfn.XLOOKUP(May24Availability[[#This Row],[Name]],UnitTable[NAME],UnitTable[SECTION],"NF")</f>
        <v>2PLT</v>
      </c>
      <c r="B31" s="2" t="str">
        <f>_xlfn.XLOOKUP(May24Availability[[#This Row],[Name]],UnitTable[NAME],UnitTable[GRADE],"NF")</f>
        <v>E3</v>
      </c>
      <c r="C31" s="11" t="s">
        <v>161</v>
      </c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103"/>
    </row>
    <row r="32" spans="1:35" x14ac:dyDescent="0.25">
      <c r="A32" s="38" t="str">
        <f>_xlfn.XLOOKUP(May24Availability[[#This Row],[Name]],UnitTable[NAME],UnitTable[SECTION],"NF")</f>
        <v>3PLT</v>
      </c>
      <c r="B32" s="2" t="str">
        <f>_xlfn.XLOOKUP(May24Availability[[#This Row],[Name]],UnitTable[NAME],UnitTable[GRADE],"NF")</f>
        <v>O2</v>
      </c>
      <c r="C32" s="7" t="s">
        <v>162</v>
      </c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103"/>
    </row>
    <row r="33" spans="1:35" x14ac:dyDescent="0.25">
      <c r="A33" s="38" t="str">
        <f>_xlfn.XLOOKUP(May24Availability[[#This Row],[Name]],UnitTable[NAME],UnitTable[SECTION],"NF")</f>
        <v>3PLT</v>
      </c>
      <c r="B33" s="2" t="str">
        <f>_xlfn.XLOOKUP(May24Availability[[#This Row],[Name]],UnitTable[NAME],UnitTable[GRADE],"NF")</f>
        <v>E7</v>
      </c>
      <c r="C33" s="6" t="s">
        <v>163</v>
      </c>
      <c r="D33" s="29"/>
      <c r="E33" s="29"/>
      <c r="F33" s="29"/>
      <c r="G33" s="29"/>
      <c r="H33" s="29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13"/>
    </row>
    <row r="34" spans="1:35" x14ac:dyDescent="0.25">
      <c r="A34" s="38" t="str">
        <f>_xlfn.XLOOKUP(May24Availability[[#This Row],[Name]],UnitTable[NAME],UnitTable[SECTION],"NF")</f>
        <v>3PLT</v>
      </c>
      <c r="B34" s="2" t="str">
        <f>_xlfn.XLOOKUP(May24Availability[[#This Row],[Name]],UnitTable[NAME],UnitTable[GRADE],"NF")</f>
        <v>E6</v>
      </c>
      <c r="C34" s="7" t="s">
        <v>164</v>
      </c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103"/>
    </row>
    <row r="35" spans="1:35" x14ac:dyDescent="0.25">
      <c r="A35" s="38" t="str">
        <f>_xlfn.XLOOKUP(May24Availability[[#This Row],[Name]],UnitTable[NAME],UnitTable[SECTION],"NF")</f>
        <v>3PLT</v>
      </c>
      <c r="B35" s="2" t="str">
        <f>_xlfn.XLOOKUP(May24Availability[[#This Row],[Name]],UnitTable[NAME],UnitTable[GRADE],"NF")</f>
        <v>E6</v>
      </c>
      <c r="C35" s="7" t="s">
        <v>165</v>
      </c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103"/>
    </row>
    <row r="36" spans="1:35" x14ac:dyDescent="0.25">
      <c r="A36" s="38" t="str">
        <f>_xlfn.XLOOKUP(May24Availability[[#This Row],[Name]],UnitTable[NAME],UnitTable[SECTION],"NF")</f>
        <v>3PLT</v>
      </c>
      <c r="B36" s="2" t="str">
        <f>_xlfn.XLOOKUP(May24Availability[[#This Row],[Name]],UnitTable[NAME],UnitTable[GRADE],"NF")</f>
        <v>E5</v>
      </c>
      <c r="C36" s="7" t="s">
        <v>166</v>
      </c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103"/>
    </row>
    <row r="37" spans="1:35" x14ac:dyDescent="0.25">
      <c r="A37" s="38" t="str">
        <f>_xlfn.XLOOKUP(May24Availability[[#This Row],[Name]],UnitTable[NAME],UnitTable[SECTION],"NF")</f>
        <v>3PLT</v>
      </c>
      <c r="B37" s="2" t="str">
        <f>_xlfn.XLOOKUP(May24Availability[[#This Row],[Name]],UnitTable[NAME],UnitTable[GRADE],"NF")</f>
        <v>E5</v>
      </c>
      <c r="C37" s="7" t="s">
        <v>167</v>
      </c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103"/>
    </row>
    <row r="38" spans="1:35" x14ac:dyDescent="0.25">
      <c r="A38" s="38" t="str">
        <f>_xlfn.XLOOKUP(May24Availability[[#This Row],[Name]],UnitTable[NAME],UnitTable[SECTION],"NF")</f>
        <v>3PLT</v>
      </c>
      <c r="B38" s="2" t="str">
        <f>_xlfn.XLOOKUP(May24Availability[[#This Row],[Name]],UnitTable[NAME],UnitTable[GRADE],"NF")</f>
        <v>E5</v>
      </c>
      <c r="C38" s="7" t="s">
        <v>168</v>
      </c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9"/>
      <c r="AI38" s="103"/>
    </row>
    <row r="39" spans="1:35" x14ac:dyDescent="0.25">
      <c r="A39" s="38" t="str">
        <f>_xlfn.XLOOKUP(May24Availability[[#This Row],[Name]],UnitTable[NAME],UnitTable[SECTION],"NF")</f>
        <v>3PLT</v>
      </c>
      <c r="B39" s="2" t="str">
        <f>_xlfn.XLOOKUP(May24Availability[[#This Row],[Name]],UnitTable[NAME],UnitTable[GRADE],"NF")</f>
        <v>E4</v>
      </c>
      <c r="C39" s="7" t="s">
        <v>169</v>
      </c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32"/>
      <c r="AC39" s="32"/>
      <c r="AD39" s="32"/>
      <c r="AE39" s="32"/>
      <c r="AF39" s="32"/>
      <c r="AG39" s="32"/>
      <c r="AH39" s="32"/>
      <c r="AI39" s="103"/>
    </row>
    <row r="40" spans="1:35" x14ac:dyDescent="0.25">
      <c r="A40" s="38" t="str">
        <f>_xlfn.XLOOKUP(May24Availability[[#This Row],[Name]],UnitTable[NAME],UnitTable[SECTION],"NF")</f>
        <v>3PLT</v>
      </c>
      <c r="B40" s="2" t="str">
        <f>_xlfn.XLOOKUP(May24Availability[[#This Row],[Name]],UnitTable[NAME],UnitTable[GRADE],"NF")</f>
        <v>E4</v>
      </c>
      <c r="C40" s="7" t="s">
        <v>170</v>
      </c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32"/>
      <c r="AC40" s="32"/>
      <c r="AD40" s="32"/>
      <c r="AE40" s="32"/>
      <c r="AF40" s="32"/>
      <c r="AG40" s="32"/>
      <c r="AH40" s="32"/>
      <c r="AI40" s="103"/>
    </row>
    <row r="41" spans="1:35" x14ac:dyDescent="0.25">
      <c r="A41" s="38" t="str">
        <f>_xlfn.XLOOKUP(May24Availability[[#This Row],[Name]],UnitTable[NAME],UnitTable[SECTION],"NF")</f>
        <v>3PLT</v>
      </c>
      <c r="B41" s="2" t="str">
        <f>_xlfn.XLOOKUP(May24Availability[[#This Row],[Name]],UnitTable[NAME],UnitTable[GRADE],"NF")</f>
        <v>E4</v>
      </c>
      <c r="C41" s="11" t="s">
        <v>171</v>
      </c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28"/>
      <c r="AF41" s="28"/>
      <c r="AG41" s="28"/>
      <c r="AH41" s="28"/>
      <c r="AI41" s="103"/>
    </row>
    <row r="42" spans="1:35" x14ac:dyDescent="0.25">
      <c r="A42" s="38" t="str">
        <f>_xlfn.XLOOKUP(May24Availability[[#This Row],[Name]],UnitTable[NAME],UnitTable[SECTION],"NF")</f>
        <v>3PLT</v>
      </c>
      <c r="B42" s="2" t="str">
        <f>_xlfn.XLOOKUP(May24Availability[[#This Row],[Name]],UnitTable[NAME],UnitTable[GRADE],"NF")</f>
        <v>E4</v>
      </c>
      <c r="C42" s="7" t="s">
        <v>172</v>
      </c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32"/>
      <c r="AC42" s="32"/>
      <c r="AD42" s="32"/>
      <c r="AE42" s="32"/>
      <c r="AF42" s="32"/>
      <c r="AG42" s="32"/>
      <c r="AH42" s="32"/>
      <c r="AI42" s="103"/>
    </row>
    <row r="43" spans="1:35" x14ac:dyDescent="0.25">
      <c r="A43" s="38" t="str">
        <f>_xlfn.XLOOKUP(May24Availability[[#This Row],[Name]],UnitTable[NAME],UnitTable[SECTION],"NF")</f>
        <v>3PLT</v>
      </c>
      <c r="B43" s="2" t="str">
        <f>_xlfn.XLOOKUP(May24Availability[[#This Row],[Name]],UnitTable[NAME],UnitTable[GRADE],"NF")</f>
        <v>E4</v>
      </c>
      <c r="C43" s="7" t="s">
        <v>173</v>
      </c>
      <c r="D43" s="32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103"/>
    </row>
    <row r="44" spans="1:35" x14ac:dyDescent="0.25">
      <c r="A44" s="38" t="str">
        <f>_xlfn.XLOOKUP(May24Availability[[#This Row],[Name]],UnitTable[NAME],UnitTable[SECTION],"NF")</f>
        <v>3PLT</v>
      </c>
      <c r="B44" s="2" t="str">
        <f>_xlfn.XLOOKUP(May24Availability[[#This Row],[Name]],UnitTable[NAME],UnitTable[GRADE],"NF")</f>
        <v>E4</v>
      </c>
      <c r="C44" s="11" t="s">
        <v>174</v>
      </c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103"/>
    </row>
    <row r="45" spans="1:35" x14ac:dyDescent="0.25">
      <c r="A45" s="38" t="str">
        <f>_xlfn.XLOOKUP(May24Availability[[#This Row],[Name]],UnitTable[NAME],UnitTable[SECTION],"NF")</f>
        <v>3PLT</v>
      </c>
      <c r="B45" s="2" t="str">
        <f>_xlfn.XLOOKUP(May24Availability[[#This Row],[Name]],UnitTable[NAME],UnitTable[GRADE],"NF")</f>
        <v>E4</v>
      </c>
      <c r="C45" s="7" t="s">
        <v>175</v>
      </c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13"/>
    </row>
    <row r="46" spans="1:35" x14ac:dyDescent="0.25">
      <c r="A46" s="38" t="str">
        <f>_xlfn.XLOOKUP(May24Availability[[#This Row],[Name]],UnitTable[NAME],UnitTable[SECTION],"NF")</f>
        <v>3PLT</v>
      </c>
      <c r="B46" s="2" t="str">
        <f>_xlfn.XLOOKUP(May24Availability[[#This Row],[Name]],UnitTable[NAME],UnitTable[GRADE],"NF")</f>
        <v>E3</v>
      </c>
      <c r="C46" s="6" t="s">
        <v>176</v>
      </c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13"/>
    </row>
    <row r="47" spans="1:35" x14ac:dyDescent="0.25">
      <c r="A47" s="38" t="str">
        <f>_xlfn.XLOOKUP(May24Availability[[#This Row],[Name]],UnitTable[NAME],UnitTable[SECTION],"NF")</f>
        <v>3PLT</v>
      </c>
      <c r="B47" s="2" t="str">
        <f>_xlfn.XLOOKUP(May24Availability[[#This Row],[Name]],UnitTable[NAME],UnitTable[GRADE],"NF")</f>
        <v>E5</v>
      </c>
      <c r="C47" s="9" t="s">
        <v>177</v>
      </c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13"/>
    </row>
    <row r="48" spans="1:35" x14ac:dyDescent="0.25">
      <c r="A48" s="38" t="str">
        <f>_xlfn.XLOOKUP(May24Availability[[#This Row],[Name]],UnitTable[NAME],UnitTable[SECTION],"NF")</f>
        <v>3PLT</v>
      </c>
      <c r="B48" s="2" t="str">
        <f>_xlfn.XLOOKUP(May24Availability[[#This Row],[Name]],UnitTable[NAME],UnitTable[GRADE],"NF")</f>
        <v>E3</v>
      </c>
      <c r="C48" s="101" t="s">
        <v>178</v>
      </c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13"/>
    </row>
    <row r="49" spans="1:35" x14ac:dyDescent="0.25">
      <c r="A49" s="38" t="str">
        <f>_xlfn.XLOOKUP(May24Availability[[#This Row],[Name]],UnitTable[NAME],UnitTable[SECTION],"NF")</f>
        <v>4PLT</v>
      </c>
      <c r="B49" s="2" t="str">
        <f>_xlfn.XLOOKUP(May24Availability[[#This Row],[Name]],UnitTable[NAME],UnitTable[GRADE],"NF")</f>
        <v>O2</v>
      </c>
      <c r="C49" s="7" t="s">
        <v>179</v>
      </c>
      <c r="D49" s="28"/>
      <c r="E49" s="28"/>
      <c r="F49" s="28"/>
      <c r="G49" s="29"/>
      <c r="H49" s="28"/>
      <c r="I49" s="30"/>
      <c r="J49" s="30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13"/>
    </row>
    <row r="50" spans="1:35" x14ac:dyDescent="0.25">
      <c r="A50" s="38" t="str">
        <f>_xlfn.XLOOKUP(May24Availability[[#This Row],[Name]],UnitTable[NAME],UnitTable[SECTION],"NF")</f>
        <v>4PLT</v>
      </c>
      <c r="B50" s="2" t="str">
        <f>_xlfn.XLOOKUP(May24Availability[[#This Row],[Name]],UnitTable[NAME],UnitTable[GRADE],"NF")</f>
        <v>E7</v>
      </c>
      <c r="C50" s="102" t="s">
        <v>181</v>
      </c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103"/>
    </row>
    <row r="51" spans="1:35" x14ac:dyDescent="0.25">
      <c r="A51" s="38" t="str">
        <f>_xlfn.XLOOKUP(May24Availability[[#This Row],[Name]],UnitTable[NAME],UnitTable[SECTION],"NF")</f>
        <v>4PLT</v>
      </c>
      <c r="B51" s="2" t="str">
        <f>_xlfn.XLOOKUP(May24Availability[[#This Row],[Name]],UnitTable[NAME],UnitTable[GRADE],"NF")</f>
        <v>E6</v>
      </c>
      <c r="C51" s="7" t="s">
        <v>182</v>
      </c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9"/>
      <c r="AI51" s="103"/>
    </row>
    <row r="52" spans="1:35" x14ac:dyDescent="0.25">
      <c r="A52" s="38" t="str">
        <f>_xlfn.XLOOKUP(May24Availability[[#This Row],[Name]],UnitTable[NAME],UnitTable[SECTION],"NF")</f>
        <v>4PLT</v>
      </c>
      <c r="B52" s="2" t="str">
        <f>_xlfn.XLOOKUP(May24Availability[[#This Row],[Name]],UnitTable[NAME],UnitTable[GRADE],"NF")</f>
        <v>E6</v>
      </c>
      <c r="C52" s="18" t="s">
        <v>183</v>
      </c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103"/>
    </row>
    <row r="53" spans="1:35" x14ac:dyDescent="0.25">
      <c r="A53" s="38" t="str">
        <f>_xlfn.XLOOKUP(May24Availability[[#This Row],[Name]],UnitTable[NAME],UnitTable[SECTION],"NF")</f>
        <v>4PLT</v>
      </c>
      <c r="B53" s="2" t="str">
        <f>_xlfn.XLOOKUP(May24Availability[[#This Row],[Name]],UnitTable[NAME],UnitTable[GRADE],"NF")</f>
        <v>E5</v>
      </c>
      <c r="C53" s="10" t="s">
        <v>184</v>
      </c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103"/>
    </row>
    <row r="54" spans="1:35" x14ac:dyDescent="0.25">
      <c r="A54" s="38" t="str">
        <f>_xlfn.XLOOKUP(May24Availability[[#This Row],[Name]],UnitTable[NAME],UnitTable[SECTION],"NF")</f>
        <v>4PLT</v>
      </c>
      <c r="B54" s="2" t="str">
        <f>_xlfn.XLOOKUP(May24Availability[[#This Row],[Name]],UnitTable[NAME],UnitTable[GRADE],"NF")</f>
        <v>E5</v>
      </c>
      <c r="C54" s="7" t="s">
        <v>185</v>
      </c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103"/>
    </row>
    <row r="55" spans="1:35" x14ac:dyDescent="0.25">
      <c r="A55" s="38" t="str">
        <f>_xlfn.XLOOKUP(May24Availability[[#This Row],[Name]],UnitTable[NAME],UnitTable[SECTION],"NF")</f>
        <v>4PLT</v>
      </c>
      <c r="B55" s="2" t="str">
        <f>_xlfn.XLOOKUP(May24Availability[[#This Row],[Name]],UnitTable[NAME],UnitTable[GRADE],"NF")</f>
        <v>E5</v>
      </c>
      <c r="C55" s="7" t="s">
        <v>186</v>
      </c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103"/>
    </row>
    <row r="56" spans="1:35" x14ac:dyDescent="0.25">
      <c r="A56" s="38" t="str">
        <f>_xlfn.XLOOKUP(May24Availability[[#This Row],[Name]],UnitTable[NAME],UnitTable[SECTION],"NF")</f>
        <v>4PLT</v>
      </c>
      <c r="B56" s="2" t="str">
        <f>_xlfn.XLOOKUP(May24Availability[[#This Row],[Name]],UnitTable[NAME],UnitTable[GRADE],"NF")</f>
        <v>E4</v>
      </c>
      <c r="C56" s="7" t="s">
        <v>187</v>
      </c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103"/>
    </row>
    <row r="57" spans="1:35" x14ac:dyDescent="0.25">
      <c r="A57" s="38" t="str">
        <f>_xlfn.XLOOKUP(May24Availability[[#This Row],[Name]],UnitTable[NAME],UnitTable[SECTION],"NF")</f>
        <v>4PLT</v>
      </c>
      <c r="B57" s="2" t="str">
        <f>_xlfn.XLOOKUP(May24Availability[[#This Row],[Name]],UnitTable[NAME],UnitTable[GRADE],"NF")</f>
        <v>E4</v>
      </c>
      <c r="C57" s="11" t="s">
        <v>188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06"/>
    </row>
    <row r="58" spans="1:35" x14ac:dyDescent="0.25">
      <c r="A58" s="38" t="str">
        <f>_xlfn.XLOOKUP(May24Availability[[#This Row],[Name]],UnitTable[NAME],UnitTable[SECTION],"NF")</f>
        <v>4PLT</v>
      </c>
      <c r="B58" s="2" t="str">
        <f>_xlfn.XLOOKUP(May24Availability[[#This Row],[Name]],UnitTable[NAME],UnitTable[GRADE],"NF")</f>
        <v>E4</v>
      </c>
      <c r="C58" s="9" t="s">
        <v>189</v>
      </c>
      <c r="D58" s="65"/>
      <c r="E58" s="65"/>
      <c r="F58" s="65"/>
      <c r="G58" s="65"/>
      <c r="H58" s="28"/>
      <c r="I58" s="65"/>
      <c r="J58" s="65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"/>
    </row>
    <row r="59" spans="1:35" x14ac:dyDescent="0.25">
      <c r="A59" s="38" t="str">
        <f>_xlfn.XLOOKUP(May24Availability[[#This Row],[Name]],UnitTable[NAME],UnitTable[SECTION],"NF")</f>
        <v>4PLT</v>
      </c>
      <c r="B59" s="2" t="str">
        <f>_xlfn.XLOOKUP(May24Availability[[#This Row],[Name]],UnitTable[NAME],UnitTable[GRADE],"NF")</f>
        <v>E4</v>
      </c>
      <c r="C59" s="11" t="s">
        <v>190</v>
      </c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103"/>
    </row>
    <row r="60" spans="1:35" x14ac:dyDescent="0.25">
      <c r="A60" s="38" t="str">
        <f>_xlfn.XLOOKUP(May24Availability[[#This Row],[Name]],UnitTable[NAME],UnitTable[SECTION],"NF")</f>
        <v>4PLT</v>
      </c>
      <c r="B60" s="2" t="str">
        <f>_xlfn.XLOOKUP(May24Availability[[#This Row],[Name]],UnitTable[NAME],UnitTable[GRADE],"NF")</f>
        <v>E4</v>
      </c>
      <c r="C60" s="7" t="s">
        <v>191</v>
      </c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103"/>
    </row>
    <row r="61" spans="1:35" x14ac:dyDescent="0.25">
      <c r="A61" s="38" t="str">
        <f>_xlfn.XLOOKUP(May24Availability[[#This Row],[Name]],UnitTable[NAME],UnitTable[SECTION],"NF")</f>
        <v>4PLT</v>
      </c>
      <c r="B61" s="2" t="str">
        <f>_xlfn.XLOOKUP(May24Availability[[#This Row],[Name]],UnitTable[NAME],UnitTable[GRADE],"NF")</f>
        <v>E4</v>
      </c>
      <c r="C61" s="4" t="s">
        <v>192</v>
      </c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103"/>
    </row>
    <row r="62" spans="1:35" x14ac:dyDescent="0.25">
      <c r="A62" s="38" t="str">
        <f>_xlfn.XLOOKUP(May24Availability[[#This Row],[Name]],UnitTable[NAME],UnitTable[SECTION],"NF")</f>
        <v>OPS</v>
      </c>
      <c r="B62" s="2" t="str">
        <f>_xlfn.XLOOKUP(May24Availability[[#This Row],[Name]],UnitTable[NAME],UnitTable[GRADE],"NF")</f>
        <v>O3</v>
      </c>
      <c r="C62" s="7" t="s">
        <v>193</v>
      </c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103"/>
    </row>
    <row r="63" spans="1:35" x14ac:dyDescent="0.25">
      <c r="A63" s="38" t="str">
        <f>_xlfn.XLOOKUP(May24Availability[[#This Row],[Name]],UnitTable[NAME],UnitTable[SECTION],"NF")</f>
        <v>OPS</v>
      </c>
      <c r="B63" s="2" t="str">
        <f>_xlfn.XLOOKUP(May24Availability[[#This Row],[Name]],UnitTable[NAME],UnitTable[GRADE],"NF")</f>
        <v>O2</v>
      </c>
      <c r="C63" s="7" t="s">
        <v>194</v>
      </c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65"/>
      <c r="X63" s="65"/>
      <c r="Y63" s="65"/>
      <c r="Z63" s="65"/>
      <c r="AA63" s="65"/>
      <c r="AB63" s="65"/>
      <c r="AC63" s="65"/>
      <c r="AD63" s="65"/>
      <c r="AE63" s="65"/>
      <c r="AF63" s="28"/>
      <c r="AG63" s="28"/>
      <c r="AH63" s="28"/>
      <c r="AI63" s="103"/>
    </row>
    <row r="64" spans="1:35" x14ac:dyDescent="0.25">
      <c r="A64" s="38" t="str">
        <f>_xlfn.XLOOKUP(May24Availability[[#This Row],[Name]],UnitTable[NAME],UnitTable[SECTION],"NF")</f>
        <v>OPS</v>
      </c>
      <c r="B64" s="2" t="str">
        <f>_xlfn.XLOOKUP(May24Availability[[#This Row],[Name]],UnitTable[NAME],UnitTable[GRADE],"NF")</f>
        <v>E8</v>
      </c>
      <c r="C64" s="101" t="s">
        <v>195</v>
      </c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103"/>
    </row>
    <row r="65" spans="1:35" x14ac:dyDescent="0.25">
      <c r="A65" s="38" t="str">
        <f>_xlfn.XLOOKUP(May24Availability[[#This Row],[Name]],UnitTable[NAME],UnitTable[SECTION],"NF")</f>
        <v>OPS</v>
      </c>
      <c r="B65" s="2" t="str">
        <f>_xlfn.XLOOKUP(May24Availability[[#This Row],[Name]],UnitTable[NAME],UnitTable[GRADE],"NF")</f>
        <v>E7</v>
      </c>
      <c r="C65" s="9" t="s">
        <v>196</v>
      </c>
      <c r="D65" s="28"/>
      <c r="E65" s="28"/>
      <c r="F65" s="28"/>
      <c r="G65" s="28"/>
      <c r="H65" s="28"/>
      <c r="I65" s="28"/>
      <c r="J65" s="30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13"/>
    </row>
    <row r="66" spans="1:35" x14ac:dyDescent="0.25">
      <c r="A66" s="38" t="str">
        <f>_xlfn.XLOOKUP(May24Availability[[#This Row],[Name]],UnitTable[NAME],UnitTable[SECTION],"NF")</f>
        <v>OPS</v>
      </c>
      <c r="B66" s="2" t="str">
        <f>_xlfn.XLOOKUP(May24Availability[[#This Row],[Name]],UnitTable[NAME],UnitTable[GRADE],"NF")</f>
        <v>E6</v>
      </c>
      <c r="C66" s="7" t="s">
        <v>197</v>
      </c>
      <c r="D66" s="65"/>
      <c r="E66" s="65"/>
      <c r="F66" s="65"/>
      <c r="G66" s="65"/>
      <c r="H66" s="28"/>
      <c r="I66" s="65"/>
      <c r="J66" s="65"/>
      <c r="K66" s="28"/>
      <c r="L66" s="28"/>
      <c r="M66" s="28"/>
      <c r="N66" s="28"/>
      <c r="O66" s="28"/>
      <c r="P66" s="28"/>
      <c r="Q66" s="28"/>
      <c r="R66" s="28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28"/>
      <c r="AF66" s="28"/>
      <c r="AG66" s="28"/>
      <c r="AH66" s="28"/>
      <c r="AI66" s="103"/>
    </row>
    <row r="67" spans="1:35" x14ac:dyDescent="0.25">
      <c r="A67" s="38" t="str">
        <f>_xlfn.XLOOKUP(May24Availability[[#This Row],[Name]],UnitTable[NAME],UnitTable[SECTION],"NF")</f>
        <v>OPS</v>
      </c>
      <c r="B67" s="2" t="str">
        <f>_xlfn.XLOOKUP(May24Availability[[#This Row],[Name]],UnitTable[NAME],UnitTable[GRADE],"NF")</f>
        <v>E6</v>
      </c>
      <c r="C67" s="7" t="s">
        <v>198</v>
      </c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103"/>
    </row>
    <row r="68" spans="1:35" x14ac:dyDescent="0.25">
      <c r="A68" s="38" t="str">
        <f>_xlfn.XLOOKUP(May24Availability[[#This Row],[Name]],UnitTable[NAME],UnitTable[SECTION],"NF")</f>
        <v>OPS</v>
      </c>
      <c r="B68" s="2" t="str">
        <f>_xlfn.XLOOKUP(May24Availability[[#This Row],[Name]],UnitTable[NAME],UnitTable[GRADE],"NF")</f>
        <v>E5</v>
      </c>
      <c r="C68" s="12" t="s">
        <v>199</v>
      </c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103"/>
    </row>
    <row r="69" spans="1:35" x14ac:dyDescent="0.25">
      <c r="A69" s="38" t="str">
        <f>_xlfn.XLOOKUP(May24Availability[[#This Row],[Name]],UnitTable[NAME],UnitTable[SECTION],"NF")</f>
        <v>OPS</v>
      </c>
      <c r="B69" s="2" t="str">
        <f>_xlfn.XLOOKUP(May24Availability[[#This Row],[Name]],UnitTable[NAME],UnitTable[GRADE],"NF")</f>
        <v>E5</v>
      </c>
      <c r="C69" s="7" t="s">
        <v>200</v>
      </c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103"/>
    </row>
    <row r="70" spans="1:35" x14ac:dyDescent="0.25">
      <c r="A70" s="38" t="str">
        <f>_xlfn.XLOOKUP(May24Availability[[#This Row],[Name]],UnitTable[NAME],UnitTable[SECTION],"NF")</f>
        <v>SOC</v>
      </c>
      <c r="B70" s="2" t="str">
        <f>_xlfn.XLOOKUP(May24Availability[[#This Row],[Name]],UnitTable[NAME],UnitTable[GRADE],"NF")</f>
        <v>O2</v>
      </c>
      <c r="C70" s="7" t="s">
        <v>201</v>
      </c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103"/>
    </row>
    <row r="71" spans="1:35" x14ac:dyDescent="0.25">
      <c r="A71" s="38" t="str">
        <f>_xlfn.XLOOKUP(May24Availability[[#This Row],[Name]],UnitTable[NAME],UnitTable[SECTION],"NF")</f>
        <v>SOC</v>
      </c>
      <c r="B71" s="2" t="str">
        <f>_xlfn.XLOOKUP(May24Availability[[#This Row],[Name]],UnitTable[NAME],UnitTable[GRADE],"NF")</f>
        <v>E7</v>
      </c>
      <c r="C71" s="7" t="s">
        <v>202</v>
      </c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103"/>
    </row>
    <row r="72" spans="1:35" x14ac:dyDescent="0.25">
      <c r="A72" s="38" t="str">
        <f>_xlfn.XLOOKUP(May24Availability[[#This Row],[Name]],UnitTable[NAME],UnitTable[SECTION],"NF")</f>
        <v>SOC</v>
      </c>
      <c r="B72" s="2" t="str">
        <f>_xlfn.XLOOKUP(May24Availability[[#This Row],[Name]],UnitTable[NAME],UnitTable[GRADE],"NF")</f>
        <v>E5</v>
      </c>
      <c r="C72" s="7" t="s">
        <v>203</v>
      </c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103"/>
    </row>
    <row r="73" spans="1:35" x14ac:dyDescent="0.25">
      <c r="A73" s="38" t="str">
        <f>_xlfn.XLOOKUP(May24Availability[[#This Row],[Name]],UnitTable[NAME],UnitTable[SECTION],"NF")</f>
        <v>SOC</v>
      </c>
      <c r="B73" s="2" t="str">
        <f>_xlfn.XLOOKUP(May24Availability[[#This Row],[Name]],UnitTable[NAME],UnitTable[GRADE],"NF")</f>
        <v>E4</v>
      </c>
      <c r="C73" s="7" t="s">
        <v>204</v>
      </c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103"/>
    </row>
    <row r="74" spans="1:35" x14ac:dyDescent="0.25">
      <c r="A74" s="38" t="str">
        <f>_xlfn.XLOOKUP(May24Availability[[#This Row],[Name]],UnitTable[NAME],UnitTable[SECTION],"NF")</f>
        <v>SOC</v>
      </c>
      <c r="B74" s="2" t="str">
        <f>_xlfn.XLOOKUP(May24Availability[[#This Row],[Name]],UnitTable[NAME],UnitTable[GRADE],"NF")</f>
        <v>E3</v>
      </c>
      <c r="C74" s="7" t="s">
        <v>205</v>
      </c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103"/>
    </row>
    <row r="75" spans="1:35" x14ac:dyDescent="0.25">
      <c r="A75" s="38" t="str">
        <f>_xlfn.XLOOKUP(May24Availability[[#This Row],[Name]],UnitTable[NAME],UnitTable[SECTION],"NF")</f>
        <v>SOC</v>
      </c>
      <c r="B75" s="2" t="str">
        <f>_xlfn.XLOOKUP(May24Availability[[#This Row],[Name]],UnitTable[NAME],UnitTable[GRADE],"NF")</f>
        <v>E3</v>
      </c>
      <c r="C75" s="7" t="s">
        <v>206</v>
      </c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13"/>
    </row>
    <row r="76" spans="1:35" x14ac:dyDescent="0.25">
      <c r="A76" s="38" t="str">
        <f>_xlfn.XLOOKUP(May24Availability[[#This Row],[Name]],UnitTable[NAME],UnitTable[SECTION],"NF")</f>
        <v>HQ</v>
      </c>
      <c r="B76" s="2" t="str">
        <f>_xlfn.XLOOKUP(May24Availability[[#This Row],[Name]],UnitTable[NAME],UnitTable[GRADE],"NF")</f>
        <v>O4</v>
      </c>
      <c r="C76" s="9" t="s">
        <v>207</v>
      </c>
      <c r="D76" s="29"/>
      <c r="E76" s="29"/>
      <c r="F76" s="29"/>
      <c r="G76" s="29"/>
      <c r="H76" s="28"/>
      <c r="I76" s="30"/>
      <c r="J76" s="30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13"/>
    </row>
    <row r="77" spans="1:35" x14ac:dyDescent="0.25">
      <c r="A77" s="38" t="str">
        <f>_xlfn.XLOOKUP(May24Availability[[#This Row],[Name]],UnitTable[NAME],UnitTable[SECTION],"NF")</f>
        <v>HQ</v>
      </c>
      <c r="B77" s="2" t="str">
        <f>_xlfn.XLOOKUP(May24Availability[[#This Row],[Name]],UnitTable[NAME],UnitTable[GRADE],"NF")</f>
        <v>O2</v>
      </c>
      <c r="C77" s="101" t="s">
        <v>208</v>
      </c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103"/>
    </row>
    <row r="78" spans="1:35" x14ac:dyDescent="0.25">
      <c r="A78" s="38" t="str">
        <f>_xlfn.XLOOKUP(May24Availability[[#This Row],[Name]],UnitTable[NAME],UnitTable[SECTION],"NF")</f>
        <v>HQ</v>
      </c>
      <c r="B78" s="2" t="str">
        <f>_xlfn.XLOOKUP(May24Availability[[#This Row],[Name]],UnitTable[NAME],UnitTable[GRADE],"NF")</f>
        <v>E8</v>
      </c>
      <c r="C78" s="4" t="s">
        <v>209</v>
      </c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103"/>
    </row>
    <row r="79" spans="1:35" x14ac:dyDescent="0.25">
      <c r="A79" s="38" t="str">
        <f>_xlfn.XLOOKUP(May24Availability[[#This Row],[Name]],UnitTable[NAME],UnitTable[SECTION],"NF")</f>
        <v>HQ</v>
      </c>
      <c r="B79" s="2" t="str">
        <f>_xlfn.XLOOKUP(May24Availability[[#This Row],[Name]],UnitTable[NAME],UnitTable[GRADE],"NF")</f>
        <v>E6</v>
      </c>
      <c r="C79" s="7" t="s">
        <v>210</v>
      </c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103"/>
    </row>
    <row r="80" spans="1:35" x14ac:dyDescent="0.25">
      <c r="A80" s="38" t="str">
        <f>_xlfn.XLOOKUP(May24Availability[[#This Row],[Name]],UnitTable[NAME],UnitTable[SECTION],"NF")</f>
        <v>HQ</v>
      </c>
      <c r="B80" s="2" t="str">
        <f>_xlfn.XLOOKUP(May24Availability[[#This Row],[Name]],UnitTable[NAME],UnitTable[GRADE],"NF")</f>
        <v>E4</v>
      </c>
      <c r="C80" s="7" t="s">
        <v>211</v>
      </c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103"/>
    </row>
    <row r="81" spans="1:3" x14ac:dyDescent="0.25">
      <c r="A81" s="83"/>
      <c r="B81" s="83"/>
      <c r="C81" s="83"/>
    </row>
    <row r="82" spans="1:3" x14ac:dyDescent="0.25">
      <c r="A82" s="83"/>
      <c r="B82" s="83"/>
      <c r="C82" s="83"/>
    </row>
    <row r="83" spans="1:3" x14ac:dyDescent="0.25">
      <c r="A83" s="83"/>
      <c r="B83" s="83"/>
      <c r="C83" s="83"/>
    </row>
    <row r="84" spans="1:3" x14ac:dyDescent="0.25">
      <c r="A84" s="83"/>
      <c r="B84" s="83"/>
      <c r="C84" s="83"/>
    </row>
    <row r="85" spans="1:3" x14ac:dyDescent="0.25">
      <c r="A85" s="83"/>
      <c r="B85" s="83"/>
      <c r="C85" s="83"/>
    </row>
    <row r="86" spans="1:3" x14ac:dyDescent="0.25">
      <c r="A86" s="83"/>
      <c r="B86" s="83"/>
      <c r="C86" s="83"/>
    </row>
    <row r="87" spans="1:3" x14ac:dyDescent="0.25">
      <c r="A87" s="83"/>
      <c r="B87" s="83" t="s">
        <v>24</v>
      </c>
      <c r="C87" s="83" t="s">
        <v>132</v>
      </c>
    </row>
    <row r="88" spans="1:3" x14ac:dyDescent="0.25">
      <c r="A88" s="83"/>
      <c r="B88" s="83" t="s">
        <v>40</v>
      </c>
      <c r="C88" s="83" t="s">
        <v>133</v>
      </c>
    </row>
    <row r="89" spans="1:3" x14ac:dyDescent="0.25">
      <c r="A89" s="83"/>
      <c r="B89" s="83" t="s">
        <v>31</v>
      </c>
      <c r="C89" s="83" t="s">
        <v>134</v>
      </c>
    </row>
    <row r="90" spans="1:3" x14ac:dyDescent="0.25">
      <c r="A90" s="83"/>
      <c r="B90" s="83" t="s">
        <v>31</v>
      </c>
      <c r="C90" s="83" t="s">
        <v>135</v>
      </c>
    </row>
    <row r="91" spans="1:3" x14ac:dyDescent="0.25">
      <c r="A91" s="83"/>
      <c r="B91" s="83" t="s">
        <v>21</v>
      </c>
      <c r="C91" s="83" t="s">
        <v>136</v>
      </c>
    </row>
    <row r="92" spans="1:3" x14ac:dyDescent="0.25">
      <c r="A92" s="83"/>
      <c r="B92" s="83" t="s">
        <v>21</v>
      </c>
      <c r="C92" s="83" t="s">
        <v>137</v>
      </c>
    </row>
    <row r="93" spans="1:3" x14ac:dyDescent="0.25">
      <c r="A93" s="83"/>
      <c r="B93" s="83" t="s">
        <v>21</v>
      </c>
      <c r="C93" s="83" t="s">
        <v>138</v>
      </c>
    </row>
    <row r="94" spans="1:3" x14ac:dyDescent="0.25">
      <c r="A94" s="83"/>
      <c r="B94" s="83" t="s">
        <v>38</v>
      </c>
      <c r="C94" s="83" t="s">
        <v>139</v>
      </c>
    </row>
    <row r="95" spans="1:3" x14ac:dyDescent="0.25">
      <c r="A95" s="83"/>
      <c r="B95" s="83" t="s">
        <v>38</v>
      </c>
      <c r="C95" s="83" t="s">
        <v>140</v>
      </c>
    </row>
    <row r="96" spans="1:3" x14ac:dyDescent="0.25">
      <c r="A96" s="83"/>
      <c r="B96" s="83" t="s">
        <v>38</v>
      </c>
      <c r="C96" s="83" t="s">
        <v>141</v>
      </c>
    </row>
    <row r="97" spans="1:3" x14ac:dyDescent="0.25">
      <c r="A97" s="83"/>
      <c r="B97" s="83" t="s">
        <v>38</v>
      </c>
      <c r="C97" s="83" t="s">
        <v>142</v>
      </c>
    </row>
    <row r="98" spans="1:3" x14ac:dyDescent="0.25">
      <c r="A98" s="83"/>
      <c r="B98" s="83" t="s">
        <v>38</v>
      </c>
      <c r="C98" s="83" t="s">
        <v>143</v>
      </c>
    </row>
    <row r="99" spans="1:3" x14ac:dyDescent="0.25">
      <c r="A99" s="83"/>
      <c r="B99" s="83" t="s">
        <v>38</v>
      </c>
      <c r="C99" s="83" t="s">
        <v>144</v>
      </c>
    </row>
    <row r="100" spans="1:3" x14ac:dyDescent="0.25">
      <c r="A100" s="83"/>
      <c r="B100" s="83" t="s">
        <v>38</v>
      </c>
      <c r="C100" s="83" t="s">
        <v>145</v>
      </c>
    </row>
    <row r="101" spans="1:3" x14ac:dyDescent="0.25">
      <c r="A101" s="83"/>
      <c r="B101" s="83" t="s">
        <v>41</v>
      </c>
      <c r="C101" s="83" t="s">
        <v>146</v>
      </c>
    </row>
    <row r="102" spans="1:3" x14ac:dyDescent="0.25">
      <c r="A102" s="83"/>
      <c r="B102" s="83" t="s">
        <v>24</v>
      </c>
      <c r="C102" s="83" t="s">
        <v>147</v>
      </c>
    </row>
    <row r="103" spans="1:3" x14ac:dyDescent="0.25">
      <c r="A103" s="83"/>
      <c r="B103" s="83" t="s">
        <v>40</v>
      </c>
      <c r="C103" s="83" t="s">
        <v>148</v>
      </c>
    </row>
    <row r="104" spans="1:3" x14ac:dyDescent="0.25">
      <c r="A104" s="83"/>
      <c r="B104" s="83" t="s">
        <v>31</v>
      </c>
      <c r="C104" s="83" t="s">
        <v>149</v>
      </c>
    </row>
    <row r="105" spans="1:3" x14ac:dyDescent="0.25">
      <c r="A105" s="83"/>
      <c r="B105" s="83" t="s">
        <v>31</v>
      </c>
      <c r="C105" s="83" t="s">
        <v>150</v>
      </c>
    </row>
    <row r="106" spans="1:3" x14ac:dyDescent="0.25">
      <c r="A106" s="83"/>
      <c r="B106" s="83" t="s">
        <v>21</v>
      </c>
      <c r="C106" s="83" t="s">
        <v>151</v>
      </c>
    </row>
    <row r="107" spans="1:3" x14ac:dyDescent="0.25">
      <c r="A107" s="83"/>
      <c r="B107" s="83" t="s">
        <v>21</v>
      </c>
      <c r="C107" s="83" t="s">
        <v>152</v>
      </c>
    </row>
    <row r="108" spans="1:3" x14ac:dyDescent="0.25">
      <c r="A108" s="83"/>
      <c r="B108" s="83" t="s">
        <v>21</v>
      </c>
      <c r="C108" s="83" t="s">
        <v>153</v>
      </c>
    </row>
    <row r="109" spans="1:3" x14ac:dyDescent="0.25">
      <c r="A109" s="83"/>
      <c r="B109" s="83" t="s">
        <v>38</v>
      </c>
      <c r="C109" s="83" t="s">
        <v>154</v>
      </c>
    </row>
    <row r="110" spans="1:3" x14ac:dyDescent="0.25">
      <c r="A110" s="83"/>
      <c r="B110" s="83" t="s">
        <v>38</v>
      </c>
      <c r="C110" s="83" t="s">
        <v>155</v>
      </c>
    </row>
    <row r="111" spans="1:3" x14ac:dyDescent="0.25">
      <c r="A111" s="83"/>
      <c r="B111" s="83" t="s">
        <v>38</v>
      </c>
      <c r="C111" s="83" t="s">
        <v>156</v>
      </c>
    </row>
    <row r="112" spans="1:3" x14ac:dyDescent="0.25">
      <c r="A112" s="83"/>
      <c r="B112" s="83" t="s">
        <v>38</v>
      </c>
      <c r="C112" s="83" t="s">
        <v>157</v>
      </c>
    </row>
    <row r="113" spans="1:9" x14ac:dyDescent="0.25">
      <c r="A113" s="83"/>
      <c r="B113" s="83" t="s">
        <v>38</v>
      </c>
      <c r="C113" s="83" t="s">
        <v>158</v>
      </c>
    </row>
    <row r="114" spans="1:9" x14ac:dyDescent="0.25">
      <c r="A114" s="83"/>
      <c r="B114" s="83" t="s">
        <v>38</v>
      </c>
      <c r="C114" s="83" t="s">
        <v>159</v>
      </c>
    </row>
    <row r="115" spans="1:9" x14ac:dyDescent="0.25">
      <c r="A115" s="83"/>
      <c r="B115" s="83" t="s">
        <v>38</v>
      </c>
      <c r="C115" s="83" t="s">
        <v>160</v>
      </c>
    </row>
    <row r="116" spans="1:9" x14ac:dyDescent="0.25">
      <c r="A116" s="83"/>
      <c r="B116" s="83" t="s">
        <v>41</v>
      </c>
      <c r="C116" s="83" t="s">
        <v>161</v>
      </c>
    </row>
    <row r="117" spans="1:9" x14ac:dyDescent="0.25">
      <c r="A117" s="83"/>
      <c r="B117" s="83" t="s">
        <v>24</v>
      </c>
      <c r="C117" s="83" t="s">
        <v>162</v>
      </c>
    </row>
    <row r="118" spans="1:9" x14ac:dyDescent="0.25">
      <c r="A118" s="83"/>
      <c r="B118" s="83" t="s">
        <v>40</v>
      </c>
      <c r="C118" s="83" t="s">
        <v>163</v>
      </c>
    </row>
    <row r="119" spans="1:9" x14ac:dyDescent="0.25">
      <c r="A119" s="83"/>
      <c r="B119" s="83" t="s">
        <v>31</v>
      </c>
      <c r="C119" s="83" t="s">
        <v>164</v>
      </c>
    </row>
    <row r="120" spans="1:9" x14ac:dyDescent="0.25">
      <c r="A120" s="83"/>
      <c r="B120" s="83" t="s">
        <v>31</v>
      </c>
      <c r="C120" s="83" t="s">
        <v>165</v>
      </c>
    </row>
    <row r="121" spans="1:9" x14ac:dyDescent="0.25">
      <c r="A121" s="83"/>
      <c r="B121" s="83" t="s">
        <v>21</v>
      </c>
      <c r="C121" s="83" t="s">
        <v>166</v>
      </c>
    </row>
    <row r="122" spans="1:9" x14ac:dyDescent="0.25">
      <c r="A122" s="83"/>
      <c r="B122" s="83" t="s">
        <v>21</v>
      </c>
      <c r="C122" s="83" t="s">
        <v>167</v>
      </c>
    </row>
    <row r="123" spans="1:9" x14ac:dyDescent="0.25">
      <c r="A123" s="83"/>
      <c r="B123" s="83" t="s">
        <v>21</v>
      </c>
      <c r="C123" s="83" t="s">
        <v>168</v>
      </c>
      <c r="G123" s="83"/>
      <c r="H123" s="83"/>
      <c r="I123" s="83"/>
    </row>
    <row r="124" spans="1:9" x14ac:dyDescent="0.25">
      <c r="A124" s="83"/>
      <c r="B124" s="83" t="s">
        <v>38</v>
      </c>
      <c r="C124" s="83" t="s">
        <v>169</v>
      </c>
      <c r="G124" s="83"/>
      <c r="H124" s="83"/>
      <c r="I124" s="83"/>
    </row>
    <row r="125" spans="1:9" x14ac:dyDescent="0.25">
      <c r="A125" s="83"/>
      <c r="B125" s="83" t="s">
        <v>38</v>
      </c>
      <c r="C125" s="83" t="s">
        <v>170</v>
      </c>
      <c r="G125" s="83"/>
      <c r="H125" s="83"/>
      <c r="I125" s="83"/>
    </row>
    <row r="126" spans="1:9" x14ac:dyDescent="0.25">
      <c r="A126" s="83"/>
      <c r="B126" s="83" t="s">
        <v>38</v>
      </c>
      <c r="C126" s="83" t="s">
        <v>171</v>
      </c>
      <c r="G126" s="83"/>
      <c r="H126" s="83"/>
      <c r="I126" s="83"/>
    </row>
    <row r="127" spans="1:9" x14ac:dyDescent="0.25">
      <c r="A127" s="83"/>
      <c r="B127" s="83" t="s">
        <v>38</v>
      </c>
      <c r="C127" s="83" t="s">
        <v>172</v>
      </c>
      <c r="G127" s="83"/>
      <c r="H127" s="83"/>
      <c r="I127" s="83"/>
    </row>
    <row r="128" spans="1:9" x14ac:dyDescent="0.25">
      <c r="A128" s="83"/>
      <c r="B128" s="83" t="s">
        <v>38</v>
      </c>
      <c r="C128" s="83" t="s">
        <v>173</v>
      </c>
      <c r="G128" s="83"/>
      <c r="H128" s="83"/>
      <c r="I128" s="83"/>
    </row>
    <row r="129" spans="1:9" x14ac:dyDescent="0.25">
      <c r="A129" s="83"/>
      <c r="B129" s="83" t="s">
        <v>38</v>
      </c>
      <c r="C129" s="83" t="s">
        <v>174</v>
      </c>
      <c r="G129" s="83"/>
      <c r="H129" s="83"/>
      <c r="I129" s="83"/>
    </row>
    <row r="130" spans="1:9" x14ac:dyDescent="0.25">
      <c r="A130" s="83"/>
      <c r="B130" s="83" t="s">
        <v>38</v>
      </c>
      <c r="C130" s="83" t="s">
        <v>175</v>
      </c>
      <c r="G130" s="83"/>
      <c r="H130" s="83"/>
      <c r="I130" s="83"/>
    </row>
    <row r="131" spans="1:9" x14ac:dyDescent="0.25">
      <c r="A131" s="83"/>
      <c r="B131" s="83" t="s">
        <v>41</v>
      </c>
      <c r="C131" s="83" t="s">
        <v>176</v>
      </c>
      <c r="G131" s="83"/>
      <c r="H131" s="83"/>
      <c r="I131" s="83"/>
    </row>
    <row r="132" spans="1:9" x14ac:dyDescent="0.25">
      <c r="A132" s="83"/>
      <c r="B132" s="83" t="s">
        <v>21</v>
      </c>
      <c r="C132" s="83" t="s">
        <v>177</v>
      </c>
      <c r="G132" s="83"/>
      <c r="H132" s="83"/>
      <c r="I132" s="83"/>
    </row>
    <row r="133" spans="1:9" x14ac:dyDescent="0.25">
      <c r="A133" s="83"/>
      <c r="B133" s="83" t="s">
        <v>41</v>
      </c>
      <c r="C133" s="83" t="s">
        <v>178</v>
      </c>
      <c r="G133" s="83"/>
      <c r="H133" s="83"/>
      <c r="I133" s="83"/>
    </row>
    <row r="134" spans="1:9" x14ac:dyDescent="0.25">
      <c r="A134" s="83"/>
      <c r="B134" s="83" t="s">
        <v>24</v>
      </c>
      <c r="C134" s="83" t="s">
        <v>179</v>
      </c>
      <c r="G134" s="83"/>
      <c r="H134" s="83"/>
      <c r="I134" s="83"/>
    </row>
    <row r="135" spans="1:9" x14ac:dyDescent="0.25">
      <c r="A135" s="83"/>
      <c r="B135" s="83" t="s">
        <v>40</v>
      </c>
      <c r="C135" s="83" t="s">
        <v>181</v>
      </c>
      <c r="G135" s="83"/>
      <c r="H135" s="83"/>
      <c r="I135" s="83"/>
    </row>
    <row r="136" spans="1:9" x14ac:dyDescent="0.25">
      <c r="A136" s="83"/>
      <c r="B136" s="83" t="s">
        <v>31</v>
      </c>
      <c r="C136" s="83" t="s">
        <v>182</v>
      </c>
      <c r="G136" s="83"/>
      <c r="H136" s="83"/>
      <c r="I136" s="83"/>
    </row>
    <row r="137" spans="1:9" x14ac:dyDescent="0.25">
      <c r="A137" s="83"/>
      <c r="B137" s="83" t="s">
        <v>31</v>
      </c>
      <c r="C137" s="83" t="s">
        <v>183</v>
      </c>
      <c r="G137" s="83"/>
      <c r="H137" s="83"/>
      <c r="I137" s="83"/>
    </row>
    <row r="138" spans="1:9" x14ac:dyDescent="0.25">
      <c r="A138" s="83"/>
      <c r="B138" s="83" t="s">
        <v>21</v>
      </c>
      <c r="C138" s="83" t="s">
        <v>184</v>
      </c>
      <c r="G138" s="83"/>
      <c r="H138" s="83"/>
      <c r="I138" s="83"/>
    </row>
    <row r="139" spans="1:9" x14ac:dyDescent="0.25">
      <c r="A139" s="83"/>
      <c r="B139" s="83" t="s">
        <v>21</v>
      </c>
      <c r="C139" s="83" t="s">
        <v>185</v>
      </c>
      <c r="G139" s="83"/>
      <c r="H139" s="83"/>
      <c r="I139" s="83"/>
    </row>
    <row r="140" spans="1:9" x14ac:dyDescent="0.25">
      <c r="A140" s="83"/>
      <c r="B140" s="83" t="s">
        <v>21</v>
      </c>
      <c r="C140" s="83" t="s">
        <v>186</v>
      </c>
      <c r="G140" s="83"/>
      <c r="H140" s="83"/>
      <c r="I140" s="83"/>
    </row>
    <row r="141" spans="1:9" x14ac:dyDescent="0.25">
      <c r="A141" s="83"/>
      <c r="B141" s="83" t="s">
        <v>38</v>
      </c>
      <c r="C141" s="83" t="s">
        <v>187</v>
      </c>
      <c r="G141" s="83"/>
      <c r="H141" s="83"/>
      <c r="I141" s="83"/>
    </row>
    <row r="142" spans="1:9" x14ac:dyDescent="0.25">
      <c r="A142" s="83"/>
      <c r="B142" s="83" t="s">
        <v>38</v>
      </c>
      <c r="C142" s="83" t="s">
        <v>188</v>
      </c>
      <c r="G142" s="83"/>
      <c r="H142" s="83"/>
      <c r="I142" s="83"/>
    </row>
    <row r="143" spans="1:9" x14ac:dyDescent="0.25">
      <c r="A143" s="83"/>
      <c r="B143" s="83" t="s">
        <v>38</v>
      </c>
      <c r="C143" s="83" t="s">
        <v>189</v>
      </c>
      <c r="G143" s="83"/>
      <c r="H143" s="83"/>
      <c r="I143" s="83"/>
    </row>
    <row r="144" spans="1:9" x14ac:dyDescent="0.25">
      <c r="A144" s="83"/>
      <c r="B144" s="83" t="s">
        <v>38</v>
      </c>
      <c r="C144" s="83" t="s">
        <v>190</v>
      </c>
      <c r="G144" s="83"/>
      <c r="H144" s="83"/>
      <c r="I144" s="83"/>
    </row>
    <row r="145" spans="1:9" x14ac:dyDescent="0.25">
      <c r="A145" s="83"/>
      <c r="B145" s="83" t="s">
        <v>38</v>
      </c>
      <c r="C145" s="83" t="s">
        <v>191</v>
      </c>
      <c r="G145" s="83"/>
      <c r="H145" s="83"/>
      <c r="I145" s="83"/>
    </row>
    <row r="146" spans="1:9" x14ac:dyDescent="0.25">
      <c r="A146" s="83"/>
      <c r="B146" s="83" t="s">
        <v>38</v>
      </c>
      <c r="C146" s="83" t="s">
        <v>192</v>
      </c>
      <c r="G146" s="83"/>
      <c r="H146" s="83"/>
      <c r="I146" s="83"/>
    </row>
    <row r="147" spans="1:9" x14ac:dyDescent="0.25">
      <c r="A147" s="83"/>
      <c r="B147" s="83" t="s">
        <v>29</v>
      </c>
      <c r="C147" s="83" t="s">
        <v>193</v>
      </c>
      <c r="G147" s="83"/>
      <c r="H147" s="83"/>
      <c r="I147" s="83"/>
    </row>
    <row r="148" spans="1:9" x14ac:dyDescent="0.25">
      <c r="A148" s="83"/>
      <c r="B148" s="83" t="s">
        <v>24</v>
      </c>
      <c r="C148" s="83" t="s">
        <v>194</v>
      </c>
      <c r="G148" s="83"/>
      <c r="H148" s="83"/>
      <c r="I148" s="83"/>
    </row>
    <row r="149" spans="1:9" x14ac:dyDescent="0.25">
      <c r="A149" s="83"/>
      <c r="B149" s="83" t="s">
        <v>27</v>
      </c>
      <c r="C149" s="83" t="s">
        <v>195</v>
      </c>
      <c r="G149" s="83"/>
      <c r="H149" s="83"/>
      <c r="I149" s="83"/>
    </row>
    <row r="150" spans="1:9" x14ac:dyDescent="0.25">
      <c r="A150" s="83"/>
      <c r="B150" s="83" t="s">
        <v>40</v>
      </c>
      <c r="C150" s="83" t="s">
        <v>196</v>
      </c>
      <c r="G150" s="83"/>
      <c r="H150" s="83"/>
      <c r="I150" s="83"/>
    </row>
    <row r="151" spans="1:9" x14ac:dyDescent="0.25">
      <c r="A151" s="83"/>
      <c r="B151" s="83" t="s">
        <v>31</v>
      </c>
      <c r="C151" s="83" t="s">
        <v>197</v>
      </c>
      <c r="G151" s="83"/>
      <c r="H151" s="83"/>
      <c r="I151" s="83"/>
    </row>
    <row r="152" spans="1:9" x14ac:dyDescent="0.25">
      <c r="A152" s="83"/>
      <c r="B152" s="83" t="s">
        <v>31</v>
      </c>
      <c r="C152" s="83" t="s">
        <v>198</v>
      </c>
      <c r="G152" s="83"/>
      <c r="H152" s="83"/>
      <c r="I152" s="83"/>
    </row>
    <row r="153" spans="1:9" x14ac:dyDescent="0.25">
      <c r="A153" s="83"/>
      <c r="B153" s="83" t="s">
        <v>21</v>
      </c>
      <c r="C153" s="83" t="s">
        <v>199</v>
      </c>
      <c r="G153" s="83"/>
      <c r="H153" s="83"/>
      <c r="I153" s="83"/>
    </row>
    <row r="154" spans="1:9" x14ac:dyDescent="0.25">
      <c r="A154" s="83"/>
      <c r="B154" s="83" t="s">
        <v>21</v>
      </c>
      <c r="C154" s="83" t="s">
        <v>200</v>
      </c>
      <c r="G154" s="83"/>
      <c r="H154" s="83"/>
      <c r="I154" s="83"/>
    </row>
    <row r="155" spans="1:9" x14ac:dyDescent="0.25">
      <c r="A155" s="83"/>
      <c r="B155" s="83" t="s">
        <v>24</v>
      </c>
      <c r="C155" s="83" t="s">
        <v>201</v>
      </c>
      <c r="G155" s="83"/>
      <c r="H155" s="83"/>
      <c r="I155" s="83"/>
    </row>
    <row r="156" spans="1:9" x14ac:dyDescent="0.25">
      <c r="A156" s="83"/>
      <c r="B156" s="83" t="s">
        <v>40</v>
      </c>
      <c r="C156" s="83" t="s">
        <v>202</v>
      </c>
      <c r="G156" s="83"/>
      <c r="H156" s="83"/>
      <c r="I156" s="83"/>
    </row>
    <row r="157" spans="1:9" x14ac:dyDescent="0.25">
      <c r="A157" s="83"/>
      <c r="B157" s="83" t="s">
        <v>21</v>
      </c>
      <c r="C157" s="83" t="s">
        <v>203</v>
      </c>
      <c r="G157" s="83"/>
      <c r="H157" s="83"/>
      <c r="I157" s="83"/>
    </row>
    <row r="158" spans="1:9" x14ac:dyDescent="0.25">
      <c r="A158" s="83"/>
      <c r="B158" s="83" t="s">
        <v>38</v>
      </c>
      <c r="C158" s="83" t="s">
        <v>204</v>
      </c>
      <c r="G158" s="83"/>
      <c r="H158" s="83"/>
      <c r="I158" s="83"/>
    </row>
    <row r="159" spans="1:9" x14ac:dyDescent="0.25">
      <c r="A159" s="83"/>
      <c r="B159" s="83" t="s">
        <v>41</v>
      </c>
      <c r="C159" s="83" t="s">
        <v>205</v>
      </c>
      <c r="G159" s="83"/>
      <c r="H159" s="83"/>
      <c r="I159" s="83"/>
    </row>
    <row r="160" spans="1:9" x14ac:dyDescent="0.25">
      <c r="A160" s="83"/>
      <c r="B160" s="83" t="s">
        <v>41</v>
      </c>
      <c r="C160" s="83" t="s">
        <v>206</v>
      </c>
      <c r="G160" s="83"/>
      <c r="H160" s="83"/>
      <c r="I160" s="83"/>
    </row>
    <row r="161" spans="1:9" x14ac:dyDescent="0.25">
      <c r="A161" s="83"/>
      <c r="B161" s="83" t="s">
        <v>34</v>
      </c>
      <c r="C161" s="83" t="s">
        <v>207</v>
      </c>
      <c r="G161" s="83"/>
      <c r="H161" s="83"/>
      <c r="I161" s="83"/>
    </row>
    <row r="162" spans="1:9" x14ac:dyDescent="0.25">
      <c r="A162" s="83"/>
      <c r="B162" s="83" t="s">
        <v>24</v>
      </c>
      <c r="C162" s="83" t="s">
        <v>208</v>
      </c>
      <c r="G162" s="83"/>
      <c r="H162" s="83"/>
      <c r="I162" s="83"/>
    </row>
    <row r="163" spans="1:9" x14ac:dyDescent="0.25">
      <c r="A163" s="83"/>
      <c r="B163" s="83" t="s">
        <v>27</v>
      </c>
      <c r="C163" s="83" t="s">
        <v>209</v>
      </c>
      <c r="G163" s="83"/>
      <c r="H163" s="83"/>
      <c r="I163" s="83"/>
    </row>
    <row r="164" spans="1:9" x14ac:dyDescent="0.25">
      <c r="A164" s="83"/>
      <c r="B164" s="83" t="s">
        <v>31</v>
      </c>
      <c r="C164" s="83" t="s">
        <v>210</v>
      </c>
      <c r="G164" s="83"/>
      <c r="H164" s="83"/>
      <c r="I164" s="83"/>
    </row>
    <row r="165" spans="1:9" x14ac:dyDescent="0.25">
      <c r="A165" s="83"/>
      <c r="B165" s="83" t="s">
        <v>38</v>
      </c>
      <c r="C165" s="83" t="s">
        <v>211</v>
      </c>
      <c r="G165" s="83"/>
      <c r="H165" s="83"/>
      <c r="I165" s="83"/>
    </row>
    <row r="166" spans="1:9" x14ac:dyDescent="0.25">
      <c r="A166" s="83"/>
      <c r="B166" s="83"/>
      <c r="C166" s="83"/>
      <c r="G166" s="83"/>
      <c r="H166" s="83"/>
      <c r="I166" s="83"/>
    </row>
    <row r="167" spans="1:9" x14ac:dyDescent="0.25">
      <c r="A167" s="83"/>
      <c r="B167" s="83"/>
      <c r="C167" s="83"/>
      <c r="G167" s="83"/>
      <c r="H167" s="83"/>
      <c r="I167" s="83"/>
    </row>
    <row r="168" spans="1:9" x14ac:dyDescent="0.25">
      <c r="A168" s="83"/>
      <c r="B168" s="83"/>
      <c r="C168" s="83"/>
      <c r="G168" s="83"/>
      <c r="H168" s="83"/>
      <c r="I168" s="83"/>
    </row>
    <row r="169" spans="1:9" x14ac:dyDescent="0.25">
      <c r="A169" s="83"/>
      <c r="B169" s="83"/>
      <c r="C169" s="83"/>
      <c r="G169" s="83"/>
      <c r="H169" s="83"/>
      <c r="I169" s="83"/>
    </row>
    <row r="170" spans="1:9" x14ac:dyDescent="0.25">
      <c r="A170" s="83"/>
      <c r="B170" s="83"/>
      <c r="C170" s="83"/>
      <c r="G170" s="83"/>
      <c r="H170" s="83"/>
      <c r="I170" s="83"/>
    </row>
    <row r="171" spans="1:9" x14ac:dyDescent="0.25">
      <c r="A171" s="83"/>
      <c r="B171" s="83"/>
      <c r="C171" s="83"/>
      <c r="G171" s="83"/>
      <c r="H171" s="83"/>
      <c r="I171" s="83"/>
    </row>
    <row r="172" spans="1:9" x14ac:dyDescent="0.25">
      <c r="A172" s="83"/>
      <c r="B172" s="83"/>
      <c r="C172" s="83"/>
      <c r="G172" s="83"/>
      <c r="H172" s="83"/>
      <c r="I172" s="83"/>
    </row>
    <row r="173" spans="1:9" x14ac:dyDescent="0.25">
      <c r="A173" s="83"/>
      <c r="B173" s="83"/>
      <c r="C173" s="83"/>
      <c r="G173" s="83"/>
      <c r="H173" s="83"/>
      <c r="I173" s="83"/>
    </row>
    <row r="174" spans="1:9" x14ac:dyDescent="0.25">
      <c r="A174" s="83"/>
      <c r="B174" s="83"/>
      <c r="C174" s="83"/>
      <c r="G174" s="83"/>
      <c r="H174" s="83"/>
      <c r="I174" s="83"/>
    </row>
    <row r="175" spans="1:9" x14ac:dyDescent="0.25">
      <c r="A175" s="83"/>
      <c r="B175" s="83"/>
      <c r="C175" s="83"/>
      <c r="G175" s="83"/>
      <c r="H175" s="83"/>
      <c r="I175" s="83"/>
    </row>
    <row r="176" spans="1:9" x14ac:dyDescent="0.25">
      <c r="A176" s="83"/>
      <c r="B176" s="83"/>
      <c r="C176" s="83"/>
      <c r="G176" s="83"/>
      <c r="H176" s="83"/>
      <c r="I176" s="83"/>
    </row>
    <row r="177" spans="1:9" x14ac:dyDescent="0.25">
      <c r="A177" s="83"/>
      <c r="B177" s="83"/>
      <c r="C177" s="83"/>
      <c r="G177" s="83"/>
      <c r="H177" s="83"/>
      <c r="I177" s="83"/>
    </row>
    <row r="178" spans="1:9" x14ac:dyDescent="0.25">
      <c r="A178" s="83"/>
      <c r="B178" s="83"/>
      <c r="C178" s="83"/>
      <c r="G178" s="83"/>
      <c r="H178" s="83"/>
      <c r="I178" s="83"/>
    </row>
    <row r="179" spans="1:9" x14ac:dyDescent="0.25">
      <c r="A179" s="83"/>
      <c r="B179" s="83"/>
      <c r="C179" s="83"/>
      <c r="G179" s="83"/>
      <c r="H179" s="83"/>
      <c r="I179" s="83"/>
    </row>
    <row r="180" spans="1:9" x14ac:dyDescent="0.25">
      <c r="A180" s="83"/>
      <c r="B180" s="83"/>
      <c r="C180" s="83"/>
      <c r="G180" s="83"/>
      <c r="H180" s="83"/>
      <c r="I180" s="83"/>
    </row>
    <row r="181" spans="1:9" x14ac:dyDescent="0.25">
      <c r="A181" s="83"/>
      <c r="B181" s="83"/>
      <c r="C181" s="83"/>
      <c r="G181" s="83"/>
      <c r="H181" s="83"/>
      <c r="I181" s="83"/>
    </row>
    <row r="182" spans="1:9" x14ac:dyDescent="0.25">
      <c r="A182" s="83"/>
      <c r="B182" s="83"/>
      <c r="C182" s="83"/>
      <c r="G182" s="83"/>
      <c r="H182" s="83"/>
      <c r="I182" s="83"/>
    </row>
    <row r="183" spans="1:9" x14ac:dyDescent="0.25">
      <c r="A183" s="83"/>
      <c r="B183" s="83"/>
      <c r="C183" s="83"/>
      <c r="G183" s="83"/>
      <c r="H183" s="83"/>
      <c r="I183" s="83"/>
    </row>
    <row r="184" spans="1:9" x14ac:dyDescent="0.25">
      <c r="A184" s="83"/>
      <c r="B184" s="83"/>
      <c r="C184" s="83"/>
      <c r="G184" s="83"/>
      <c r="H184" s="83"/>
      <c r="I184" s="83"/>
    </row>
    <row r="185" spans="1:9" x14ac:dyDescent="0.25">
      <c r="B185" s="113"/>
      <c r="G185" s="83"/>
      <c r="H185" s="83"/>
      <c r="I185" s="83"/>
    </row>
    <row r="186" spans="1:9" x14ac:dyDescent="0.25">
      <c r="B186" s="113"/>
      <c r="G186" s="83"/>
      <c r="H186" s="83"/>
      <c r="I186" s="83"/>
    </row>
    <row r="187" spans="1:9" x14ac:dyDescent="0.25">
      <c r="B187" s="113"/>
      <c r="G187" s="83"/>
      <c r="H187" s="83"/>
      <c r="I187" s="83"/>
    </row>
    <row r="188" spans="1:9" x14ac:dyDescent="0.25">
      <c r="B188" s="113"/>
      <c r="G188" s="83"/>
      <c r="H188" s="83"/>
      <c r="I188" s="83"/>
    </row>
    <row r="189" spans="1:9" x14ac:dyDescent="0.25">
      <c r="B189" s="113"/>
      <c r="G189" s="83"/>
      <c r="H189" s="83"/>
      <c r="I189" s="83"/>
    </row>
    <row r="190" spans="1:9" x14ac:dyDescent="0.25">
      <c r="B190" s="113"/>
      <c r="G190" s="83"/>
      <c r="H190" s="83"/>
      <c r="I190" s="83"/>
    </row>
    <row r="191" spans="1:9" x14ac:dyDescent="0.25">
      <c r="B191" s="113"/>
      <c r="G191" s="83"/>
      <c r="H191" s="83"/>
      <c r="I191" s="83"/>
    </row>
    <row r="192" spans="1:9" x14ac:dyDescent="0.25">
      <c r="B192" s="113"/>
      <c r="G192" s="83"/>
      <c r="H192" s="83"/>
      <c r="I192" s="83"/>
    </row>
    <row r="193" spans="2:9" x14ac:dyDescent="0.25">
      <c r="B193" s="113"/>
      <c r="G193" s="83"/>
      <c r="H193" s="83"/>
      <c r="I193" s="83"/>
    </row>
    <row r="194" spans="2:9" x14ac:dyDescent="0.25">
      <c r="B194" s="113"/>
      <c r="G194" s="83"/>
      <c r="H194" s="83"/>
      <c r="I194" s="83"/>
    </row>
    <row r="195" spans="2:9" x14ac:dyDescent="0.25">
      <c r="B195" s="113"/>
      <c r="G195" s="83"/>
      <c r="H195" s="83"/>
      <c r="I195" s="83"/>
    </row>
    <row r="196" spans="2:9" x14ac:dyDescent="0.25">
      <c r="B196" s="113"/>
      <c r="G196" s="83"/>
      <c r="H196" s="83"/>
      <c r="I196" s="83"/>
    </row>
    <row r="197" spans="2:9" x14ac:dyDescent="0.25">
      <c r="B197" s="113"/>
      <c r="G197" s="83"/>
      <c r="H197" s="83"/>
      <c r="I197" s="83"/>
    </row>
    <row r="198" spans="2:9" x14ac:dyDescent="0.25">
      <c r="B198" s="113"/>
      <c r="G198" s="83"/>
      <c r="H198" s="83"/>
      <c r="I198" s="83"/>
    </row>
    <row r="199" spans="2:9" x14ac:dyDescent="0.25">
      <c r="B199" s="113"/>
      <c r="G199" s="83"/>
      <c r="H199" s="83"/>
      <c r="I199" s="83"/>
    </row>
    <row r="200" spans="2:9" x14ac:dyDescent="0.25">
      <c r="B200" s="113"/>
      <c r="G200" s="83"/>
      <c r="H200" s="83"/>
      <c r="I200" s="83"/>
    </row>
    <row r="201" spans="2:9" x14ac:dyDescent="0.25">
      <c r="B201" s="113"/>
      <c r="G201" s="83"/>
      <c r="H201" s="83"/>
      <c r="I201" s="83"/>
    </row>
    <row r="202" spans="2:9" x14ac:dyDescent="0.25">
      <c r="B202" s="113"/>
      <c r="G202" s="83"/>
      <c r="H202" s="83"/>
      <c r="I202" s="83"/>
    </row>
    <row r="203" spans="2:9" x14ac:dyDescent="0.25">
      <c r="B203" s="113"/>
      <c r="G203" s="83"/>
      <c r="H203" s="83"/>
      <c r="I203" s="83"/>
    </row>
    <row r="204" spans="2:9" x14ac:dyDescent="0.25">
      <c r="B204" s="113"/>
      <c r="G204" s="83"/>
      <c r="H204" s="83"/>
      <c r="I204" s="83"/>
    </row>
    <row r="205" spans="2:9" x14ac:dyDescent="0.25">
      <c r="B205" s="113"/>
      <c r="G205" s="83"/>
      <c r="H205" s="83"/>
      <c r="I205" s="83"/>
    </row>
    <row r="206" spans="2:9" x14ac:dyDescent="0.25">
      <c r="B206" s="113"/>
      <c r="G206" s="83"/>
      <c r="H206" s="83"/>
      <c r="I206" s="83"/>
    </row>
    <row r="207" spans="2:9" x14ac:dyDescent="0.25">
      <c r="B207" s="113"/>
      <c r="G207" s="83"/>
      <c r="H207" s="83"/>
      <c r="I207" s="83"/>
    </row>
    <row r="208" spans="2:9" x14ac:dyDescent="0.25">
      <c r="G208" s="83"/>
      <c r="H208" s="83"/>
      <c r="I208" s="83"/>
    </row>
    <row r="209" spans="7:9" x14ac:dyDescent="0.25">
      <c r="G209" s="83"/>
      <c r="H209" s="83"/>
      <c r="I209" s="83"/>
    </row>
    <row r="210" spans="7:9" x14ac:dyDescent="0.25">
      <c r="G210" s="83"/>
      <c r="H210" s="83"/>
      <c r="I210" s="83"/>
    </row>
    <row r="211" spans="7:9" x14ac:dyDescent="0.25">
      <c r="G211" s="83"/>
      <c r="H211" s="83"/>
      <c r="I211" s="83"/>
    </row>
    <row r="212" spans="7:9" x14ac:dyDescent="0.25">
      <c r="G212" s="83"/>
      <c r="H212" s="83"/>
      <c r="I212" s="83"/>
    </row>
    <row r="213" spans="7:9" x14ac:dyDescent="0.25">
      <c r="G213" s="83"/>
      <c r="H213" s="83"/>
      <c r="I213" s="83"/>
    </row>
    <row r="214" spans="7:9" x14ac:dyDescent="0.25">
      <c r="G214" s="83"/>
      <c r="H214" s="83"/>
      <c r="I214" s="83"/>
    </row>
    <row r="215" spans="7:9" x14ac:dyDescent="0.25">
      <c r="G215" s="83"/>
      <c r="H215" s="83"/>
      <c r="I215" s="83"/>
    </row>
    <row r="216" spans="7:9" x14ac:dyDescent="0.25">
      <c r="G216" s="83"/>
      <c r="H216" s="83"/>
      <c r="I216" s="83"/>
    </row>
    <row r="217" spans="7:9" x14ac:dyDescent="0.25">
      <c r="G217" s="83"/>
      <c r="H217" s="83"/>
      <c r="I217" s="83"/>
    </row>
    <row r="218" spans="7:9" x14ac:dyDescent="0.25">
      <c r="G218" s="83"/>
      <c r="H218" s="83"/>
      <c r="I218" s="83"/>
    </row>
    <row r="219" spans="7:9" x14ac:dyDescent="0.25">
      <c r="G219" s="83"/>
      <c r="H219" s="83"/>
      <c r="I219" s="83"/>
    </row>
    <row r="220" spans="7:9" x14ac:dyDescent="0.25">
      <c r="G220" s="83"/>
      <c r="H220" s="83"/>
      <c r="I220" s="83"/>
    </row>
    <row r="221" spans="7:9" x14ac:dyDescent="0.25">
      <c r="G221" s="83"/>
      <c r="H221" s="83"/>
      <c r="I221" s="83"/>
    </row>
    <row r="222" spans="7:9" x14ac:dyDescent="0.25">
      <c r="G222" s="83"/>
      <c r="H222" s="83"/>
      <c r="I222" s="83"/>
    </row>
    <row r="223" spans="7:9" x14ac:dyDescent="0.25">
      <c r="G223" s="83"/>
      <c r="H223" s="83"/>
      <c r="I223" s="83"/>
    </row>
    <row r="224" spans="7:9" x14ac:dyDescent="0.25">
      <c r="G224" s="83"/>
      <c r="H224" s="83"/>
      <c r="I224" s="83"/>
    </row>
    <row r="225" spans="7:9" x14ac:dyDescent="0.25">
      <c r="G225" s="83"/>
      <c r="H225" s="83"/>
      <c r="I225" s="83"/>
    </row>
    <row r="226" spans="7:9" x14ac:dyDescent="0.25">
      <c r="G226" s="83"/>
      <c r="H226" s="83"/>
      <c r="I226" s="83"/>
    </row>
    <row r="227" spans="7:9" x14ac:dyDescent="0.25">
      <c r="G227" s="83"/>
      <c r="H227" s="83"/>
      <c r="I227" s="83"/>
    </row>
    <row r="228" spans="7:9" x14ac:dyDescent="0.25">
      <c r="G228" s="83"/>
      <c r="H228" s="83"/>
      <c r="I228" s="83"/>
    </row>
  </sheetData>
  <conditionalFormatting sqref="D229:AH1048576 D123:F228 J123:AH228 D1:AH3 D5:AH8 D16:E16 G16:AH16 D10:AH15 D9:AB9 AD9:AH9 D17:AH122">
    <cfRule type="containsText" dxfId="45" priority="79" operator="containsText" text="Duty">
      <formula>NOT(ISERROR(SEARCH("Duty",D1)))</formula>
    </cfRule>
  </conditionalFormatting>
  <conditionalFormatting sqref="D229:AH1048576 D123:F228 J123:AH228 D1:AH3 D5:AH8 D16:E16 G16:AH16 D10:AH15 D9:AB9 AD9:AH9 D17:AH122">
    <cfRule type="containsText" dxfId="44" priority="74" operator="containsText" text="OB">
      <formula>NOT(ISERROR(SEARCH("OB",D1)))</formula>
    </cfRule>
  </conditionalFormatting>
  <conditionalFormatting sqref="D229:AH1048576 D123:F228 J123:AH228 D1:AH3 D5:AH8 D16:E16 G16:AH16 D10:AH15 D9:AB9 AD9:AH9 D17:AH122">
    <cfRule type="containsText" dxfId="43" priority="78" operator="containsText" text="PCS">
      <formula>NOT(ISERROR(SEARCH("PCS",D1)))</formula>
    </cfRule>
  </conditionalFormatting>
  <conditionalFormatting sqref="D229:AH1048576 D123:F228 J123:AH228 D1:AH3 D5:AH8 D16:E16 G16:AH16 D10:AH15 D9:AB9 AD9:AH9 D17:AH122">
    <cfRule type="containsText" dxfId="42" priority="71" operator="containsText" text="TNG">
      <formula>NOT(ISERROR(SEARCH("TNG",D1)))</formula>
    </cfRule>
  </conditionalFormatting>
  <conditionalFormatting sqref="D229:AH1048576 D123:F228 J123:AH228 D1:AH3 D5:AH8 D16:E16 G16:AH16 D10:AH15 D9:AB9 AD9:AH9 D17:AH122">
    <cfRule type="containsText" dxfId="41" priority="76" operator="containsText" text="SIQ">
      <formula>NOT(ISERROR(SEARCH("SIQ",D1)))</formula>
    </cfRule>
  </conditionalFormatting>
  <conditionalFormatting sqref="D229:AH1048576 D123:F228 J123:AH228 D1:AH3 D5:AH8 D16:E16 G16:AH16 D10:AH15 D9:AB9 AD9:AH9 D17:AH122">
    <cfRule type="containsText" dxfId="40" priority="75" operator="containsText" text="APPT">
      <formula>NOT(ISERROR(SEARCH("APPT",D1)))</formula>
    </cfRule>
  </conditionalFormatting>
  <conditionalFormatting sqref="D229:AH1048576 D123:F228 J123:AH228 D1:AH3 D5:AH8 D16:E16 G16:AH16 D10:AH15 D9:AB9 AD9:AH9 D17:AH122">
    <cfRule type="containsText" dxfId="39" priority="72" operator="containsText" text="Leave">
      <formula>NOT(ISERROR(SEARCH("Leave",D1)))</formula>
    </cfRule>
  </conditionalFormatting>
  <conditionalFormatting sqref="D229:AH1048576 D123:F228 J123:AH228 D1:AH3 D5:AH8 D16:E16 G16:AH16 D10:AH15 D9:AB9 AD9:AH9 D17:AH122">
    <cfRule type="containsText" dxfId="38" priority="69" operator="containsText" text="LIMDU">
      <formula>NOT(ISERROR(SEARCH("LIMDU",D1)))</formula>
    </cfRule>
  </conditionalFormatting>
  <conditionalFormatting sqref="D229:AH1048576 D123:F228 J123:AH228 D1:AH3 D5:AH8 D16:E16 G16:AH16 D10:AH15 D9:AB9 AD9:AH9 D17:AH122">
    <cfRule type="containsText" dxfId="37" priority="70" operator="containsText" text="TAD">
      <formula>NOT(ISERROR(SEARCH("TAD",D1)))</formula>
    </cfRule>
  </conditionalFormatting>
  <conditionalFormatting sqref="D229:AH1048576 D123:F228 J123:AH228 D1:AH3 D5:AH8 D16:E16 G16:AH16 D10:AH15 D9:AB9 AD9:AH9 D17:AH122">
    <cfRule type="containsText" dxfId="36" priority="77" operator="containsText" text="PCA">
      <formula>NOT(ISERROR(SEARCH("PCA",D1)))</formula>
    </cfRule>
  </conditionalFormatting>
  <conditionalFormatting sqref="D229:AH1048576 D123:F228 J123:AH228 D1:AH3 D5:AH8 D16:E16 G16:AH16 D10:AH15 D9:AB9 AD9:AH9 D17:AH122">
    <cfRule type="containsText" dxfId="35" priority="73" operator="containsText" text="SL">
      <formula>NOT(ISERROR(SEARCH("SL",D1)))</formula>
    </cfRule>
  </conditionalFormatting>
  <conditionalFormatting sqref="C1:C1048576">
    <cfRule type="uniqueValues" dxfId="34" priority="68"/>
  </conditionalFormatting>
  <conditionalFormatting sqref="I123:I228">
    <cfRule type="uniqueValues" dxfId="33" priority="67"/>
  </conditionalFormatting>
  <conditionalFormatting sqref="D4:H4">
    <cfRule type="containsText" dxfId="32" priority="44" operator="containsText" text="Duty">
      <formula>NOT(ISERROR(SEARCH("Duty",D4)))</formula>
    </cfRule>
  </conditionalFormatting>
  <conditionalFormatting sqref="D4:H4">
    <cfRule type="containsText" dxfId="31" priority="39" operator="containsText" text="OB">
      <formula>NOT(ISERROR(SEARCH("OB",D4)))</formula>
    </cfRule>
  </conditionalFormatting>
  <conditionalFormatting sqref="D4:H4">
    <cfRule type="containsText" dxfId="30" priority="43" operator="containsText" text="PCS">
      <formula>NOT(ISERROR(SEARCH("PCS",D4)))</formula>
    </cfRule>
  </conditionalFormatting>
  <conditionalFormatting sqref="D4:H4">
    <cfRule type="containsText" dxfId="29" priority="36" operator="containsText" text="TNG">
      <formula>NOT(ISERROR(SEARCH("TNG",D4)))</formula>
    </cfRule>
  </conditionalFormatting>
  <conditionalFormatting sqref="D4:H4">
    <cfRule type="containsText" dxfId="28" priority="41" operator="containsText" text="SIQ">
      <formula>NOT(ISERROR(SEARCH("SIQ",D4)))</formula>
    </cfRule>
  </conditionalFormatting>
  <conditionalFormatting sqref="D4:H4">
    <cfRule type="containsText" dxfId="27" priority="40" operator="containsText" text="APPT">
      <formula>NOT(ISERROR(SEARCH("APPT",D4)))</formula>
    </cfRule>
  </conditionalFormatting>
  <conditionalFormatting sqref="D4:H4">
    <cfRule type="containsText" dxfId="26" priority="37" operator="containsText" text="Leave">
      <formula>NOT(ISERROR(SEARCH("Leave",D4)))</formula>
    </cfRule>
  </conditionalFormatting>
  <conditionalFormatting sqref="D4:H4">
    <cfRule type="containsText" dxfId="25" priority="34" operator="containsText" text="LIMDU">
      <formula>NOT(ISERROR(SEARCH("LIMDU",D4)))</formula>
    </cfRule>
  </conditionalFormatting>
  <conditionalFormatting sqref="D4:H4">
    <cfRule type="containsText" dxfId="24" priority="35" operator="containsText" text="TAD">
      <formula>NOT(ISERROR(SEARCH("TAD",D4)))</formula>
    </cfRule>
  </conditionalFormatting>
  <conditionalFormatting sqref="D4:H4">
    <cfRule type="containsText" dxfId="23" priority="42" operator="containsText" text="PCA">
      <formula>NOT(ISERROR(SEARCH("PCA",D4)))</formula>
    </cfRule>
  </conditionalFormatting>
  <conditionalFormatting sqref="D4:H4">
    <cfRule type="containsText" dxfId="22" priority="38" operator="containsText" text="SL">
      <formula>NOT(ISERROR(SEARCH("SL",D4)))</formula>
    </cfRule>
  </conditionalFormatting>
  <conditionalFormatting sqref="F16">
    <cfRule type="containsText" dxfId="21" priority="33" operator="containsText" text="Duty">
      <formula>NOT(ISERROR(SEARCH("Duty",F16)))</formula>
    </cfRule>
  </conditionalFormatting>
  <conditionalFormatting sqref="F16">
    <cfRule type="containsText" dxfId="20" priority="28" operator="containsText" text="OB">
      <formula>NOT(ISERROR(SEARCH("OB",F16)))</formula>
    </cfRule>
  </conditionalFormatting>
  <conditionalFormatting sqref="F16">
    <cfRule type="containsText" dxfId="19" priority="32" operator="containsText" text="PCS">
      <formula>NOT(ISERROR(SEARCH("PCS",F16)))</formula>
    </cfRule>
  </conditionalFormatting>
  <conditionalFormatting sqref="F16">
    <cfRule type="containsText" dxfId="18" priority="25" operator="containsText" text="TNG">
      <formula>NOT(ISERROR(SEARCH("TNG",F16)))</formula>
    </cfRule>
  </conditionalFormatting>
  <conditionalFormatting sqref="F16">
    <cfRule type="containsText" dxfId="17" priority="30" operator="containsText" text="SIQ">
      <formula>NOT(ISERROR(SEARCH("SIQ",F16)))</formula>
    </cfRule>
  </conditionalFormatting>
  <conditionalFormatting sqref="F16">
    <cfRule type="containsText" dxfId="16" priority="29" operator="containsText" text="APPT">
      <formula>NOT(ISERROR(SEARCH("APPT",F16)))</formula>
    </cfRule>
  </conditionalFormatting>
  <conditionalFormatting sqref="F16">
    <cfRule type="containsText" dxfId="15" priority="26" operator="containsText" text="Leave">
      <formula>NOT(ISERROR(SEARCH("Leave",F16)))</formula>
    </cfRule>
  </conditionalFormatting>
  <conditionalFormatting sqref="F16">
    <cfRule type="containsText" dxfId="14" priority="23" operator="containsText" text="LIMDU">
      <formula>NOT(ISERROR(SEARCH("LIMDU",F16)))</formula>
    </cfRule>
  </conditionalFormatting>
  <conditionalFormatting sqref="F16">
    <cfRule type="containsText" dxfId="13" priority="24" operator="containsText" text="TAD">
      <formula>NOT(ISERROR(SEARCH("TAD",F16)))</formula>
    </cfRule>
  </conditionalFormatting>
  <conditionalFormatting sqref="F16">
    <cfRule type="containsText" dxfId="12" priority="31" operator="containsText" text="PCA">
      <formula>NOT(ISERROR(SEARCH("PCA",F16)))</formula>
    </cfRule>
  </conditionalFormatting>
  <conditionalFormatting sqref="F16">
    <cfRule type="containsText" dxfId="11" priority="27" operator="containsText" text="SL">
      <formula>NOT(ISERROR(SEARCH("SL",F16)))</formula>
    </cfRule>
  </conditionalFormatting>
  <conditionalFormatting sqref="AC9">
    <cfRule type="containsText" dxfId="10" priority="22" operator="containsText" text="Duty">
      <formula>NOT(ISERROR(SEARCH("Duty",AC9)))</formula>
    </cfRule>
  </conditionalFormatting>
  <conditionalFormatting sqref="AC9">
    <cfRule type="containsText" dxfId="9" priority="17" operator="containsText" text="OB">
      <formula>NOT(ISERROR(SEARCH("OB",AC9)))</formula>
    </cfRule>
  </conditionalFormatting>
  <conditionalFormatting sqref="AC9">
    <cfRule type="containsText" dxfId="8" priority="21" operator="containsText" text="PCS">
      <formula>NOT(ISERROR(SEARCH("PCS",AC9)))</formula>
    </cfRule>
  </conditionalFormatting>
  <conditionalFormatting sqref="AC9">
    <cfRule type="containsText" dxfId="7" priority="14" operator="containsText" text="TNG">
      <formula>NOT(ISERROR(SEARCH("TNG",AC9)))</formula>
    </cfRule>
  </conditionalFormatting>
  <conditionalFormatting sqref="AC9">
    <cfRule type="containsText" dxfId="6" priority="19" operator="containsText" text="SIQ">
      <formula>NOT(ISERROR(SEARCH("SIQ",AC9)))</formula>
    </cfRule>
  </conditionalFormatting>
  <conditionalFormatting sqref="AC9">
    <cfRule type="containsText" dxfId="5" priority="18" operator="containsText" text="APPT">
      <formula>NOT(ISERROR(SEARCH("APPT",AC9)))</formula>
    </cfRule>
  </conditionalFormatting>
  <conditionalFormatting sqref="AC9">
    <cfRule type="containsText" dxfId="4" priority="15" operator="containsText" text="Leave">
      <formula>NOT(ISERROR(SEARCH("Leave",AC9)))</formula>
    </cfRule>
  </conditionalFormatting>
  <conditionalFormatting sqref="AC9">
    <cfRule type="containsText" dxfId="3" priority="12" operator="containsText" text="LIMDU">
      <formula>NOT(ISERROR(SEARCH("LIMDU",AC9)))</formula>
    </cfRule>
  </conditionalFormatting>
  <conditionalFormatting sqref="AC9">
    <cfRule type="containsText" dxfId="2" priority="13" operator="containsText" text="TAD">
      <formula>NOT(ISERROR(SEARCH("TAD",AC9)))</formula>
    </cfRule>
  </conditionalFormatting>
  <conditionalFormatting sqref="AC9">
    <cfRule type="containsText" dxfId="1" priority="20" operator="containsText" text="PCA">
      <formula>NOT(ISERROR(SEARCH("PCA",AC9)))</formula>
    </cfRule>
  </conditionalFormatting>
  <conditionalFormatting sqref="AC9">
    <cfRule type="containsText" dxfId="0" priority="16" operator="containsText" text="SL">
      <formula>NOT(ISERROR(SEARCH("SL",AC9)))</formula>
    </cfRule>
  </conditionalFormatting>
  <dataValidations count="1">
    <dataValidation type="list" allowBlank="1" showInputMessage="1" showErrorMessage="1" sqref="D4:H4 D2:AH3 D5:AH80" xr:uid="{1C3E599E-A8E8-46D1-8CD3-52E860FD9318}">
      <formula1>"72, 96, TAD, TNG, Leave, OB, Duty, APPT, PCS, PCA, SIQ, MED"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797F6-95CD-4965-83CC-E9FB5F15E01A}">
  <dimension ref="A1:L33"/>
  <sheetViews>
    <sheetView workbookViewId="0">
      <selection activeCell="J10" sqref="J10"/>
    </sheetView>
  </sheetViews>
  <sheetFormatPr defaultRowHeight="15" x14ac:dyDescent="0.25"/>
  <cols>
    <col min="1" max="1" width="9.7109375" bestFit="1" customWidth="1"/>
    <col min="2" max="2" width="69.140625" bestFit="1" customWidth="1"/>
    <col min="3" max="3" width="71.85546875" bestFit="1" customWidth="1"/>
  </cols>
  <sheetData>
    <row r="1" spans="1:12" x14ac:dyDescent="0.25">
      <c r="I1" s="115" t="s">
        <v>121</v>
      </c>
      <c r="J1" s="115"/>
      <c r="K1" s="115"/>
      <c r="L1" s="115"/>
    </row>
    <row r="2" spans="1:12" x14ac:dyDescent="0.25">
      <c r="A2" t="s">
        <v>122</v>
      </c>
      <c r="B2" s="114" t="s">
        <v>123</v>
      </c>
      <c r="C2" s="114" t="s">
        <v>124</v>
      </c>
      <c r="I2" s="115"/>
      <c r="J2" s="115"/>
      <c r="K2" s="115"/>
      <c r="L2" s="115"/>
    </row>
    <row r="3" spans="1:12" ht="26.25" x14ac:dyDescent="0.25">
      <c r="A3" s="39">
        <v>45352</v>
      </c>
      <c r="B3" t="s">
        <v>212</v>
      </c>
      <c r="C3" t="s">
        <v>212</v>
      </c>
      <c r="D3" s="122"/>
      <c r="E3" s="123"/>
      <c r="F3" s="123"/>
      <c r="G3" s="123"/>
      <c r="H3" s="123"/>
      <c r="I3" s="115"/>
      <c r="J3" s="115"/>
      <c r="K3" s="115"/>
      <c r="L3" s="115"/>
    </row>
    <row r="4" spans="1:12" x14ac:dyDescent="0.25">
      <c r="A4" s="39">
        <v>45353</v>
      </c>
      <c r="B4" s="94"/>
      <c r="C4" s="94"/>
      <c r="D4" s="122" t="s">
        <v>33</v>
      </c>
      <c r="E4" s="123"/>
      <c r="F4" s="123"/>
      <c r="G4" s="123"/>
      <c r="H4" s="123"/>
      <c r="I4" s="115"/>
      <c r="J4" s="115"/>
      <c r="K4" s="115"/>
      <c r="L4" s="115"/>
    </row>
    <row r="5" spans="1:12" x14ac:dyDescent="0.25">
      <c r="A5" s="39">
        <v>45354</v>
      </c>
      <c r="B5" s="94"/>
      <c r="C5" s="94"/>
      <c r="D5" s="122"/>
      <c r="E5" s="123"/>
      <c r="F5" s="123"/>
      <c r="G5" s="123"/>
      <c r="H5" s="123"/>
      <c r="I5" s="115"/>
      <c r="J5" s="115"/>
      <c r="K5" s="115"/>
      <c r="L5" s="115"/>
    </row>
    <row r="6" spans="1:12" x14ac:dyDescent="0.25">
      <c r="A6" s="39">
        <v>45355</v>
      </c>
      <c r="B6" t="s">
        <v>212</v>
      </c>
      <c r="C6" t="s">
        <v>212</v>
      </c>
      <c r="D6" s="122" t="s">
        <v>125</v>
      </c>
      <c r="E6" s="123"/>
      <c r="F6" s="123"/>
      <c r="G6" s="123"/>
      <c r="H6" s="123"/>
      <c r="I6" s="115"/>
      <c r="J6" s="115"/>
      <c r="K6" s="115"/>
      <c r="L6" s="115"/>
    </row>
    <row r="7" spans="1:12" x14ac:dyDescent="0.25">
      <c r="A7" s="39">
        <v>45356</v>
      </c>
      <c r="B7" t="s">
        <v>212</v>
      </c>
      <c r="C7" t="s">
        <v>212</v>
      </c>
      <c r="D7" s="122"/>
      <c r="E7" s="123"/>
      <c r="F7" s="123"/>
      <c r="G7" s="123"/>
      <c r="H7" s="123"/>
      <c r="J7" t="s">
        <v>120</v>
      </c>
    </row>
    <row r="8" spans="1:12" x14ac:dyDescent="0.25">
      <c r="A8" s="39">
        <v>45357</v>
      </c>
      <c r="B8" t="s">
        <v>212</v>
      </c>
      <c r="C8" t="s">
        <v>212</v>
      </c>
      <c r="D8" s="122"/>
      <c r="E8" s="123"/>
      <c r="F8" s="123"/>
      <c r="G8" s="123"/>
      <c r="H8" s="123"/>
    </row>
    <row r="9" spans="1:12" x14ac:dyDescent="0.25">
      <c r="A9" s="39">
        <v>45358</v>
      </c>
      <c r="B9" t="s">
        <v>212</v>
      </c>
      <c r="C9" t="s">
        <v>212</v>
      </c>
      <c r="D9" s="122"/>
      <c r="E9" s="123"/>
      <c r="F9" s="123"/>
      <c r="G9" s="123"/>
      <c r="H9" s="123"/>
    </row>
    <row r="10" spans="1:12" x14ac:dyDescent="0.25">
      <c r="A10" s="39">
        <v>45359</v>
      </c>
      <c r="B10" t="s">
        <v>212</v>
      </c>
      <c r="C10" t="s">
        <v>212</v>
      </c>
      <c r="D10" s="122"/>
      <c r="E10" s="123"/>
      <c r="F10" s="123"/>
      <c r="G10" s="123"/>
      <c r="H10" s="123"/>
    </row>
    <row r="11" spans="1:12" x14ac:dyDescent="0.25">
      <c r="A11" s="39">
        <v>45360</v>
      </c>
      <c r="B11" s="94"/>
      <c r="C11" s="94"/>
      <c r="D11" s="122" t="s">
        <v>126</v>
      </c>
      <c r="E11" s="123"/>
      <c r="F11" s="123"/>
      <c r="G11" s="123"/>
      <c r="H11" s="123"/>
    </row>
    <row r="12" spans="1:12" x14ac:dyDescent="0.25">
      <c r="A12" s="39">
        <v>45361</v>
      </c>
      <c r="B12" s="94"/>
      <c r="C12" s="94"/>
      <c r="D12" s="122"/>
      <c r="E12" s="123"/>
      <c r="F12" s="123"/>
      <c r="G12" s="123"/>
      <c r="H12" s="123"/>
    </row>
    <row r="13" spans="1:12" x14ac:dyDescent="0.25">
      <c r="A13" s="39">
        <v>45362</v>
      </c>
      <c r="B13" t="s">
        <v>212</v>
      </c>
      <c r="C13" t="s">
        <v>212</v>
      </c>
      <c r="D13" s="122" t="s">
        <v>127</v>
      </c>
      <c r="E13" s="123"/>
      <c r="F13" s="123"/>
      <c r="G13" s="123"/>
      <c r="H13" s="123"/>
    </row>
    <row r="14" spans="1:12" x14ac:dyDescent="0.25">
      <c r="A14" s="39">
        <v>45363</v>
      </c>
      <c r="B14" t="s">
        <v>212</v>
      </c>
      <c r="C14" t="s">
        <v>212</v>
      </c>
      <c r="D14" s="122"/>
      <c r="E14" s="123"/>
      <c r="F14" s="123"/>
      <c r="G14" s="123"/>
      <c r="H14" s="123"/>
    </row>
    <row r="15" spans="1:12" x14ac:dyDescent="0.25">
      <c r="A15" s="39">
        <v>45364</v>
      </c>
      <c r="B15" t="s">
        <v>212</v>
      </c>
      <c r="C15" t="s">
        <v>212</v>
      </c>
      <c r="D15" s="122"/>
      <c r="E15" s="123"/>
      <c r="F15" s="123"/>
      <c r="G15" s="123"/>
      <c r="H15" s="123"/>
    </row>
    <row r="16" spans="1:12" x14ac:dyDescent="0.25">
      <c r="A16" s="39">
        <v>45365</v>
      </c>
      <c r="B16" t="s">
        <v>212</v>
      </c>
      <c r="C16" t="s">
        <v>212</v>
      </c>
      <c r="D16" s="122"/>
      <c r="E16" s="123"/>
      <c r="F16" s="123"/>
      <c r="G16" s="123"/>
      <c r="H16" s="123"/>
    </row>
    <row r="17" spans="1:8" x14ac:dyDescent="0.25">
      <c r="A17" s="39">
        <v>45366</v>
      </c>
      <c r="B17" t="s">
        <v>212</v>
      </c>
      <c r="C17" t="s">
        <v>212</v>
      </c>
      <c r="D17" s="122"/>
      <c r="E17" s="123"/>
      <c r="F17" s="123"/>
      <c r="G17" s="123"/>
      <c r="H17" s="123"/>
    </row>
    <row r="18" spans="1:8" x14ac:dyDescent="0.25">
      <c r="A18" s="39">
        <v>45367</v>
      </c>
      <c r="B18" s="95"/>
      <c r="C18" s="95"/>
      <c r="D18" s="122" t="s">
        <v>128</v>
      </c>
      <c r="E18" s="123"/>
      <c r="F18" s="123"/>
      <c r="G18" s="123"/>
      <c r="H18" s="123"/>
    </row>
    <row r="19" spans="1:8" x14ac:dyDescent="0.25">
      <c r="A19" s="39">
        <v>45368</v>
      </c>
      <c r="B19" s="95"/>
      <c r="C19" s="95"/>
      <c r="D19" s="122"/>
      <c r="E19" s="123"/>
      <c r="F19" s="123"/>
      <c r="G19" s="123"/>
      <c r="H19" s="123"/>
    </row>
    <row r="20" spans="1:8" x14ac:dyDescent="0.25">
      <c r="A20" s="39">
        <v>45369</v>
      </c>
      <c r="B20" t="s">
        <v>212</v>
      </c>
      <c r="C20" t="s">
        <v>212</v>
      </c>
      <c r="D20" s="116" t="s">
        <v>129</v>
      </c>
      <c r="E20" s="116"/>
      <c r="F20" s="116"/>
      <c r="G20" s="116"/>
      <c r="H20" s="117"/>
    </row>
    <row r="21" spans="1:8" x14ac:dyDescent="0.25">
      <c r="A21" s="39">
        <v>45370</v>
      </c>
      <c r="B21" t="s">
        <v>212</v>
      </c>
      <c r="C21" t="s">
        <v>212</v>
      </c>
      <c r="D21" s="118"/>
      <c r="E21" s="118"/>
      <c r="F21" s="118"/>
      <c r="G21" s="118"/>
      <c r="H21" s="119"/>
    </row>
    <row r="22" spans="1:8" x14ac:dyDescent="0.25">
      <c r="A22" s="39">
        <v>45371</v>
      </c>
      <c r="B22" t="s">
        <v>212</v>
      </c>
      <c r="C22" t="s">
        <v>212</v>
      </c>
      <c r="D22" s="118"/>
      <c r="E22" s="118"/>
      <c r="F22" s="118"/>
      <c r="G22" s="118"/>
      <c r="H22" s="119"/>
    </row>
    <row r="23" spans="1:8" x14ac:dyDescent="0.25">
      <c r="A23" s="39">
        <v>45372</v>
      </c>
      <c r="B23" t="s">
        <v>212</v>
      </c>
      <c r="C23" t="s">
        <v>212</v>
      </c>
      <c r="D23" s="118"/>
      <c r="E23" s="118"/>
      <c r="F23" s="118"/>
      <c r="G23" s="118"/>
      <c r="H23" s="119"/>
    </row>
    <row r="24" spans="1:8" x14ac:dyDescent="0.25">
      <c r="A24" s="39">
        <v>45373</v>
      </c>
      <c r="B24" t="s">
        <v>212</v>
      </c>
      <c r="C24" t="s">
        <v>212</v>
      </c>
      <c r="D24" s="120"/>
      <c r="E24" s="120"/>
      <c r="F24" s="120"/>
      <c r="G24" s="120"/>
      <c r="H24" s="121"/>
    </row>
    <row r="25" spans="1:8" x14ac:dyDescent="0.25">
      <c r="A25" s="39">
        <v>45374</v>
      </c>
      <c r="B25" s="95"/>
      <c r="C25" s="95"/>
      <c r="D25" s="122" t="s">
        <v>130</v>
      </c>
      <c r="E25" s="123"/>
      <c r="F25" s="123"/>
      <c r="G25" s="123"/>
      <c r="H25" s="123"/>
    </row>
    <row r="26" spans="1:8" x14ac:dyDescent="0.25">
      <c r="A26" s="39">
        <v>45375</v>
      </c>
      <c r="B26" s="95"/>
      <c r="C26" s="95"/>
      <c r="D26" s="122"/>
      <c r="E26" s="123"/>
      <c r="F26" s="123"/>
      <c r="G26" s="123"/>
      <c r="H26" s="123"/>
    </row>
    <row r="27" spans="1:8" x14ac:dyDescent="0.25">
      <c r="A27" s="39">
        <v>45376</v>
      </c>
      <c r="B27" t="s">
        <v>212</v>
      </c>
      <c r="C27" t="s">
        <v>212</v>
      </c>
      <c r="D27" s="124" t="s">
        <v>129</v>
      </c>
      <c r="E27" s="116"/>
      <c r="F27" s="116"/>
      <c r="G27" s="116"/>
      <c r="H27" s="117"/>
    </row>
    <row r="28" spans="1:8" x14ac:dyDescent="0.25">
      <c r="A28" s="39">
        <v>45377</v>
      </c>
      <c r="B28" t="s">
        <v>212</v>
      </c>
      <c r="C28" t="s">
        <v>212</v>
      </c>
      <c r="D28" s="125"/>
      <c r="E28" s="126"/>
      <c r="F28" s="126"/>
      <c r="G28" s="126"/>
      <c r="H28" s="119"/>
    </row>
    <row r="29" spans="1:8" x14ac:dyDescent="0.25">
      <c r="A29" s="39">
        <v>45378</v>
      </c>
      <c r="B29" t="s">
        <v>212</v>
      </c>
      <c r="C29" t="s">
        <v>212</v>
      </c>
      <c r="D29" s="125"/>
      <c r="E29" s="126"/>
      <c r="F29" s="126"/>
      <c r="G29" s="126"/>
      <c r="H29" s="119"/>
    </row>
    <row r="30" spans="1:8" x14ac:dyDescent="0.25">
      <c r="A30" s="39">
        <v>45379</v>
      </c>
      <c r="B30" t="s">
        <v>212</v>
      </c>
      <c r="C30" t="s">
        <v>212</v>
      </c>
      <c r="D30" s="125"/>
      <c r="E30" s="126"/>
      <c r="F30" s="126"/>
      <c r="G30" s="126"/>
      <c r="H30" s="119"/>
    </row>
    <row r="31" spans="1:8" x14ac:dyDescent="0.25">
      <c r="A31" s="39">
        <v>45380</v>
      </c>
      <c r="B31" t="s">
        <v>212</v>
      </c>
      <c r="C31" t="s">
        <v>212</v>
      </c>
      <c r="D31" s="127"/>
      <c r="E31" s="120"/>
      <c r="F31" s="120"/>
      <c r="G31" s="120"/>
      <c r="H31" s="121"/>
    </row>
    <row r="32" spans="1:8" ht="26.25" x14ac:dyDescent="0.25">
      <c r="A32" s="39">
        <v>45381</v>
      </c>
      <c r="B32" s="95"/>
      <c r="C32" s="95"/>
      <c r="D32" s="122" t="s">
        <v>33</v>
      </c>
      <c r="E32" s="123"/>
      <c r="F32" s="123"/>
      <c r="G32" s="123"/>
      <c r="H32" s="123"/>
    </row>
    <row r="33" spans="1:8" ht="23.25" x14ac:dyDescent="0.25">
      <c r="A33" s="39">
        <v>45382</v>
      </c>
      <c r="B33" s="96"/>
      <c r="C33" s="96"/>
      <c r="D33" s="93"/>
      <c r="E33" s="93"/>
      <c r="F33" s="93"/>
      <c r="G33" s="93"/>
      <c r="H33" s="93"/>
    </row>
  </sheetData>
  <mergeCells count="11">
    <mergeCell ref="I1:L6"/>
    <mergeCell ref="D20:H24"/>
    <mergeCell ref="D25:H26"/>
    <mergeCell ref="D32:H32"/>
    <mergeCell ref="D27:H31"/>
    <mergeCell ref="D3:H3"/>
    <mergeCell ref="D4:H5"/>
    <mergeCell ref="D6:H10"/>
    <mergeCell ref="D11:H12"/>
    <mergeCell ref="D13:H17"/>
    <mergeCell ref="D18:H1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55a32a7-7525-4804-a80b-e03a3c92b833">
      <Terms xmlns="http://schemas.microsoft.com/office/infopath/2007/PartnerControls"/>
    </lcf76f155ced4ddcb4097134ff3c332f>
    <TaxCatchAll xmlns="ff69894f-adc5-4c70-aac2-1480f523dbf9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DD2241E7EA2A4BB2A61C2AB9F0DF94" ma:contentTypeVersion="18" ma:contentTypeDescription="Create a new document." ma:contentTypeScope="" ma:versionID="d9e3f6e4444d061f200984be34f30f12">
  <xsd:schema xmlns:xsd="http://www.w3.org/2001/XMLSchema" xmlns:xs="http://www.w3.org/2001/XMLSchema" xmlns:p="http://schemas.microsoft.com/office/2006/metadata/properties" xmlns:ns1="http://schemas.microsoft.com/sharepoint/v3" xmlns:ns2="355a32a7-7525-4804-a80b-e03a3c92b833" xmlns:ns3="ff69894f-adc5-4c70-aac2-1480f523dbf9" targetNamespace="http://schemas.microsoft.com/office/2006/metadata/properties" ma:root="true" ma:fieldsID="619f8c50d38700a7a2ce1a4176a01514" ns1:_="" ns2:_="" ns3:_="">
    <xsd:import namespace="http://schemas.microsoft.com/sharepoint/v3"/>
    <xsd:import namespace="355a32a7-7525-4804-a80b-e03a3c92b833"/>
    <xsd:import namespace="ff69894f-adc5-4c70-aac2-1480f523db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ObjectDetectorVersions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5a32a7-7525-4804-a80b-e03a3c92b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1c7be36e-9551-4638-a550-39ad8744497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69894f-adc5-4c70-aac2-1480f523dbf9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2cd7af0-1429-480c-8868-9b185414e0da}" ma:internalName="TaxCatchAll" ma:showField="CatchAllData" ma:web="ff69894f-adc5-4c70-aac2-1480f523db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25A6F26-8E2E-4461-AE93-CA3028738A10}">
  <ds:schemaRefs>
    <ds:schemaRef ds:uri="http://schemas.microsoft.com/office/2006/metadata/properties"/>
    <ds:schemaRef ds:uri="http://schemas.microsoft.com/office/infopath/2007/PartnerControls"/>
    <ds:schemaRef ds:uri="355a32a7-7525-4804-a80b-e03a3c92b833"/>
    <ds:schemaRef ds:uri="ff69894f-adc5-4c70-aac2-1480f523dbf9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20637CFD-462D-4B2C-A89C-6B6EFEEEF3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55a32a7-7525-4804-a80b-e03a3c92b833"/>
    <ds:schemaRef ds:uri="ff69894f-adc5-4c70-aac2-1480f523db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F6C8629-6777-4986-AB57-D1551E844B8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Duty score sheet (12 Months)</vt:lpstr>
      <vt:lpstr>APR_24</vt:lpstr>
      <vt:lpstr>MAY_24</vt:lpstr>
      <vt:lpstr>Colors Duty Mar24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Benson GySgt Daniel R</dc:creator>
  <cp:keywords/>
  <dc:description/>
  <cp:lastModifiedBy>Barton Capt Garrett T</cp:lastModifiedBy>
  <cp:revision/>
  <dcterms:created xsi:type="dcterms:W3CDTF">2020-05-27T19:06:03Z</dcterms:created>
  <dcterms:modified xsi:type="dcterms:W3CDTF">2024-04-16T13:54:05Z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0x01010012DD2241E7EA2A4BB2A61C2AB9F0DF94</vt:lpwstr>
  </property>
  <property fmtid="{D5CDD505-2E9C-101B-9397-08002B2CF9AE}" pid="3" name="MediaServiceImageTags">
    <vt:lpwstr/>
  </property>
</Properties>
</file>