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vitsatija/Desktop/"/>
    </mc:Choice>
  </mc:AlternateContent>
  <xr:revisionPtr revIDLastSave="0" documentId="8_{7290437E-6006-EA45-ABEC-95841FC621E3}" xr6:coauthVersionLast="47" xr6:coauthVersionMax="47" xr10:uidLastSave="{00000000-0000-0000-0000-000000000000}"/>
  <bookViews>
    <workbookView xWindow="3300" yWindow="3840" windowWidth="18000" windowHeight="10440" xr2:uid="{B4FFFE15-C159-499E-96A4-49DBD164B272}"/>
  </bookViews>
  <sheets>
    <sheet name="Sheet1" sheetId="1" r:id="rId1"/>
  </sheets>
  <definedNames>
    <definedName name="_xlnm._FilterDatabase" localSheetId="0" hidden="1">Sheet1!$B$2:$D$248</definedName>
    <definedName name="solver_adj" localSheetId="0" hidden="1">Sheet1!$O$16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Sheet1!$U$16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6" i="1" l="1"/>
  <c r="O5" i="1" l="1"/>
  <c r="O6" i="1"/>
  <c r="O7" i="1"/>
  <c r="O8" i="1"/>
  <c r="O9" i="1"/>
  <c r="O10" i="1"/>
  <c r="O11" i="1"/>
  <c r="O12" i="1"/>
  <c r="O13" i="1"/>
  <c r="O14" i="1"/>
  <c r="P6" i="1"/>
  <c r="P7" i="1" s="1"/>
  <c r="P8" i="1" s="1"/>
  <c r="P9" i="1" s="1"/>
  <c r="P10" i="1" s="1"/>
  <c r="P11" i="1" s="1"/>
  <c r="P12" i="1" s="1"/>
  <c r="P13" i="1" s="1"/>
  <c r="P14" i="1" s="1"/>
  <c r="P5" i="1"/>
  <c r="O4" i="1"/>
  <c r="L13" i="1"/>
  <c r="K11" i="1"/>
  <c r="K10" i="1"/>
  <c r="K9" i="1"/>
  <c r="K5" i="1"/>
  <c r="K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4" i="1"/>
  <c r="L5" i="1" l="1"/>
  <c r="L10" i="1" s="1"/>
  <c r="L11" i="1" s="1"/>
  <c r="L4" i="1"/>
  <c r="L9" i="1" s="1"/>
  <c r="R16" i="1" s="1"/>
  <c r="K6" i="1"/>
  <c r="S16" i="1" s="1"/>
  <c r="R11" i="1" l="1"/>
  <c r="K14" i="1"/>
  <c r="R10" i="1"/>
  <c r="R13" i="1"/>
  <c r="R4" i="1"/>
  <c r="R5" i="1"/>
  <c r="R7" i="1"/>
  <c r="U7" i="1" s="1"/>
  <c r="R8" i="1"/>
  <c r="R6" i="1"/>
  <c r="R14" i="1"/>
  <c r="R9" i="1"/>
  <c r="R12" i="1"/>
  <c r="S7" i="1"/>
  <c r="S8" i="1"/>
  <c r="S9" i="1"/>
  <c r="S12" i="1"/>
  <c r="U12" i="1" s="1"/>
  <c r="S14" i="1"/>
  <c r="U16" i="1"/>
  <c r="S6" i="1"/>
  <c r="S13" i="1"/>
  <c r="U13" i="1" s="1"/>
  <c r="K15" i="1"/>
  <c r="S5" i="1"/>
  <c r="U5" i="1" s="1"/>
  <c r="S10" i="1"/>
  <c r="U10" i="1" s="1"/>
  <c r="S11" i="1"/>
  <c r="S4" i="1"/>
  <c r="U4" i="1" l="1"/>
  <c r="U11" i="1"/>
  <c r="U14" i="1"/>
  <c r="U8" i="1"/>
  <c r="K16" i="1"/>
  <c r="U9" i="1"/>
  <c r="U6" i="1"/>
</calcChain>
</file>

<file path=xl/sharedStrings.xml><?xml version="1.0" encoding="utf-8"?>
<sst xmlns="http://schemas.openxmlformats.org/spreadsheetml/2006/main" count="23" uniqueCount="12">
  <si>
    <t>Date</t>
  </si>
  <si>
    <t>Reliance</t>
  </si>
  <si>
    <t>Returns</t>
  </si>
  <si>
    <t>Avg. daily Returns</t>
  </si>
  <si>
    <t>Std. Deviation</t>
  </si>
  <si>
    <t>Correlation</t>
  </si>
  <si>
    <t>Sharpe Ratio</t>
  </si>
  <si>
    <t>Return p.a</t>
  </si>
  <si>
    <t>Std p.a</t>
  </si>
  <si>
    <t>Portfolio</t>
  </si>
  <si>
    <t>Return</t>
  </si>
  <si>
    <t>Tata Motors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</si>
</sst>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%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99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1" xfId="0" applyFont="1" applyBorder="1"/>
    <xf numFmtId="0" fontId="0" fillId="0" borderId="1" xfId="0" applyBorder="1"/>
    <xf numFmtId="10" fontId="0" fillId="0" borderId="1" xfId="1" applyNumberFormat="1" applyFont="1" applyBorder="1"/>
    <xf numFmtId="0" fontId="2" fillId="0" borderId="2" xfId="0" applyFont="1" applyBorder="1"/>
    <xf numFmtId="10" fontId="0" fillId="0" borderId="1" xfId="0" applyNumberFormat="1" applyBorder="1"/>
    <xf numFmtId="164" fontId="0" fillId="0" borderId="1" xfId="1" applyNumberFormat="1" applyFont="1" applyBorder="1"/>
    <xf numFmtId="165" fontId="0" fillId="0" borderId="1" xfId="0" applyNumberFormat="1" applyBorder="1"/>
    <xf numFmtId="164" fontId="0" fillId="0" borderId="0" xfId="0" applyNumberFormat="1"/>
    <xf numFmtId="14" fontId="3" fillId="0" borderId="1" xfId="0" applyNumberFormat="1" applyFont="1" applyBorder="1"/>
    <xf numFmtId="0" fontId="3" fillId="0" borderId="1" xfId="0" applyFont="1" applyBorder="1"/>
    <xf numFmtId="9" fontId="3" fillId="0" borderId="1" xfId="0" applyNumberFormat="1" applyFont="1" applyBorder="1"/>
    <xf numFmtId="164" fontId="0" fillId="0" borderId="1" xfId="0" applyNumberFormat="1" applyBorder="1"/>
    <xf numFmtId="2" fontId="0" fillId="0" borderId="1" xfId="0" applyNumberFormat="1" applyBorder="1"/>
    <xf numFmtId="165" fontId="3" fillId="0" borderId="1" xfId="0" applyNumberFormat="1" applyFont="1" applyBorder="1"/>
    <xf numFmtId="10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Sheet1!$S$4:$S$14</c:f>
              <c:numCache>
                <c:formatCode>0.00%</c:formatCode>
                <c:ptCount val="11"/>
                <c:pt idx="0">
                  <c:v>0.21027536761173973</c:v>
                </c:pt>
                <c:pt idx="1">
                  <c:v>0.1992026008432087</c:v>
                </c:pt>
                <c:pt idx="2">
                  <c:v>0.19120014450507808</c:v>
                </c:pt>
                <c:pt idx="3">
                  <c:v>0.18666329969344347</c:v>
                </c:pt>
                <c:pt idx="4">
                  <c:v>0.18584604586523604</c:v>
                </c:pt>
                <c:pt idx="5">
                  <c:v>0.18879669274820496</c:v>
                </c:pt>
                <c:pt idx="6">
                  <c:v>0.19534457437869718</c:v>
                </c:pt>
                <c:pt idx="7">
                  <c:v>0.2051455273783617</c:v>
                </c:pt>
                <c:pt idx="8">
                  <c:v>0.21776075216878618</c:v>
                </c:pt>
                <c:pt idx="9">
                  <c:v>0.23273305756703844</c:v>
                </c:pt>
                <c:pt idx="10">
                  <c:v>0.24963869912637124</c:v>
                </c:pt>
              </c:numCache>
            </c:numRef>
          </c:xVal>
          <c:yVal>
            <c:numRef>
              <c:f>Sheet1!$T$4:$T$14</c:f>
              <c:numCache>
                <c:formatCode>0.00%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E6E-4155-9748-AD8AD8753E99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Sheet1!$S$4:$S$14</c:f>
              <c:numCache>
                <c:formatCode>0.00%</c:formatCode>
                <c:ptCount val="11"/>
                <c:pt idx="0">
                  <c:v>0.21027536761173973</c:v>
                </c:pt>
                <c:pt idx="1">
                  <c:v>0.1992026008432087</c:v>
                </c:pt>
                <c:pt idx="2">
                  <c:v>0.19120014450507808</c:v>
                </c:pt>
                <c:pt idx="3">
                  <c:v>0.18666329969344347</c:v>
                </c:pt>
                <c:pt idx="4">
                  <c:v>0.18584604586523604</c:v>
                </c:pt>
                <c:pt idx="5">
                  <c:v>0.18879669274820496</c:v>
                </c:pt>
                <c:pt idx="6">
                  <c:v>0.19534457437869718</c:v>
                </c:pt>
                <c:pt idx="7">
                  <c:v>0.2051455273783617</c:v>
                </c:pt>
                <c:pt idx="8">
                  <c:v>0.21776075216878618</c:v>
                </c:pt>
                <c:pt idx="9">
                  <c:v>0.23273305756703844</c:v>
                </c:pt>
                <c:pt idx="10">
                  <c:v>0.24963869912637124</c:v>
                </c:pt>
              </c:numCache>
            </c:numRef>
          </c:xVal>
          <c:yVal>
            <c:numRef>
              <c:f>Sheet1!$R$4:$R$14</c:f>
              <c:numCache>
                <c:formatCode>0.00%</c:formatCode>
                <c:ptCount val="11"/>
                <c:pt idx="0">
                  <c:v>0.25943684623950447</c:v>
                </c:pt>
                <c:pt idx="1">
                  <c:v>0.28725259679627346</c:v>
                </c:pt>
                <c:pt idx="2">
                  <c:v>0.31506834735304245</c:v>
                </c:pt>
                <c:pt idx="3">
                  <c:v>0.34288409790981145</c:v>
                </c:pt>
                <c:pt idx="4">
                  <c:v>0.37069984846658044</c:v>
                </c:pt>
                <c:pt idx="5">
                  <c:v>0.39851559902334938</c:v>
                </c:pt>
                <c:pt idx="6">
                  <c:v>0.42633134958011831</c:v>
                </c:pt>
                <c:pt idx="7">
                  <c:v>0.45414710013688731</c:v>
                </c:pt>
                <c:pt idx="8">
                  <c:v>0.4819628506936563</c:v>
                </c:pt>
                <c:pt idx="9">
                  <c:v>0.50977860125042529</c:v>
                </c:pt>
                <c:pt idx="10">
                  <c:v>0.53759435180719417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E6E-4155-9748-AD8AD8753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222896"/>
        <c:axId val="239223376"/>
      </c:scatterChart>
      <c:valAx>
        <c:axId val="23922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Std.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223376"/>
        <c:crosses val="autoZero"/>
        <c:crossBetween val="midCat"/>
      </c:valAx>
      <c:valAx>
        <c:axId val="23922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Returns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922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289053</xdr:colOff>
      <xdr:row>19</xdr:row>
      <xdr:rowOff>92476</xdr:rowOff>
    </xdr:from>
    <xdr:to>
      <xdr:col>21</xdr:col>
      <xdr:colOff>147961</xdr:colOff>
      <xdr:row>39</xdr:row>
      <xdr:rowOff>133328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CC9AB2-4934-DBEA-41D4-B7BF6A214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50F04-2688-4F07-A15F-9B98CA8C3A78}">
  <dimension ref="B2:V248"/>
  <sheetViews>
    <sheetView showGridLines="0" tabSelected="1" zoomScale="66" workbookViewId="0">
      <selection activeCell="J22" sqref="J22"/>
    </sheetView>
  </sheetViews>
  <sheetFormatPr baseColWidth="10" defaultColWidth="8.83203125" defaultRowHeight="15" x14ac:dyDescent="0.2"/>
  <cols>
    <col min="2" max="2" width="10.1640625" bestFit="1" customWidth="1"/>
    <col min="7" max="7" width="10.6640625" bestFit="1" customWidth="1"/>
    <col min="11" max="11" width="11.83203125" customWidth="1"/>
    <col min="12" max="12" width="10.6640625" bestFit="1" customWidth="1"/>
    <col min="16" max="16" width="10.6640625" bestFit="1" customWidth="1"/>
    <col min="18" max="18" width="10.6640625" customWidth="1"/>
  </cols>
  <sheetData>
    <row r="2" spans="2:22" x14ac:dyDescent="0.2">
      <c r="B2" s="1" t="s">
        <v>0</v>
      </c>
      <c r="C2" s="1" t="s">
        <v>1</v>
      </c>
      <c r="D2" s="1" t="s">
        <v>11</v>
      </c>
      <c r="F2" s="18" t="s">
        <v>2</v>
      </c>
      <c r="G2" s="18"/>
    </row>
    <row r="3" spans="2:22" x14ac:dyDescent="0.2">
      <c r="B3" s="9">
        <v>45117</v>
      </c>
      <c r="C3" s="10">
        <v>2515.5642090000001</v>
      </c>
      <c r="D3" s="10">
        <v>614.83050500000002</v>
      </c>
      <c r="F3" s="1" t="s">
        <v>1</v>
      </c>
      <c r="G3" s="1" t="s">
        <v>11</v>
      </c>
      <c r="K3" s="4" t="s">
        <v>1</v>
      </c>
      <c r="L3" s="4" t="s">
        <v>11</v>
      </c>
      <c r="O3" s="1" t="s">
        <v>1</v>
      </c>
      <c r="P3" s="1" t="s">
        <v>11</v>
      </c>
      <c r="R3" s="2" t="s">
        <v>2</v>
      </c>
      <c r="S3" s="17" t="s">
        <v>4</v>
      </c>
      <c r="T3" s="17"/>
      <c r="U3" s="17" t="s">
        <v>6</v>
      </c>
      <c r="V3" s="17"/>
    </row>
    <row r="4" spans="2:22" x14ac:dyDescent="0.2">
      <c r="B4" s="9">
        <v>45118</v>
      </c>
      <c r="C4" s="10">
        <v>2542.8347170000002</v>
      </c>
      <c r="D4" s="10">
        <v>624.61968999999999</v>
      </c>
      <c r="F4" s="3">
        <f>C4/C3-1</f>
        <v>1.0840712354879933E-2</v>
      </c>
      <c r="G4" s="3">
        <f>D4/D3-1</f>
        <v>1.5921762047249155E-2</v>
      </c>
      <c r="I4" s="17" t="s">
        <v>3</v>
      </c>
      <c r="J4" s="17"/>
      <c r="K4" s="5">
        <f>AVERAGE(F4:F248)</f>
        <v>1.0295112946012083E-3</v>
      </c>
      <c r="L4" s="5">
        <f>AVERAGE(G4:G248)</f>
        <v>2.1333109198698186E-3</v>
      </c>
      <c r="O4" s="5">
        <f>100%-P4</f>
        <v>1</v>
      </c>
      <c r="P4" s="11">
        <v>0</v>
      </c>
      <c r="R4" s="5">
        <f>P4*$L$9+O4*$K$9</f>
        <v>0.25943684623950447</v>
      </c>
      <c r="S4" s="16">
        <f>((O4*$K$10)^2+(P4*$L$10)^2+2*$K$6*$K$10*$L$10*O4*P4)^0.5</f>
        <v>0.21027536761173973</v>
      </c>
      <c r="T4" s="16"/>
      <c r="U4" s="15">
        <f>R4/S4</f>
        <v>1.2337957088656162</v>
      </c>
      <c r="V4" s="15"/>
    </row>
    <row r="5" spans="2:22" x14ac:dyDescent="0.2">
      <c r="B5" s="9">
        <v>45119</v>
      </c>
      <c r="C5" s="10">
        <v>2545.639893</v>
      </c>
      <c r="D5" s="10">
        <v>617.61321999999996</v>
      </c>
      <c r="F5" s="3">
        <f t="shared" ref="F5:F68" si="0">C5/C4-1</f>
        <v>1.1031688301430531E-3</v>
      </c>
      <c r="G5" s="3">
        <f t="shared" ref="G5:G68" si="1">D5/D4-1</f>
        <v>-1.1217177607705686E-2</v>
      </c>
      <c r="I5" s="17" t="s">
        <v>4</v>
      </c>
      <c r="J5" s="17"/>
      <c r="K5" s="6">
        <f>_xlfn.STDEV.S(F4:F248)</f>
        <v>1.3246103084365456E-2</v>
      </c>
      <c r="L5" s="6">
        <f>_xlfn.STDEV.S(G4:G248)</f>
        <v>1.5725759893001325E-2</v>
      </c>
      <c r="O5" s="5">
        <f t="shared" ref="O5:O14" si="2">100%-P5</f>
        <v>0.9</v>
      </c>
      <c r="P5" s="12">
        <f>P4+10%</f>
        <v>0.1</v>
      </c>
      <c r="R5" s="5">
        <f t="shared" ref="R5:R16" si="3">P5*$L$9+O5*$K$9</f>
        <v>0.28725259679627346</v>
      </c>
      <c r="S5" s="16">
        <f t="shared" ref="S5:S14" si="4">((O5*$K$10)^2+(P5*$L$10)^2+2*$K$6*$K$10*$L$10*O5*P5)^0.5</f>
        <v>0.1992026008432087</v>
      </c>
      <c r="T5" s="16"/>
      <c r="U5" s="15">
        <f t="shared" ref="U5:U14" si="5">R5/S5</f>
        <v>1.442012280865592</v>
      </c>
      <c r="V5" s="15"/>
    </row>
    <row r="6" spans="2:22" x14ac:dyDescent="0.2">
      <c r="B6" s="9">
        <v>45120</v>
      </c>
      <c r="C6" s="10">
        <v>2522.876221</v>
      </c>
      <c r="D6" s="10">
        <v>616.81823699999995</v>
      </c>
      <c r="F6" s="3">
        <f t="shared" si="0"/>
        <v>-8.9422200141486829E-3</v>
      </c>
      <c r="G6" s="3">
        <f t="shared" si="1"/>
        <v>-1.2871858539557079E-3</v>
      </c>
      <c r="I6" s="17" t="s">
        <v>5</v>
      </c>
      <c r="J6" s="17"/>
      <c r="K6" s="17">
        <f>CORREL(F4:F248,G4:G248)</f>
        <v>0.34329952786262208</v>
      </c>
      <c r="L6" s="17"/>
      <c r="O6" s="5">
        <f t="shared" si="2"/>
        <v>0.8</v>
      </c>
      <c r="P6" s="12">
        <f t="shared" ref="P6:P14" si="6">P5+10%</f>
        <v>0.2</v>
      </c>
      <c r="R6" s="5">
        <f t="shared" si="3"/>
        <v>0.31506834735304245</v>
      </c>
      <c r="S6" s="16">
        <f t="shared" si="4"/>
        <v>0.19120014450507808</v>
      </c>
      <c r="T6" s="16"/>
      <c r="U6" s="15">
        <f t="shared" si="5"/>
        <v>1.6478457595761626</v>
      </c>
      <c r="V6" s="15"/>
    </row>
    <row r="7" spans="2:22" x14ac:dyDescent="0.2">
      <c r="B7" s="9">
        <v>45121</v>
      </c>
      <c r="C7" s="10">
        <v>2520.7607419999999</v>
      </c>
      <c r="D7" s="10">
        <v>621.04193099999998</v>
      </c>
      <c r="F7" s="3">
        <f t="shared" si="0"/>
        <v>-8.3851874396023707E-4</v>
      </c>
      <c r="G7" s="3">
        <f t="shared" si="1"/>
        <v>6.8475504559377676E-3</v>
      </c>
      <c r="O7" s="5">
        <f t="shared" si="2"/>
        <v>0.7</v>
      </c>
      <c r="P7" s="12">
        <f t="shared" si="6"/>
        <v>0.30000000000000004</v>
      </c>
      <c r="R7" s="5">
        <f t="shared" si="3"/>
        <v>0.34288409790981145</v>
      </c>
      <c r="S7" s="16">
        <f t="shared" si="4"/>
        <v>0.18666329969344347</v>
      </c>
      <c r="T7" s="16"/>
      <c r="U7" s="15">
        <f t="shared" si="5"/>
        <v>1.836912228986249</v>
      </c>
      <c r="V7" s="15"/>
    </row>
    <row r="8" spans="2:22" x14ac:dyDescent="0.2">
      <c r="B8" s="9">
        <v>45124</v>
      </c>
      <c r="C8" s="10">
        <v>2572.266846</v>
      </c>
      <c r="D8" s="10">
        <v>614.68145800000002</v>
      </c>
      <c r="F8" s="3">
        <f t="shared" si="0"/>
        <v>2.0432761880897266E-2</v>
      </c>
      <c r="G8" s="3">
        <f t="shared" si="1"/>
        <v>-1.0241616036711587E-2</v>
      </c>
      <c r="O8" s="5">
        <f t="shared" si="2"/>
        <v>0.6</v>
      </c>
      <c r="P8" s="12">
        <f t="shared" si="6"/>
        <v>0.4</v>
      </c>
      <c r="R8" s="5">
        <f t="shared" si="3"/>
        <v>0.37069984846658044</v>
      </c>
      <c r="S8" s="16">
        <f t="shared" si="4"/>
        <v>0.18584604586523604</v>
      </c>
      <c r="T8" s="16"/>
      <c r="U8" s="15">
        <f t="shared" si="5"/>
        <v>1.9946609396004522</v>
      </c>
      <c r="V8" s="15"/>
    </row>
    <row r="9" spans="2:22" x14ac:dyDescent="0.2">
      <c r="B9" s="9">
        <v>45125</v>
      </c>
      <c r="C9" s="10">
        <v>2594.1108399999998</v>
      </c>
      <c r="D9" s="10">
        <v>608.32098399999995</v>
      </c>
      <c r="F9" s="3">
        <f t="shared" si="0"/>
        <v>8.4921181618338171E-3</v>
      </c>
      <c r="G9" s="3">
        <f t="shared" si="1"/>
        <v>-1.0347593728783133E-2</v>
      </c>
      <c r="I9" s="17" t="s">
        <v>7</v>
      </c>
      <c r="J9" s="17"/>
      <c r="K9" s="6">
        <f>K4*(252)</f>
        <v>0.25943684623950447</v>
      </c>
      <c r="L9" s="6">
        <f>L4*252</f>
        <v>0.53759435180719428</v>
      </c>
      <c r="O9" s="5">
        <f t="shared" si="2"/>
        <v>0.5</v>
      </c>
      <c r="P9" s="12">
        <f t="shared" si="6"/>
        <v>0.5</v>
      </c>
      <c r="R9" s="5">
        <f t="shared" si="3"/>
        <v>0.39851559902334938</v>
      </c>
      <c r="S9" s="16">
        <f t="shared" si="4"/>
        <v>0.18879669274820496</v>
      </c>
      <c r="T9" s="16"/>
      <c r="U9" s="15">
        <f t="shared" si="5"/>
        <v>2.1108187501718745</v>
      </c>
      <c r="V9" s="15"/>
    </row>
    <row r="10" spans="2:22" x14ac:dyDescent="0.2">
      <c r="B10" s="9">
        <v>45126</v>
      </c>
      <c r="C10" s="10">
        <v>2613.7934570000002</v>
      </c>
      <c r="D10" s="10">
        <v>616.76843299999996</v>
      </c>
      <c r="F10" s="3">
        <f t="shared" si="0"/>
        <v>7.5874232883590409E-3</v>
      </c>
      <c r="G10" s="3">
        <f t="shared" si="1"/>
        <v>1.3886499433989563E-2</v>
      </c>
      <c r="I10" s="17" t="s">
        <v>8</v>
      </c>
      <c r="J10" s="17"/>
      <c r="K10" s="6">
        <f>K5*252^0.5</f>
        <v>0.21027536761173973</v>
      </c>
      <c r="L10" s="6">
        <f>L5*252^0.5</f>
        <v>0.24963869912637127</v>
      </c>
      <c r="O10" s="5">
        <f t="shared" si="2"/>
        <v>0.4</v>
      </c>
      <c r="P10" s="12">
        <f t="shared" si="6"/>
        <v>0.6</v>
      </c>
      <c r="R10" s="5">
        <f t="shared" si="3"/>
        <v>0.42633134958011831</v>
      </c>
      <c r="S10" s="16">
        <f t="shared" si="4"/>
        <v>0.19534457437869718</v>
      </c>
      <c r="T10" s="16"/>
      <c r="U10" s="15">
        <f t="shared" si="5"/>
        <v>2.1824581047929574</v>
      </c>
      <c r="V10" s="15"/>
    </row>
    <row r="11" spans="2:22" x14ac:dyDescent="0.2">
      <c r="B11" s="9">
        <v>45127</v>
      </c>
      <c r="C11" s="10">
        <v>2610.6281739999999</v>
      </c>
      <c r="D11" s="10">
        <v>617.81201199999998</v>
      </c>
      <c r="F11" s="3">
        <f t="shared" si="0"/>
        <v>-1.2109920129776963E-3</v>
      </c>
      <c r="G11" s="3">
        <f t="shared" si="1"/>
        <v>1.6920110436327018E-3</v>
      </c>
      <c r="I11" s="17" t="s">
        <v>6</v>
      </c>
      <c r="J11" s="17"/>
      <c r="K11" s="13">
        <f>K9/K10</f>
        <v>1.2337957088656162</v>
      </c>
      <c r="L11" s="13">
        <f>L9/L10</f>
        <v>2.1534896379789861</v>
      </c>
      <c r="O11" s="5">
        <f t="shared" si="2"/>
        <v>0.30000000000000004</v>
      </c>
      <c r="P11" s="12">
        <f t="shared" si="6"/>
        <v>0.7</v>
      </c>
      <c r="R11" s="5">
        <f t="shared" si="3"/>
        <v>0.45414710013688731</v>
      </c>
      <c r="S11" s="16">
        <f t="shared" si="4"/>
        <v>0.2051455273783617</v>
      </c>
      <c r="T11" s="16"/>
      <c r="U11" s="15">
        <f t="shared" si="5"/>
        <v>2.2137801683547198</v>
      </c>
      <c r="V11" s="15"/>
    </row>
    <row r="12" spans="2:22" x14ac:dyDescent="0.2">
      <c r="B12" s="9">
        <v>45128</v>
      </c>
      <c r="C12" s="10">
        <v>2529.8134770000001</v>
      </c>
      <c r="D12" s="10">
        <v>621.88671899999997</v>
      </c>
      <c r="F12" s="3">
        <f t="shared" si="0"/>
        <v>-3.0956034951609257E-2</v>
      </c>
      <c r="G12" s="3">
        <f t="shared" si="1"/>
        <v>6.5953832571321591E-3</v>
      </c>
      <c r="O12" s="5">
        <f t="shared" si="2"/>
        <v>0.20000000000000007</v>
      </c>
      <c r="P12" s="12">
        <f t="shared" si="6"/>
        <v>0.79999999999999993</v>
      </c>
      <c r="R12" s="5">
        <f t="shared" si="3"/>
        <v>0.4819628506936563</v>
      </c>
      <c r="S12" s="16">
        <f t="shared" si="4"/>
        <v>0.21776075216878618</v>
      </c>
      <c r="T12" s="16"/>
      <c r="U12" s="15">
        <f t="shared" si="5"/>
        <v>2.2132677532271163</v>
      </c>
      <c r="V12" s="15"/>
    </row>
    <row r="13" spans="2:22" x14ac:dyDescent="0.2">
      <c r="B13" s="9">
        <v>45131</v>
      </c>
      <c r="C13" s="10">
        <v>2478.6442870000001</v>
      </c>
      <c r="D13" s="10">
        <v>625.36505099999999</v>
      </c>
      <c r="F13" s="3">
        <f t="shared" si="0"/>
        <v>-2.0226467470905951E-2</v>
      </c>
      <c r="G13" s="3">
        <f t="shared" si="1"/>
        <v>5.5931922868415196E-3</v>
      </c>
      <c r="I13" s="17" t="s">
        <v>9</v>
      </c>
      <c r="J13" s="17"/>
      <c r="K13" s="14">
        <v>0.5</v>
      </c>
      <c r="L13" s="7">
        <f>100%-K13</f>
        <v>0.5</v>
      </c>
      <c r="O13" s="5">
        <f t="shared" si="2"/>
        <v>0.10000000000000009</v>
      </c>
      <c r="P13" s="12">
        <f t="shared" si="6"/>
        <v>0.89999999999999991</v>
      </c>
      <c r="R13" s="5">
        <f t="shared" si="3"/>
        <v>0.50977860125042529</v>
      </c>
      <c r="S13" s="16">
        <f t="shared" si="4"/>
        <v>0.23273305756703844</v>
      </c>
      <c r="T13" s="16"/>
      <c r="U13" s="15">
        <f t="shared" si="5"/>
        <v>2.190400481047194</v>
      </c>
      <c r="V13" s="15"/>
    </row>
    <row r="14" spans="2:22" x14ac:dyDescent="0.2">
      <c r="B14" s="9">
        <v>45132</v>
      </c>
      <c r="C14" s="10">
        <v>2477.0500489999999</v>
      </c>
      <c r="D14" s="10">
        <v>635.50213599999995</v>
      </c>
      <c r="F14" s="3">
        <f t="shared" si="0"/>
        <v>-6.4318950821684595E-4</v>
      </c>
      <c r="G14" s="3">
        <f t="shared" si="1"/>
        <v>1.6209868114295922E-2</v>
      </c>
      <c r="I14" s="17" t="s">
        <v>10</v>
      </c>
      <c r="J14" s="17"/>
      <c r="K14" s="15">
        <f>K13*K9+L13*L9</f>
        <v>0.39851559902334938</v>
      </c>
      <c r="L14" s="15"/>
      <c r="O14" s="5">
        <f t="shared" si="2"/>
        <v>0</v>
      </c>
      <c r="P14" s="12">
        <f t="shared" si="6"/>
        <v>0.99999999999999989</v>
      </c>
      <c r="R14" s="5">
        <f t="shared" si="3"/>
        <v>0.53759435180719417</v>
      </c>
      <c r="S14" s="16">
        <f t="shared" si="4"/>
        <v>0.24963869912637124</v>
      </c>
      <c r="T14" s="16"/>
      <c r="U14" s="15">
        <f t="shared" si="5"/>
        <v>2.1534896379789861</v>
      </c>
      <c r="V14" s="15"/>
    </row>
    <row r="15" spans="2:22" x14ac:dyDescent="0.2">
      <c r="B15" s="9">
        <v>45133</v>
      </c>
      <c r="C15" s="10">
        <v>2517.3076169999999</v>
      </c>
      <c r="D15" s="10">
        <v>637.14190699999995</v>
      </c>
      <c r="F15" s="3">
        <f t="shared" si="0"/>
        <v>1.625222228200518E-2</v>
      </c>
      <c r="G15" s="3">
        <f t="shared" si="1"/>
        <v>2.5802761424549292E-3</v>
      </c>
      <c r="I15" s="17" t="s">
        <v>4</v>
      </c>
      <c r="J15" s="17"/>
      <c r="K15" s="15">
        <f>((K13*K10)^2+(L13*L10)^2+2*K6*K10*L10*K13*L13)^0.5</f>
        <v>0.18879669274820496</v>
      </c>
      <c r="L15" s="15"/>
      <c r="P15" s="8"/>
      <c r="R15" s="5"/>
      <c r="S15" s="16"/>
      <c r="T15" s="16"/>
      <c r="U15" s="15"/>
      <c r="V15" s="15"/>
    </row>
    <row r="16" spans="2:22" x14ac:dyDescent="0.2">
      <c r="B16" s="9">
        <v>45134</v>
      </c>
      <c r="C16" s="10">
        <v>2493.8903810000002</v>
      </c>
      <c r="D16" s="10">
        <v>639.72589100000005</v>
      </c>
      <c r="F16" s="3">
        <f t="shared" si="0"/>
        <v>-9.302492806940843E-3</v>
      </c>
      <c r="G16" s="3">
        <f t="shared" si="1"/>
        <v>4.0555863169742246E-3</v>
      </c>
      <c r="I16" s="17" t="s">
        <v>6</v>
      </c>
      <c r="J16" s="17"/>
      <c r="K16" s="15">
        <f>K14/K15</f>
        <v>2.1108187501718745</v>
      </c>
      <c r="L16" s="15"/>
      <c r="O16" s="5">
        <v>0.25337664811561544</v>
      </c>
      <c r="P16" s="12">
        <f>100%-O16</f>
        <v>0.74662335188438456</v>
      </c>
      <c r="R16" s="5">
        <f t="shared" si="3"/>
        <v>0.46711573539825241</v>
      </c>
      <c r="S16" s="16">
        <f t="shared" ref="S16" si="7">((O16*$K$10)^2+(P16*$L$10)^2+2*$K$6*$K$10*$L$10*O16*P16)^0.5</f>
        <v>0.21070510145150845</v>
      </c>
      <c r="T16" s="16"/>
      <c r="U16" s="15">
        <f t="shared" ref="U16" si="8">R16/S16</f>
        <v>2.2169170664610327</v>
      </c>
      <c r="V16" s="15"/>
    </row>
    <row r="17" spans="2:7" x14ac:dyDescent="0.2">
      <c r="B17" s="9">
        <v>45135</v>
      </c>
      <c r="C17" s="10">
        <v>2518.9521479999999</v>
      </c>
      <c r="D17" s="10">
        <v>633.34551999999996</v>
      </c>
      <c r="F17" s="3">
        <f t="shared" si="0"/>
        <v>1.0049265673798491E-2</v>
      </c>
      <c r="G17" s="3">
        <f t="shared" si="1"/>
        <v>-9.9736013342003327E-3</v>
      </c>
    </row>
    <row r="18" spans="2:7" x14ac:dyDescent="0.2">
      <c r="B18" s="9">
        <v>45138</v>
      </c>
      <c r="C18" s="10">
        <v>2540.2766109999998</v>
      </c>
      <c r="D18" s="10">
        <v>642.31787099999997</v>
      </c>
      <c r="F18" s="3">
        <f t="shared" si="0"/>
        <v>8.4656086130621144E-3</v>
      </c>
      <c r="G18" s="3">
        <f t="shared" si="1"/>
        <v>1.4166597404841497E-2</v>
      </c>
    </row>
    <row r="19" spans="2:7" x14ac:dyDescent="0.2">
      <c r="B19" s="9">
        <v>45139</v>
      </c>
      <c r="C19" s="10">
        <v>2504.3535160000001</v>
      </c>
      <c r="D19" s="10">
        <v>641.66986099999997</v>
      </c>
      <c r="F19" s="3">
        <f t="shared" si="0"/>
        <v>-1.4141410759932249E-2</v>
      </c>
      <c r="G19" s="3">
        <f t="shared" si="1"/>
        <v>-1.0088618568110386E-3</v>
      </c>
    </row>
    <row r="20" spans="2:7" x14ac:dyDescent="0.2">
      <c r="B20" s="9">
        <v>45140</v>
      </c>
      <c r="C20" s="10">
        <v>2477.5981449999999</v>
      </c>
      <c r="D20" s="10">
        <v>620.73449700000003</v>
      </c>
      <c r="F20" s="3">
        <f t="shared" si="0"/>
        <v>-1.0683544008089685E-2</v>
      </c>
      <c r="G20" s="3">
        <f t="shared" si="1"/>
        <v>-3.2626378878655049E-2</v>
      </c>
    </row>
    <row r="21" spans="2:7" x14ac:dyDescent="0.2">
      <c r="B21" s="9">
        <v>45141</v>
      </c>
      <c r="C21" s="10">
        <v>2467.1848140000002</v>
      </c>
      <c r="D21" s="10">
        <v>617.04583700000001</v>
      </c>
      <c r="F21" s="3">
        <f t="shared" si="0"/>
        <v>-4.2029943479795495E-3</v>
      </c>
      <c r="G21" s="3">
        <f t="shared" si="1"/>
        <v>-5.942411800580194E-3</v>
      </c>
    </row>
    <row r="22" spans="2:7" x14ac:dyDescent="0.2">
      <c r="B22" s="9">
        <v>45142</v>
      </c>
      <c r="C22" s="10">
        <v>2500.7163089999999</v>
      </c>
      <c r="D22" s="10">
        <v>613.10797100000002</v>
      </c>
      <c r="F22" s="3">
        <f t="shared" si="0"/>
        <v>1.3590994403712919E-2</v>
      </c>
      <c r="G22" s="3">
        <f t="shared" si="1"/>
        <v>-6.3818046632408976E-3</v>
      </c>
    </row>
    <row r="23" spans="2:7" x14ac:dyDescent="0.2">
      <c r="B23" s="9">
        <v>45145</v>
      </c>
      <c r="C23" s="10">
        <v>2514.9660640000002</v>
      </c>
      <c r="D23" s="10">
        <v>607.62493900000004</v>
      </c>
      <c r="F23" s="3">
        <f t="shared" si="0"/>
        <v>5.698269311363191E-3</v>
      </c>
      <c r="G23" s="3">
        <f t="shared" si="1"/>
        <v>-8.9430120946837333E-3</v>
      </c>
    </row>
    <row r="24" spans="2:7" x14ac:dyDescent="0.2">
      <c r="B24" s="9">
        <v>45146</v>
      </c>
      <c r="C24" s="10">
        <v>2499.819336</v>
      </c>
      <c r="D24" s="10">
        <v>605.43164100000001</v>
      </c>
      <c r="F24" s="3">
        <f t="shared" si="0"/>
        <v>-6.0226371309001214E-3</v>
      </c>
      <c r="G24" s="3">
        <f t="shared" si="1"/>
        <v>-3.6096247195015474E-3</v>
      </c>
    </row>
    <row r="25" spans="2:7" x14ac:dyDescent="0.2">
      <c r="B25" s="9">
        <v>45147</v>
      </c>
      <c r="C25" s="10">
        <v>2516.311279</v>
      </c>
      <c r="D25" s="10">
        <v>620.63476600000001</v>
      </c>
      <c r="F25" s="3">
        <f t="shared" si="0"/>
        <v>6.5972539545153808E-3</v>
      </c>
      <c r="G25" s="3">
        <f t="shared" si="1"/>
        <v>2.5111216478360454E-2</v>
      </c>
    </row>
    <row r="26" spans="2:7" x14ac:dyDescent="0.2">
      <c r="B26" s="9">
        <v>45148</v>
      </c>
      <c r="C26" s="10">
        <v>2527.5217290000001</v>
      </c>
      <c r="D26" s="10">
        <v>616.34802200000001</v>
      </c>
      <c r="F26" s="3">
        <f t="shared" si="0"/>
        <v>4.4551125663814251E-3</v>
      </c>
      <c r="G26" s="3">
        <f t="shared" si="1"/>
        <v>-6.9070316953530053E-3</v>
      </c>
    </row>
    <row r="27" spans="2:7" x14ac:dyDescent="0.2">
      <c r="B27" s="9">
        <v>45149</v>
      </c>
      <c r="C27" s="10">
        <v>2538.1838379999999</v>
      </c>
      <c r="D27" s="10">
        <v>609.91784700000005</v>
      </c>
      <c r="F27" s="3">
        <f t="shared" si="0"/>
        <v>4.2184044859698844E-3</v>
      </c>
      <c r="G27" s="3">
        <f t="shared" si="1"/>
        <v>-1.0432701607664074E-2</v>
      </c>
    </row>
    <row r="28" spans="2:7" x14ac:dyDescent="0.2">
      <c r="B28" s="9">
        <v>45152</v>
      </c>
      <c r="C28" s="10">
        <v>2568.1779790000001</v>
      </c>
      <c r="D28" s="10">
        <v>605.48150599999997</v>
      </c>
      <c r="F28" s="3">
        <f t="shared" si="0"/>
        <v>1.1817166491626008E-2</v>
      </c>
      <c r="G28" s="3">
        <f t="shared" si="1"/>
        <v>-7.2736697603146272E-3</v>
      </c>
    </row>
    <row r="29" spans="2:7" x14ac:dyDescent="0.2">
      <c r="B29" s="9">
        <v>45154</v>
      </c>
      <c r="C29" s="10">
        <v>2566.0854490000002</v>
      </c>
      <c r="D29" s="10">
        <v>616.84643600000004</v>
      </c>
      <c r="F29" s="3">
        <f t="shared" si="0"/>
        <v>-8.1479166051201535E-4</v>
      </c>
      <c r="G29" s="3">
        <f t="shared" si="1"/>
        <v>1.8770069584916449E-2</v>
      </c>
    </row>
    <row r="30" spans="2:7" x14ac:dyDescent="0.2">
      <c r="B30" s="9">
        <v>45155</v>
      </c>
      <c r="C30" s="10">
        <v>2529.0661620000001</v>
      </c>
      <c r="D30" s="10">
        <v>611.86181599999998</v>
      </c>
      <c r="F30" s="3">
        <f t="shared" si="0"/>
        <v>-1.4426365659189755E-2</v>
      </c>
      <c r="G30" s="3">
        <f t="shared" si="1"/>
        <v>-8.080811866764348E-3</v>
      </c>
    </row>
    <row r="31" spans="2:7" x14ac:dyDescent="0.2">
      <c r="B31" s="9">
        <v>45156</v>
      </c>
      <c r="C31" s="10">
        <v>2547.8000489999999</v>
      </c>
      <c r="D31" s="10">
        <v>613.90551800000003</v>
      </c>
      <c r="F31" s="3">
        <f t="shared" si="0"/>
        <v>7.4074325462427648E-3</v>
      </c>
      <c r="G31" s="3">
        <f t="shared" si="1"/>
        <v>3.3401365252052617E-3</v>
      </c>
    </row>
    <row r="32" spans="2:7" x14ac:dyDescent="0.2">
      <c r="B32" s="9">
        <v>45159</v>
      </c>
      <c r="C32" s="10">
        <v>2520</v>
      </c>
      <c r="D32" s="10">
        <v>618.59106399999996</v>
      </c>
      <c r="F32" s="3">
        <f t="shared" si="0"/>
        <v>-1.0911393541620851E-2</v>
      </c>
      <c r="G32" s="3">
        <f t="shared" si="1"/>
        <v>7.6323568735212621E-3</v>
      </c>
    </row>
    <row r="33" spans="2:7" x14ac:dyDescent="0.2">
      <c r="B33" s="9">
        <v>45160</v>
      </c>
      <c r="C33" s="10">
        <v>2519.3999020000001</v>
      </c>
      <c r="D33" s="10">
        <v>618.29199200000005</v>
      </c>
      <c r="F33" s="3">
        <f t="shared" si="0"/>
        <v>-2.3813412698403535E-4</v>
      </c>
      <c r="G33" s="3">
        <f t="shared" si="1"/>
        <v>-4.8347287473893275E-4</v>
      </c>
    </row>
    <row r="34" spans="2:7" x14ac:dyDescent="0.2">
      <c r="B34" s="9">
        <v>45161</v>
      </c>
      <c r="C34" s="10">
        <v>2522.1999510000001</v>
      </c>
      <c r="D34" s="10">
        <v>612.01141399999995</v>
      </c>
      <c r="F34" s="3">
        <f t="shared" si="0"/>
        <v>1.1113952166852403E-3</v>
      </c>
      <c r="G34" s="3">
        <f t="shared" si="1"/>
        <v>-1.0157948155990471E-2</v>
      </c>
    </row>
    <row r="35" spans="2:7" x14ac:dyDescent="0.2">
      <c r="B35" s="9">
        <v>45162</v>
      </c>
      <c r="C35" s="10">
        <v>2479.8000489999999</v>
      </c>
      <c r="D35" s="10">
        <v>609.07043499999997</v>
      </c>
      <c r="F35" s="3">
        <f t="shared" si="0"/>
        <v>-1.6810682270923638E-2</v>
      </c>
      <c r="G35" s="3">
        <f t="shared" si="1"/>
        <v>-4.8054316189599655E-3</v>
      </c>
    </row>
    <row r="36" spans="2:7" x14ac:dyDescent="0.2">
      <c r="B36" s="9">
        <v>45163</v>
      </c>
      <c r="C36" s="10">
        <v>2468.3500979999999</v>
      </c>
      <c r="D36" s="10">
        <v>603.23840299999995</v>
      </c>
      <c r="F36" s="3">
        <f t="shared" si="0"/>
        <v>-4.6172879965129532E-3</v>
      </c>
      <c r="G36" s="3">
        <f t="shared" si="1"/>
        <v>-9.5752997762894587E-3</v>
      </c>
    </row>
    <row r="37" spans="2:7" x14ac:dyDescent="0.2">
      <c r="B37" s="9">
        <v>45166</v>
      </c>
      <c r="C37" s="10">
        <v>2443.75</v>
      </c>
      <c r="D37" s="10">
        <v>600.54675299999997</v>
      </c>
      <c r="F37" s="3">
        <f t="shared" si="0"/>
        <v>-9.9662110411048443E-3</v>
      </c>
      <c r="G37" s="3">
        <f t="shared" si="1"/>
        <v>-4.4620004074905628E-3</v>
      </c>
    </row>
    <row r="38" spans="2:7" x14ac:dyDescent="0.2">
      <c r="B38" s="9">
        <v>45167</v>
      </c>
      <c r="C38" s="10">
        <v>2420.3500979999999</v>
      </c>
      <c r="D38" s="10">
        <v>605.28216599999996</v>
      </c>
      <c r="F38" s="3">
        <f t="shared" si="0"/>
        <v>-9.575407468030761E-3</v>
      </c>
      <c r="G38" s="3">
        <f t="shared" si="1"/>
        <v>7.8851695997763649E-3</v>
      </c>
    </row>
    <row r="39" spans="2:7" x14ac:dyDescent="0.2">
      <c r="B39" s="9">
        <v>45168</v>
      </c>
      <c r="C39" s="10">
        <v>2418.0500489999999</v>
      </c>
      <c r="D39" s="10">
        <v>603.68707300000005</v>
      </c>
      <c r="F39" s="3">
        <f t="shared" si="0"/>
        <v>-9.5029599308815715E-4</v>
      </c>
      <c r="G39" s="3">
        <f t="shared" si="1"/>
        <v>-2.6352882830515956E-3</v>
      </c>
    </row>
    <row r="40" spans="2:7" x14ac:dyDescent="0.2">
      <c r="B40" s="9">
        <v>45169</v>
      </c>
      <c r="C40" s="10">
        <v>2407</v>
      </c>
      <c r="D40" s="10">
        <v>599.15106200000002</v>
      </c>
      <c r="F40" s="3">
        <f t="shared" si="0"/>
        <v>-4.5698181493678547E-3</v>
      </c>
      <c r="G40" s="3">
        <f t="shared" si="1"/>
        <v>-7.5138448425912108E-3</v>
      </c>
    </row>
    <row r="41" spans="2:7" x14ac:dyDescent="0.2">
      <c r="B41" s="9">
        <v>45170</v>
      </c>
      <c r="C41" s="10">
        <v>2412.6499020000001</v>
      </c>
      <c r="D41" s="10">
        <v>609.31970200000001</v>
      </c>
      <c r="F41" s="3">
        <f t="shared" si="0"/>
        <v>2.3472796011632102E-3</v>
      </c>
      <c r="G41" s="3">
        <f t="shared" si="1"/>
        <v>1.6971746601026627E-2</v>
      </c>
    </row>
    <row r="42" spans="2:7" x14ac:dyDescent="0.2">
      <c r="B42" s="9">
        <v>45173</v>
      </c>
      <c r="C42" s="10">
        <v>2410.6999510000001</v>
      </c>
      <c r="D42" s="10">
        <v>607.12646500000005</v>
      </c>
      <c r="F42" s="3">
        <f t="shared" si="0"/>
        <v>-8.0821962539345815E-4</v>
      </c>
      <c r="G42" s="3">
        <f t="shared" si="1"/>
        <v>-3.5994847906624106E-3</v>
      </c>
    </row>
    <row r="43" spans="2:7" x14ac:dyDescent="0.2">
      <c r="B43" s="9">
        <v>45174</v>
      </c>
      <c r="C43" s="10">
        <v>2423.6000979999999</v>
      </c>
      <c r="D43" s="10">
        <v>609.26983600000005</v>
      </c>
      <c r="F43" s="3">
        <f t="shared" si="0"/>
        <v>5.3512039084948615E-3</v>
      </c>
      <c r="G43" s="3">
        <f t="shared" si="1"/>
        <v>3.5303534330364261E-3</v>
      </c>
    </row>
    <row r="44" spans="2:7" x14ac:dyDescent="0.2">
      <c r="B44" s="9">
        <v>45175</v>
      </c>
      <c r="C44" s="10">
        <v>2428.6999510000001</v>
      </c>
      <c r="D44" s="10">
        <v>608.37261999999998</v>
      </c>
      <c r="F44" s="3">
        <f t="shared" si="0"/>
        <v>2.1042469028651478E-3</v>
      </c>
      <c r="G44" s="3">
        <f t="shared" si="1"/>
        <v>-1.4726085996485949E-3</v>
      </c>
    </row>
    <row r="45" spans="2:7" x14ac:dyDescent="0.2">
      <c r="B45" s="9">
        <v>45176</v>
      </c>
      <c r="C45" s="10">
        <v>2432</v>
      </c>
      <c r="D45" s="10">
        <v>613.00830099999996</v>
      </c>
      <c r="F45" s="3">
        <f t="shared" si="0"/>
        <v>1.358771798319891E-3</v>
      </c>
      <c r="G45" s="3">
        <f t="shared" si="1"/>
        <v>7.6198054409482019E-3</v>
      </c>
    </row>
    <row r="46" spans="2:7" x14ac:dyDescent="0.2">
      <c r="B46" s="9">
        <v>45177</v>
      </c>
      <c r="C46" s="10">
        <v>2448.1999510000001</v>
      </c>
      <c r="D46" s="10">
        <v>625.32031300000006</v>
      </c>
      <c r="F46" s="3">
        <f t="shared" si="0"/>
        <v>6.6611640625000579E-3</v>
      </c>
      <c r="G46" s="3">
        <f t="shared" si="1"/>
        <v>2.0084576309840285E-2</v>
      </c>
    </row>
    <row r="47" spans="2:7" x14ac:dyDescent="0.2">
      <c r="B47" s="9">
        <v>45180</v>
      </c>
      <c r="C47" s="10">
        <v>2474.6000979999999</v>
      </c>
      <c r="D47" s="10">
        <v>632.89691200000004</v>
      </c>
      <c r="F47" s="3">
        <f t="shared" si="0"/>
        <v>1.0783492986026877E-2</v>
      </c>
      <c r="G47" s="3">
        <f t="shared" si="1"/>
        <v>1.2116348761566531E-2</v>
      </c>
    </row>
    <row r="48" spans="2:7" x14ac:dyDescent="0.2">
      <c r="B48" s="9">
        <v>45181</v>
      </c>
      <c r="C48" s="10">
        <v>2438.8500979999999</v>
      </c>
      <c r="D48" s="10">
        <v>618.89013699999998</v>
      </c>
      <c r="F48" s="3">
        <f t="shared" si="0"/>
        <v>-1.4446778705332508E-2</v>
      </c>
      <c r="G48" s="3">
        <f t="shared" si="1"/>
        <v>-2.2131210840858118E-2</v>
      </c>
    </row>
    <row r="49" spans="2:7" x14ac:dyDescent="0.2">
      <c r="B49" s="9">
        <v>45182</v>
      </c>
      <c r="C49" s="10">
        <v>2451.0500489999999</v>
      </c>
      <c r="D49" s="10">
        <v>623.97448699999995</v>
      </c>
      <c r="F49" s="3">
        <f t="shared" si="0"/>
        <v>5.0023373761285406E-3</v>
      </c>
      <c r="G49" s="3">
        <f t="shared" si="1"/>
        <v>8.2152706854334845E-3</v>
      </c>
    </row>
    <row r="50" spans="2:7" x14ac:dyDescent="0.2">
      <c r="B50" s="9">
        <v>45183</v>
      </c>
      <c r="C50" s="10">
        <v>2453.3000489999999</v>
      </c>
      <c r="D50" s="10">
        <v>622.678406</v>
      </c>
      <c r="F50" s="3">
        <f t="shared" si="0"/>
        <v>9.1797391118886296E-4</v>
      </c>
      <c r="G50" s="3">
        <f t="shared" si="1"/>
        <v>-2.0771378109245564E-3</v>
      </c>
    </row>
    <row r="51" spans="2:7" x14ac:dyDescent="0.2">
      <c r="B51" s="9">
        <v>45184</v>
      </c>
      <c r="C51" s="10">
        <v>2457.8500979999999</v>
      </c>
      <c r="D51" s="10">
        <v>632.298767</v>
      </c>
      <c r="F51" s="3">
        <f t="shared" si="0"/>
        <v>1.8546647002493089E-3</v>
      </c>
      <c r="G51" s="3">
        <f t="shared" si="1"/>
        <v>1.5449967282147981E-2</v>
      </c>
    </row>
    <row r="52" spans="2:7" x14ac:dyDescent="0.2">
      <c r="B52" s="9">
        <v>45187</v>
      </c>
      <c r="C52" s="10">
        <v>2436.4499510000001</v>
      </c>
      <c r="D52" s="10">
        <v>638.67907700000001</v>
      </c>
      <c r="F52" s="3">
        <f t="shared" si="0"/>
        <v>-8.7068560517232774E-3</v>
      </c>
      <c r="G52" s="3">
        <f t="shared" si="1"/>
        <v>1.0090657032706174E-2</v>
      </c>
    </row>
    <row r="53" spans="2:7" x14ac:dyDescent="0.2">
      <c r="B53" s="9">
        <v>45189</v>
      </c>
      <c r="C53" s="10">
        <v>2382.1499020000001</v>
      </c>
      <c r="D53" s="10">
        <v>636.535706</v>
      </c>
      <c r="F53" s="3">
        <f t="shared" si="0"/>
        <v>-2.2286543984912699E-2</v>
      </c>
      <c r="G53" s="3">
        <f t="shared" si="1"/>
        <v>-3.3559436612011773E-3</v>
      </c>
    </row>
    <row r="54" spans="2:7" x14ac:dyDescent="0.2">
      <c r="B54" s="9">
        <v>45190</v>
      </c>
      <c r="C54" s="10">
        <v>2364.8000489999999</v>
      </c>
      <c r="D54" s="10">
        <v>625.12091099999998</v>
      </c>
      <c r="F54" s="3">
        <f t="shared" si="0"/>
        <v>-7.283275072418216E-3</v>
      </c>
      <c r="G54" s="3">
        <f t="shared" si="1"/>
        <v>-1.793268608878329E-2</v>
      </c>
    </row>
    <row r="55" spans="2:7" x14ac:dyDescent="0.2">
      <c r="B55" s="9">
        <v>45191</v>
      </c>
      <c r="C55" s="10">
        <v>2354.9499510000001</v>
      </c>
      <c r="D55" s="10">
        <v>618.54125999999997</v>
      </c>
      <c r="F55" s="3">
        <f t="shared" si="0"/>
        <v>-4.165298459024136E-3</v>
      </c>
      <c r="G55" s="3">
        <f t="shared" si="1"/>
        <v>-1.0525405380336084E-2</v>
      </c>
    </row>
    <row r="56" spans="2:7" x14ac:dyDescent="0.2">
      <c r="B56" s="9">
        <v>45194</v>
      </c>
      <c r="C56" s="10">
        <v>2340.4499510000001</v>
      </c>
      <c r="D56" s="10">
        <v>616.79663100000005</v>
      </c>
      <c r="F56" s="3">
        <f t="shared" si="0"/>
        <v>-6.1572433816874383E-3</v>
      </c>
      <c r="G56" s="3">
        <f t="shared" si="1"/>
        <v>-2.8205539594883255E-3</v>
      </c>
    </row>
    <row r="57" spans="2:7" x14ac:dyDescent="0.2">
      <c r="B57" s="9">
        <v>45195</v>
      </c>
      <c r="C57" s="10">
        <v>2342.5</v>
      </c>
      <c r="D57" s="10">
        <v>617.89318800000001</v>
      </c>
      <c r="F57" s="3">
        <f t="shared" si="0"/>
        <v>8.7592088825649839E-4</v>
      </c>
      <c r="G57" s="3">
        <f t="shared" si="1"/>
        <v>1.7778258584553175E-3</v>
      </c>
    </row>
    <row r="58" spans="2:7" x14ac:dyDescent="0.2">
      <c r="B58" s="9">
        <v>45196</v>
      </c>
      <c r="C58" s="10">
        <v>2368.8999020000001</v>
      </c>
      <c r="D58" s="10">
        <v>618.24218800000006</v>
      </c>
      <c r="F58" s="3">
        <f t="shared" si="0"/>
        <v>1.1269968836713051E-2</v>
      </c>
      <c r="G58" s="3">
        <f t="shared" si="1"/>
        <v>5.6482254017020672E-4</v>
      </c>
    </row>
    <row r="59" spans="2:7" x14ac:dyDescent="0.2">
      <c r="B59" s="9">
        <v>45197</v>
      </c>
      <c r="C59" s="10">
        <v>2334.1000979999999</v>
      </c>
      <c r="D59" s="10">
        <v>612.21075399999995</v>
      </c>
      <c r="F59" s="3">
        <f t="shared" si="0"/>
        <v>-1.4690280484464413E-2</v>
      </c>
      <c r="G59" s="3">
        <f t="shared" si="1"/>
        <v>-9.755778749929167E-3</v>
      </c>
    </row>
    <row r="60" spans="2:7" x14ac:dyDescent="0.2">
      <c r="B60" s="9">
        <v>45198</v>
      </c>
      <c r="C60" s="10">
        <v>2345</v>
      </c>
      <c r="D60" s="10">
        <v>628.26122999999995</v>
      </c>
      <c r="F60" s="3">
        <f t="shared" si="0"/>
        <v>4.6698519953534134E-3</v>
      </c>
      <c r="G60" s="3">
        <f t="shared" si="1"/>
        <v>2.6217239561917349E-2</v>
      </c>
    </row>
    <row r="61" spans="2:7" x14ac:dyDescent="0.2">
      <c r="B61" s="9">
        <v>45202</v>
      </c>
      <c r="C61" s="10">
        <v>2318.1499020000001</v>
      </c>
      <c r="D61" s="10">
        <v>618.54125999999997</v>
      </c>
      <c r="F61" s="3">
        <f t="shared" si="0"/>
        <v>-1.1449935181236603E-2</v>
      </c>
      <c r="G61" s="3">
        <f t="shared" si="1"/>
        <v>-1.5471223650073029E-2</v>
      </c>
    </row>
    <row r="62" spans="2:7" x14ac:dyDescent="0.2">
      <c r="B62" s="9">
        <v>45203</v>
      </c>
      <c r="C62" s="10">
        <v>2314.1499020000001</v>
      </c>
      <c r="D62" s="10">
        <v>611.71227999999996</v>
      </c>
      <c r="F62" s="3">
        <f t="shared" si="0"/>
        <v>-1.7255139525484964E-3</v>
      </c>
      <c r="G62" s="3">
        <f t="shared" si="1"/>
        <v>-1.1040459936334734E-2</v>
      </c>
    </row>
    <row r="63" spans="2:7" x14ac:dyDescent="0.2">
      <c r="B63" s="9">
        <v>45204</v>
      </c>
      <c r="C63" s="10">
        <v>2314.1000979999999</v>
      </c>
      <c r="D63" s="10">
        <v>617.69378700000004</v>
      </c>
      <c r="F63" s="3">
        <f t="shared" si="0"/>
        <v>-2.1521509888877688E-5</v>
      </c>
      <c r="G63" s="3">
        <f t="shared" si="1"/>
        <v>9.7783013281997899E-3</v>
      </c>
    </row>
    <row r="64" spans="2:7" x14ac:dyDescent="0.2">
      <c r="B64" s="9">
        <v>45205</v>
      </c>
      <c r="C64" s="10">
        <v>2318</v>
      </c>
      <c r="D64" s="10">
        <v>620.53509499999996</v>
      </c>
      <c r="F64" s="3">
        <f t="shared" si="0"/>
        <v>1.6852780065004236E-3</v>
      </c>
      <c r="G64" s="3">
        <f t="shared" si="1"/>
        <v>4.5998649489409349E-3</v>
      </c>
    </row>
    <row r="65" spans="2:7" x14ac:dyDescent="0.2">
      <c r="B65" s="9">
        <v>45208</v>
      </c>
      <c r="C65" s="10">
        <v>2298.25</v>
      </c>
      <c r="D65" s="10">
        <v>615.45074499999998</v>
      </c>
      <c r="F65" s="3">
        <f t="shared" si="0"/>
        <v>-8.5202761000863214E-3</v>
      </c>
      <c r="G65" s="3">
        <f t="shared" si="1"/>
        <v>-8.1934930690744645E-3</v>
      </c>
    </row>
    <row r="66" spans="2:7" x14ac:dyDescent="0.2">
      <c r="B66" s="9">
        <v>45209</v>
      </c>
      <c r="C66" s="10">
        <v>2308.3999020000001</v>
      </c>
      <c r="D66" s="10">
        <v>628.61016800000004</v>
      </c>
      <c r="F66" s="3">
        <f t="shared" si="0"/>
        <v>4.416361144349068E-3</v>
      </c>
      <c r="G66" s="3">
        <f t="shared" si="1"/>
        <v>2.1381764677204318E-2</v>
      </c>
    </row>
    <row r="67" spans="2:7" x14ac:dyDescent="0.2">
      <c r="B67" s="9">
        <v>45210</v>
      </c>
      <c r="C67" s="10">
        <v>2345.0500489999999</v>
      </c>
      <c r="D67" s="10">
        <v>632.04956100000004</v>
      </c>
      <c r="F67" s="3">
        <f t="shared" si="0"/>
        <v>1.5876862136515513E-2</v>
      </c>
      <c r="G67" s="3">
        <f t="shared" si="1"/>
        <v>5.4714243820503938E-3</v>
      </c>
    </row>
    <row r="68" spans="2:7" x14ac:dyDescent="0.2">
      <c r="B68" s="9">
        <v>45211</v>
      </c>
      <c r="C68" s="10">
        <v>2349.3999020000001</v>
      </c>
      <c r="D68" s="10">
        <v>634.99047900000005</v>
      </c>
      <c r="F68" s="3">
        <f t="shared" si="0"/>
        <v>1.8549083853689474E-3</v>
      </c>
      <c r="G68" s="3">
        <f t="shared" si="1"/>
        <v>4.6529863818700612E-3</v>
      </c>
    </row>
    <row r="69" spans="2:7" x14ac:dyDescent="0.2">
      <c r="B69" s="9">
        <v>45212</v>
      </c>
      <c r="C69" s="10">
        <v>2349.3000489999999</v>
      </c>
      <c r="D69" s="10">
        <v>665.04766800000004</v>
      </c>
      <c r="F69" s="3">
        <f t="shared" ref="F69:F132" si="9">C69/C68-1</f>
        <v>-4.250149151496796E-5</v>
      </c>
      <c r="G69" s="3">
        <f t="shared" ref="G69:G132" si="10">D69/D68-1</f>
        <v>4.7334865630323852E-2</v>
      </c>
    </row>
    <row r="70" spans="2:7" x14ac:dyDescent="0.2">
      <c r="B70" s="9">
        <v>45215</v>
      </c>
      <c r="C70" s="10">
        <v>2344.0500489999999</v>
      </c>
      <c r="D70" s="10">
        <v>664.15051300000005</v>
      </c>
      <c r="F70" s="3">
        <f t="shared" si="9"/>
        <v>-2.2347081643465661E-3</v>
      </c>
      <c r="G70" s="3">
        <f t="shared" si="10"/>
        <v>-1.349008564601073E-3</v>
      </c>
    </row>
    <row r="71" spans="2:7" x14ac:dyDescent="0.2">
      <c r="B71" s="9">
        <v>45216</v>
      </c>
      <c r="C71" s="10">
        <v>2355.25</v>
      </c>
      <c r="D71" s="10">
        <v>653.68280000000004</v>
      </c>
      <c r="F71" s="3">
        <f t="shared" si="9"/>
        <v>4.7780340717460401E-3</v>
      </c>
      <c r="G71" s="3">
        <f t="shared" si="10"/>
        <v>-1.5761055355836162E-2</v>
      </c>
    </row>
    <row r="72" spans="2:7" x14ac:dyDescent="0.2">
      <c r="B72" s="9">
        <v>45217</v>
      </c>
      <c r="C72" s="10">
        <v>2324</v>
      </c>
      <c r="D72" s="10">
        <v>666.44341999999995</v>
      </c>
      <c r="F72" s="3">
        <f t="shared" si="9"/>
        <v>-1.3268230548774018E-2</v>
      </c>
      <c r="G72" s="3">
        <f t="shared" si="10"/>
        <v>1.9521119417552191E-2</v>
      </c>
    </row>
    <row r="73" spans="2:7" x14ac:dyDescent="0.2">
      <c r="B73" s="9">
        <v>45218</v>
      </c>
      <c r="C73" s="10">
        <v>2306.1499020000001</v>
      </c>
      <c r="D73" s="10">
        <v>666.74249299999997</v>
      </c>
      <c r="F73" s="3">
        <f t="shared" si="9"/>
        <v>-7.6807650602409572E-3</v>
      </c>
      <c r="G73" s="3">
        <f t="shared" si="10"/>
        <v>4.4875977618619167E-4</v>
      </c>
    </row>
    <row r="74" spans="2:7" x14ac:dyDescent="0.2">
      <c r="B74" s="9">
        <v>45219</v>
      </c>
      <c r="C74" s="10">
        <v>2299.1000979999999</v>
      </c>
      <c r="D74" s="10">
        <v>661.15972899999997</v>
      </c>
      <c r="F74" s="3">
        <f t="shared" si="9"/>
        <v>-3.056958263591758E-3</v>
      </c>
      <c r="G74" s="3">
        <f t="shared" si="10"/>
        <v>-8.3731936371422844E-3</v>
      </c>
    </row>
    <row r="75" spans="2:7" x14ac:dyDescent="0.2">
      <c r="B75" s="9">
        <v>45222</v>
      </c>
      <c r="C75" s="10">
        <v>2263.1999510000001</v>
      </c>
      <c r="D75" s="10">
        <v>645.35845900000004</v>
      </c>
      <c r="F75" s="3">
        <f t="shared" si="9"/>
        <v>-1.5614869066044368E-2</v>
      </c>
      <c r="G75" s="3">
        <f t="shared" si="10"/>
        <v>-2.3899323124079608E-2</v>
      </c>
    </row>
    <row r="76" spans="2:7" x14ac:dyDescent="0.2">
      <c r="B76" s="9">
        <v>45224</v>
      </c>
      <c r="C76" s="10">
        <v>2257.9499510000001</v>
      </c>
      <c r="D76" s="10">
        <v>635.88769500000001</v>
      </c>
      <c r="F76" s="3">
        <f t="shared" si="9"/>
        <v>-2.3197243344231788E-3</v>
      </c>
      <c r="G76" s="3">
        <f t="shared" si="10"/>
        <v>-1.4675199291065644E-2</v>
      </c>
    </row>
    <row r="77" spans="2:7" x14ac:dyDescent="0.2">
      <c r="B77" s="9">
        <v>45225</v>
      </c>
      <c r="C77" s="10">
        <v>2226.5</v>
      </c>
      <c r="D77" s="10">
        <v>624.62243699999999</v>
      </c>
      <c r="F77" s="3">
        <f t="shared" si="9"/>
        <v>-1.3928542121171228E-2</v>
      </c>
      <c r="G77" s="3">
        <f t="shared" si="10"/>
        <v>-1.771579807028667E-2</v>
      </c>
    </row>
    <row r="78" spans="2:7" x14ac:dyDescent="0.2">
      <c r="B78" s="9">
        <v>45226</v>
      </c>
      <c r="C78" s="10">
        <v>2265.8000489999999</v>
      </c>
      <c r="D78" s="10">
        <v>639.07781999999997</v>
      </c>
      <c r="F78" s="3">
        <f t="shared" si="9"/>
        <v>1.7651043790702925E-2</v>
      </c>
      <c r="G78" s="3">
        <f t="shared" si="10"/>
        <v>2.314259325910184E-2</v>
      </c>
    </row>
    <row r="79" spans="2:7" x14ac:dyDescent="0.2">
      <c r="B79" s="9">
        <v>45229</v>
      </c>
      <c r="C79" s="10">
        <v>2312.5</v>
      </c>
      <c r="D79" s="10">
        <v>626.56646699999999</v>
      </c>
      <c r="F79" s="3">
        <f t="shared" si="9"/>
        <v>2.0610799713156824E-2</v>
      </c>
      <c r="G79" s="3">
        <f t="shared" si="10"/>
        <v>-1.9577197969411597E-2</v>
      </c>
    </row>
    <row r="80" spans="2:7" x14ac:dyDescent="0.2">
      <c r="B80" s="9">
        <v>45230</v>
      </c>
      <c r="C80" s="10">
        <v>2287.8999020000001</v>
      </c>
      <c r="D80" s="10">
        <v>626.716003</v>
      </c>
      <c r="F80" s="3">
        <f t="shared" si="9"/>
        <v>-1.0637880216216145E-2</v>
      </c>
      <c r="G80" s="3">
        <f t="shared" si="10"/>
        <v>2.3865943658929467E-4</v>
      </c>
    </row>
    <row r="81" spans="2:7" x14ac:dyDescent="0.2">
      <c r="B81" s="9">
        <v>45231</v>
      </c>
      <c r="C81" s="10">
        <v>2297.3999020000001</v>
      </c>
      <c r="D81" s="10">
        <v>625.76892099999998</v>
      </c>
      <c r="F81" s="3">
        <f t="shared" si="9"/>
        <v>4.1522795606989682E-3</v>
      </c>
      <c r="G81" s="3">
        <f t="shared" si="10"/>
        <v>-1.5111820911968277E-3</v>
      </c>
    </row>
    <row r="82" spans="2:7" x14ac:dyDescent="0.2">
      <c r="B82" s="9">
        <v>45232</v>
      </c>
      <c r="C82" s="10">
        <v>2320.1999510000001</v>
      </c>
      <c r="D82" s="10">
        <v>634.49200399999995</v>
      </c>
      <c r="F82" s="3">
        <f t="shared" si="9"/>
        <v>9.9242839612516676E-3</v>
      </c>
      <c r="G82" s="3">
        <f t="shared" si="10"/>
        <v>1.3939783052920207E-2</v>
      </c>
    </row>
    <row r="83" spans="2:7" x14ac:dyDescent="0.2">
      <c r="B83" s="9">
        <v>45233</v>
      </c>
      <c r="C83" s="10">
        <v>2319.6999510000001</v>
      </c>
      <c r="D83" s="10">
        <v>645.50799600000005</v>
      </c>
      <c r="F83" s="3">
        <f t="shared" si="9"/>
        <v>-2.1549866845937959E-4</v>
      </c>
      <c r="G83" s="3">
        <f t="shared" si="10"/>
        <v>1.7361908314923458E-2</v>
      </c>
    </row>
    <row r="84" spans="2:7" x14ac:dyDescent="0.2">
      <c r="B84" s="9">
        <v>45236</v>
      </c>
      <c r="C84" s="10">
        <v>2339</v>
      </c>
      <c r="D84" s="10">
        <v>644.06243900000004</v>
      </c>
      <c r="F84" s="3">
        <f t="shared" si="9"/>
        <v>8.3200626838311198E-3</v>
      </c>
      <c r="G84" s="3">
        <f t="shared" si="10"/>
        <v>-2.2394099050013772E-3</v>
      </c>
    </row>
    <row r="85" spans="2:7" x14ac:dyDescent="0.2">
      <c r="B85" s="9">
        <v>45237</v>
      </c>
      <c r="C85" s="10">
        <v>2323.8000489999999</v>
      </c>
      <c r="D85" s="10">
        <v>643.01568599999996</v>
      </c>
      <c r="F85" s="3">
        <f t="shared" si="9"/>
        <v>-6.4984826849081578E-3</v>
      </c>
      <c r="G85" s="3">
        <f t="shared" si="10"/>
        <v>-1.6252352825066874E-3</v>
      </c>
    </row>
    <row r="86" spans="2:7" x14ac:dyDescent="0.2">
      <c r="B86" s="9">
        <v>45238</v>
      </c>
      <c r="C86" s="10">
        <v>2335.8999020000001</v>
      </c>
      <c r="D86" s="10">
        <v>640.57324200000005</v>
      </c>
      <c r="F86" s="3">
        <f t="shared" si="9"/>
        <v>5.206925184981781E-3</v>
      </c>
      <c r="G86" s="3">
        <f t="shared" si="10"/>
        <v>-3.7984205567264118E-3</v>
      </c>
    </row>
    <row r="87" spans="2:7" x14ac:dyDescent="0.2">
      <c r="B87" s="9">
        <v>45239</v>
      </c>
      <c r="C87" s="10">
        <v>2310.5500489999999</v>
      </c>
      <c r="D87" s="10">
        <v>647.35229500000003</v>
      </c>
      <c r="F87" s="3">
        <f t="shared" si="9"/>
        <v>-1.0852285655860383E-2</v>
      </c>
      <c r="G87" s="3">
        <f t="shared" si="10"/>
        <v>1.0582791405451708E-2</v>
      </c>
    </row>
    <row r="88" spans="2:7" x14ac:dyDescent="0.2">
      <c r="B88" s="9">
        <v>45240</v>
      </c>
      <c r="C88" s="10">
        <v>2314.8999020000001</v>
      </c>
      <c r="D88" s="10">
        <v>649.04705799999999</v>
      </c>
      <c r="F88" s="3">
        <f t="shared" si="9"/>
        <v>1.8826049675413348E-3</v>
      </c>
      <c r="G88" s="3">
        <f t="shared" si="10"/>
        <v>2.6179917999671343E-3</v>
      </c>
    </row>
    <row r="89" spans="2:7" x14ac:dyDescent="0.2">
      <c r="B89" s="9">
        <v>45243</v>
      </c>
      <c r="C89" s="10">
        <v>2314.6000979999999</v>
      </c>
      <c r="D89" s="10">
        <v>651.24029499999995</v>
      </c>
      <c r="F89" s="3">
        <f t="shared" si="9"/>
        <v>-1.2951056749421763E-4</v>
      </c>
      <c r="G89" s="3">
        <f t="shared" si="10"/>
        <v>3.3791648432368593E-3</v>
      </c>
    </row>
    <row r="90" spans="2:7" x14ac:dyDescent="0.2">
      <c r="B90" s="9">
        <v>45245</v>
      </c>
      <c r="C90" s="10">
        <v>2356.4499510000001</v>
      </c>
      <c r="D90" s="10">
        <v>669.48400900000001</v>
      </c>
      <c r="F90" s="3">
        <f t="shared" si="9"/>
        <v>1.8080813630035664E-2</v>
      </c>
      <c r="G90" s="3">
        <f t="shared" si="10"/>
        <v>2.8013797886999647E-2</v>
      </c>
    </row>
    <row r="91" spans="2:7" x14ac:dyDescent="0.2">
      <c r="B91" s="9">
        <v>45246</v>
      </c>
      <c r="C91" s="10">
        <v>2360.6999510000001</v>
      </c>
      <c r="D91" s="10">
        <v>678.30682400000001</v>
      </c>
      <c r="F91" s="3">
        <f t="shared" si="9"/>
        <v>1.8035604779962355E-3</v>
      </c>
      <c r="G91" s="3">
        <f t="shared" si="10"/>
        <v>1.317852985492296E-2</v>
      </c>
    </row>
    <row r="92" spans="2:7" x14ac:dyDescent="0.2">
      <c r="B92" s="9">
        <v>45247</v>
      </c>
      <c r="C92" s="10">
        <v>2355.5500489999999</v>
      </c>
      <c r="D92" s="10">
        <v>679.45324700000003</v>
      </c>
      <c r="F92" s="3">
        <f t="shared" si="9"/>
        <v>-2.1815148502115633E-3</v>
      </c>
      <c r="G92" s="3">
        <f t="shared" si="10"/>
        <v>1.6901245268912124E-3</v>
      </c>
    </row>
    <row r="93" spans="2:7" x14ac:dyDescent="0.2">
      <c r="B93" s="9">
        <v>45250</v>
      </c>
      <c r="C93" s="10">
        <v>2349.3500979999999</v>
      </c>
      <c r="D93" s="10">
        <v>672.22552499999995</v>
      </c>
      <c r="F93" s="3">
        <f t="shared" si="9"/>
        <v>-2.6320608227501374E-3</v>
      </c>
      <c r="G93" s="3">
        <f t="shared" si="10"/>
        <v>-1.0637556052477071E-2</v>
      </c>
    </row>
    <row r="94" spans="2:7" x14ac:dyDescent="0.2">
      <c r="B94" s="9">
        <v>45251</v>
      </c>
      <c r="C94" s="10">
        <v>2378.8999020000001</v>
      </c>
      <c r="D94" s="10">
        <v>679.60278300000004</v>
      </c>
      <c r="F94" s="3">
        <f t="shared" si="9"/>
        <v>1.2577863139749068E-2</v>
      </c>
      <c r="G94" s="3">
        <f t="shared" si="10"/>
        <v>1.0974379468854822E-2</v>
      </c>
    </row>
    <row r="95" spans="2:7" x14ac:dyDescent="0.2">
      <c r="B95" s="9">
        <v>45252</v>
      </c>
      <c r="C95" s="10">
        <v>2388.1999510000001</v>
      </c>
      <c r="D95" s="10">
        <v>679.10437000000002</v>
      </c>
      <c r="F95" s="3">
        <f t="shared" si="9"/>
        <v>3.9093906356384434E-3</v>
      </c>
      <c r="G95" s="3">
        <f t="shared" si="10"/>
        <v>-7.3338869773287296E-4</v>
      </c>
    </row>
    <row r="96" spans="2:7" x14ac:dyDescent="0.2">
      <c r="B96" s="9">
        <v>45253</v>
      </c>
      <c r="C96" s="10">
        <v>2395.5</v>
      </c>
      <c r="D96" s="10">
        <v>677.85821499999997</v>
      </c>
      <c r="F96" s="3">
        <f t="shared" si="9"/>
        <v>3.0567159994050463E-3</v>
      </c>
      <c r="G96" s="3">
        <f t="shared" si="10"/>
        <v>-1.8349977633040915E-3</v>
      </c>
    </row>
    <row r="97" spans="2:7" x14ac:dyDescent="0.2">
      <c r="B97" s="9">
        <v>45254</v>
      </c>
      <c r="C97" s="10">
        <v>2393.8999020000001</v>
      </c>
      <c r="D97" s="10">
        <v>671.62744099999998</v>
      </c>
      <c r="F97" s="3">
        <f t="shared" si="9"/>
        <v>-6.6795992485901845E-4</v>
      </c>
      <c r="G97" s="3">
        <f t="shared" si="10"/>
        <v>-9.1918543762135041E-3</v>
      </c>
    </row>
    <row r="98" spans="2:7" x14ac:dyDescent="0.2">
      <c r="B98" s="9">
        <v>45258</v>
      </c>
      <c r="C98" s="10">
        <v>2394.3999020000001</v>
      </c>
      <c r="D98" s="10">
        <v>695.35418700000002</v>
      </c>
      <c r="F98" s="3">
        <f t="shared" si="9"/>
        <v>2.0886420504973024E-4</v>
      </c>
      <c r="G98" s="3">
        <f t="shared" si="10"/>
        <v>3.5327243277422982E-2</v>
      </c>
    </row>
    <row r="99" spans="2:7" x14ac:dyDescent="0.2">
      <c r="B99" s="9">
        <v>45259</v>
      </c>
      <c r="C99" s="10">
        <v>2400.6999510000001</v>
      </c>
      <c r="D99" s="10">
        <v>710.15850799999998</v>
      </c>
      <c r="F99" s="3">
        <f t="shared" si="9"/>
        <v>2.6311598971990868E-3</v>
      </c>
      <c r="G99" s="3">
        <f t="shared" si="10"/>
        <v>2.1290331282638686E-2</v>
      </c>
    </row>
    <row r="100" spans="2:7" x14ac:dyDescent="0.2">
      <c r="B100" s="9">
        <v>45260</v>
      </c>
      <c r="C100" s="10">
        <v>2377.4499510000001</v>
      </c>
      <c r="D100" s="10">
        <v>704.22680700000001</v>
      </c>
      <c r="F100" s="3">
        <f t="shared" si="9"/>
        <v>-9.684675500707729E-3</v>
      </c>
      <c r="G100" s="3">
        <f t="shared" si="10"/>
        <v>-8.3526437171121959E-3</v>
      </c>
    </row>
    <row r="101" spans="2:7" x14ac:dyDescent="0.2">
      <c r="B101" s="9">
        <v>45261</v>
      </c>
      <c r="C101" s="10">
        <v>2394.3000489999999</v>
      </c>
      <c r="D101" s="10">
        <v>703.27972399999999</v>
      </c>
      <c r="F101" s="3">
        <f t="shared" si="9"/>
        <v>7.0874669697724713E-3</v>
      </c>
      <c r="G101" s="3">
        <f t="shared" si="10"/>
        <v>-1.3448550816100857E-3</v>
      </c>
    </row>
    <row r="102" spans="2:7" x14ac:dyDescent="0.2">
      <c r="B102" s="9">
        <v>45264</v>
      </c>
      <c r="C102" s="10">
        <v>2420.1999510000001</v>
      </c>
      <c r="D102" s="10">
        <v>703.42926</v>
      </c>
      <c r="F102" s="3">
        <f t="shared" si="9"/>
        <v>1.0817316739736738E-2</v>
      </c>
      <c r="G102" s="3">
        <f t="shared" si="10"/>
        <v>2.1262663332533016E-4</v>
      </c>
    </row>
    <row r="103" spans="2:7" x14ac:dyDescent="0.2">
      <c r="B103" s="9">
        <v>45265</v>
      </c>
      <c r="C103" s="10">
        <v>2437.75</v>
      </c>
      <c r="D103" s="10">
        <v>706.76898200000005</v>
      </c>
      <c r="F103" s="3">
        <f t="shared" si="9"/>
        <v>7.2514872139999298E-3</v>
      </c>
      <c r="G103" s="3">
        <f t="shared" si="10"/>
        <v>4.7477723630662272E-3</v>
      </c>
    </row>
    <row r="104" spans="2:7" x14ac:dyDescent="0.2">
      <c r="B104" s="9">
        <v>45266</v>
      </c>
      <c r="C104" s="10">
        <v>2461.1000979999999</v>
      </c>
      <c r="D104" s="10">
        <v>720.22741699999995</v>
      </c>
      <c r="F104" s="3">
        <f t="shared" si="9"/>
        <v>9.5785449697467495E-3</v>
      </c>
      <c r="G104" s="3">
        <f t="shared" si="10"/>
        <v>1.9042198147852352E-2</v>
      </c>
    </row>
    <row r="105" spans="2:7" x14ac:dyDescent="0.2">
      <c r="B105" s="9">
        <v>45267</v>
      </c>
      <c r="C105" s="10">
        <v>2457.0500489999999</v>
      </c>
      <c r="D105" s="10">
        <v>719.72900400000003</v>
      </c>
      <c r="F105" s="3">
        <f t="shared" si="9"/>
        <v>-1.6456254677699178E-3</v>
      </c>
      <c r="G105" s="3">
        <f t="shared" si="10"/>
        <v>-6.9202169791870993E-4</v>
      </c>
    </row>
    <row r="106" spans="2:7" x14ac:dyDescent="0.2">
      <c r="B106" s="9">
        <v>45268</v>
      </c>
      <c r="C106" s="10">
        <v>2455.75</v>
      </c>
      <c r="D106" s="10">
        <v>712.35174600000005</v>
      </c>
      <c r="F106" s="3">
        <f t="shared" si="9"/>
        <v>-5.2910969417541143E-4</v>
      </c>
      <c r="G106" s="3">
        <f t="shared" si="10"/>
        <v>-1.0250049614507373E-2</v>
      </c>
    </row>
    <row r="107" spans="2:7" x14ac:dyDescent="0.2">
      <c r="B107" s="9">
        <v>45271</v>
      </c>
      <c r="C107" s="10">
        <v>2459.3500979999999</v>
      </c>
      <c r="D107" s="10">
        <v>718.58252000000005</v>
      </c>
      <c r="F107" s="3">
        <f t="shared" si="9"/>
        <v>1.4659871729614249E-3</v>
      </c>
      <c r="G107" s="3">
        <f t="shared" si="10"/>
        <v>8.7467659551436761E-3</v>
      </c>
    </row>
    <row r="108" spans="2:7" x14ac:dyDescent="0.2">
      <c r="B108" s="9">
        <v>45272</v>
      </c>
      <c r="C108" s="10">
        <v>2424.0500489999999</v>
      </c>
      <c r="D108" s="10">
        <v>713.19915800000001</v>
      </c>
      <c r="F108" s="3">
        <f t="shared" si="9"/>
        <v>-1.4353405409301745E-2</v>
      </c>
      <c r="G108" s="3">
        <f t="shared" si="10"/>
        <v>-7.4916406260481239E-3</v>
      </c>
    </row>
    <row r="109" spans="2:7" x14ac:dyDescent="0.2">
      <c r="B109" s="9">
        <v>45273</v>
      </c>
      <c r="C109" s="10">
        <v>2433.9499510000001</v>
      </c>
      <c r="D109" s="10">
        <v>718.08404499999995</v>
      </c>
      <c r="F109" s="3">
        <f t="shared" si="9"/>
        <v>4.0840336626235541E-3</v>
      </c>
      <c r="G109" s="3">
        <f t="shared" si="10"/>
        <v>6.8492607502488312E-3</v>
      </c>
    </row>
    <row r="110" spans="2:7" x14ac:dyDescent="0.2">
      <c r="B110" s="9">
        <v>45274</v>
      </c>
      <c r="C110" s="10">
        <v>2464.1499020000001</v>
      </c>
      <c r="D110" s="10">
        <v>717.53576699999996</v>
      </c>
      <c r="F110" s="3">
        <f t="shared" si="9"/>
        <v>1.2407794575887809E-2</v>
      </c>
      <c r="G110" s="3">
        <f t="shared" si="10"/>
        <v>-7.6352901003384765E-4</v>
      </c>
    </row>
    <row r="111" spans="2:7" x14ac:dyDescent="0.2">
      <c r="B111" s="9">
        <v>45275</v>
      </c>
      <c r="C111" s="10">
        <v>2495.6000979999999</v>
      </c>
      <c r="D111" s="10">
        <v>730.14685099999997</v>
      </c>
      <c r="F111" s="3">
        <f t="shared" si="9"/>
        <v>1.2763101779836417E-2</v>
      </c>
      <c r="G111" s="3">
        <f t="shared" si="10"/>
        <v>1.7575547561519578E-2</v>
      </c>
    </row>
    <row r="112" spans="2:7" x14ac:dyDescent="0.2">
      <c r="B112" s="9">
        <v>45278</v>
      </c>
      <c r="C112" s="10">
        <v>2521</v>
      </c>
      <c r="D112" s="10">
        <v>728.55175799999995</v>
      </c>
      <c r="F112" s="3">
        <f t="shared" si="9"/>
        <v>1.0177873458314002E-2</v>
      </c>
      <c r="G112" s="3">
        <f t="shared" si="10"/>
        <v>-2.1846194334953495E-3</v>
      </c>
    </row>
    <row r="113" spans="2:7" x14ac:dyDescent="0.2">
      <c r="B113" s="9">
        <v>45279</v>
      </c>
      <c r="C113" s="10">
        <v>2558.1000979999999</v>
      </c>
      <c r="D113" s="10">
        <v>726.70745799999997</v>
      </c>
      <c r="F113" s="3">
        <f t="shared" si="9"/>
        <v>1.4716421261404156E-2</v>
      </c>
      <c r="G113" s="3">
        <f t="shared" si="10"/>
        <v>-2.5314605033180948E-3</v>
      </c>
    </row>
    <row r="114" spans="2:7" x14ac:dyDescent="0.2">
      <c r="B114" s="9">
        <v>45280</v>
      </c>
      <c r="C114" s="10">
        <v>2527.1499020000001</v>
      </c>
      <c r="D114" s="10">
        <v>703.08032200000002</v>
      </c>
      <c r="F114" s="3">
        <f t="shared" si="9"/>
        <v>-1.2098899501312599E-2</v>
      </c>
      <c r="G114" s="3">
        <f t="shared" si="10"/>
        <v>-3.2512582250119104E-2</v>
      </c>
    </row>
    <row r="115" spans="2:7" x14ac:dyDescent="0.2">
      <c r="B115" s="9">
        <v>45281</v>
      </c>
      <c r="C115" s="10">
        <v>2562.5500489999999</v>
      </c>
      <c r="D115" s="10">
        <v>706.66925000000003</v>
      </c>
      <c r="F115" s="3">
        <f t="shared" si="9"/>
        <v>1.4007933194617461E-2</v>
      </c>
      <c r="G115" s="3">
        <f t="shared" si="10"/>
        <v>5.1045775108466973E-3</v>
      </c>
    </row>
    <row r="116" spans="2:7" x14ac:dyDescent="0.2">
      <c r="B116" s="9">
        <v>45282</v>
      </c>
      <c r="C116" s="10">
        <v>2565.0500489999999</v>
      </c>
      <c r="D116" s="10">
        <v>722.47051999999996</v>
      </c>
      <c r="F116" s="3">
        <f t="shared" si="9"/>
        <v>9.7559070152630767E-4</v>
      </c>
      <c r="G116" s="3">
        <f t="shared" si="10"/>
        <v>2.2360205994529814E-2</v>
      </c>
    </row>
    <row r="117" spans="2:7" x14ac:dyDescent="0.2">
      <c r="B117" s="9">
        <v>45286</v>
      </c>
      <c r="C117" s="10">
        <v>2578.0500489999999</v>
      </c>
      <c r="D117" s="10">
        <v>717.336365</v>
      </c>
      <c r="F117" s="3">
        <f t="shared" si="9"/>
        <v>5.0681272301364988E-3</v>
      </c>
      <c r="G117" s="3">
        <f t="shared" si="10"/>
        <v>-7.1063868460681245E-3</v>
      </c>
    </row>
    <row r="118" spans="2:7" x14ac:dyDescent="0.2">
      <c r="B118" s="9">
        <v>45287</v>
      </c>
      <c r="C118" s="10">
        <v>2586.8500979999999</v>
      </c>
      <c r="D118" s="10">
        <v>738.62066700000003</v>
      </c>
      <c r="F118" s="3">
        <f t="shared" si="9"/>
        <v>3.4134515749271177E-3</v>
      </c>
      <c r="G118" s="3">
        <f t="shared" si="10"/>
        <v>2.9671299321344158E-2</v>
      </c>
    </row>
    <row r="119" spans="2:7" x14ac:dyDescent="0.2">
      <c r="B119" s="9">
        <v>45288</v>
      </c>
      <c r="C119" s="10">
        <v>2605.5500489999999</v>
      </c>
      <c r="D119" s="10">
        <v>751.58068800000001</v>
      </c>
      <c r="F119" s="3">
        <f t="shared" si="9"/>
        <v>7.2288498720731731E-3</v>
      </c>
      <c r="G119" s="3">
        <f t="shared" si="10"/>
        <v>1.754624745695077E-2</v>
      </c>
    </row>
    <row r="120" spans="2:7" x14ac:dyDescent="0.2">
      <c r="B120" s="9">
        <v>45289</v>
      </c>
      <c r="C120" s="10">
        <v>2584.9499510000001</v>
      </c>
      <c r="D120" s="10">
        <v>777.55053699999996</v>
      </c>
      <c r="F120" s="3">
        <f t="shared" si="9"/>
        <v>-7.9062376897753861E-3</v>
      </c>
      <c r="G120" s="3">
        <f t="shared" si="10"/>
        <v>3.4553640633192995E-2</v>
      </c>
    </row>
    <row r="121" spans="2:7" x14ac:dyDescent="0.2">
      <c r="B121" s="9">
        <v>45292</v>
      </c>
      <c r="C121" s="10">
        <v>2590.25</v>
      </c>
      <c r="D121" s="10">
        <v>788.16772500000002</v>
      </c>
      <c r="F121" s="3">
        <f t="shared" si="9"/>
        <v>2.0503487883583027E-3</v>
      </c>
      <c r="G121" s="3">
        <f t="shared" si="10"/>
        <v>1.3654659722780238E-2</v>
      </c>
    </row>
    <row r="122" spans="2:7" x14ac:dyDescent="0.2">
      <c r="B122" s="9">
        <v>45293</v>
      </c>
      <c r="C122" s="10">
        <v>2611.6999510000001</v>
      </c>
      <c r="D122" s="10">
        <v>781.98687700000005</v>
      </c>
      <c r="F122" s="3">
        <f t="shared" si="9"/>
        <v>8.2810350352282569E-3</v>
      </c>
      <c r="G122" s="3">
        <f t="shared" si="10"/>
        <v>-7.8420465643908033E-3</v>
      </c>
    </row>
    <row r="123" spans="2:7" x14ac:dyDescent="0.2">
      <c r="B123" s="9">
        <v>45294</v>
      </c>
      <c r="C123" s="10">
        <v>2583.3000489999999</v>
      </c>
      <c r="D123" s="10">
        <v>779.04595900000004</v>
      </c>
      <c r="F123" s="3">
        <f t="shared" si="9"/>
        <v>-1.087410595888938E-2</v>
      </c>
      <c r="G123" s="3">
        <f t="shared" si="10"/>
        <v>-3.7608278175748078E-3</v>
      </c>
    </row>
    <row r="124" spans="2:7" x14ac:dyDescent="0.2">
      <c r="B124" s="9">
        <v>45295</v>
      </c>
      <c r="C124" s="10">
        <v>2596.6499020000001</v>
      </c>
      <c r="D124" s="10">
        <v>793.30194100000006</v>
      </c>
      <c r="F124" s="3">
        <f t="shared" si="9"/>
        <v>5.1677516149035707E-3</v>
      </c>
      <c r="G124" s="3">
        <f t="shared" si="10"/>
        <v>1.8299282391887717E-2</v>
      </c>
    </row>
    <row r="125" spans="2:7" x14ac:dyDescent="0.2">
      <c r="B125" s="9">
        <v>45296</v>
      </c>
      <c r="C125" s="10">
        <v>2607.6999510000001</v>
      </c>
      <c r="D125" s="10">
        <v>788.51672399999995</v>
      </c>
      <c r="F125" s="3">
        <f t="shared" si="9"/>
        <v>4.2555020572812019E-3</v>
      </c>
      <c r="G125" s="3">
        <f t="shared" si="10"/>
        <v>-6.0320248226899409E-3</v>
      </c>
    </row>
    <row r="126" spans="2:7" x14ac:dyDescent="0.2">
      <c r="B126" s="9">
        <v>45299</v>
      </c>
      <c r="C126" s="10">
        <v>2587.3500979999999</v>
      </c>
      <c r="D126" s="10">
        <v>786.67236300000002</v>
      </c>
      <c r="F126" s="3">
        <f t="shared" si="9"/>
        <v>-7.8037555632872735E-3</v>
      </c>
      <c r="G126" s="3">
        <f t="shared" si="10"/>
        <v>-2.3390258492475002E-3</v>
      </c>
    </row>
    <row r="127" spans="2:7" x14ac:dyDescent="0.2">
      <c r="B127" s="9">
        <v>45300</v>
      </c>
      <c r="C127" s="10">
        <v>2580.5</v>
      </c>
      <c r="D127" s="10">
        <v>797.33947799999999</v>
      </c>
      <c r="F127" s="3">
        <f t="shared" si="9"/>
        <v>-2.6475342495377863E-3</v>
      </c>
      <c r="G127" s="3">
        <f t="shared" si="10"/>
        <v>1.3559793761307004E-2</v>
      </c>
    </row>
    <row r="128" spans="2:7" x14ac:dyDescent="0.2">
      <c r="B128" s="9">
        <v>45301</v>
      </c>
      <c r="C128" s="10">
        <v>2650.1000979999999</v>
      </c>
      <c r="D128" s="10">
        <v>805.96289100000001</v>
      </c>
      <c r="F128" s="3">
        <f t="shared" si="9"/>
        <v>2.6971555124975843E-2</v>
      </c>
      <c r="G128" s="3">
        <f t="shared" si="10"/>
        <v>1.0815233959856618E-2</v>
      </c>
    </row>
    <row r="129" spans="2:7" x14ac:dyDescent="0.2">
      <c r="B129" s="9">
        <v>45302</v>
      </c>
      <c r="C129" s="10">
        <v>2719.8000489999999</v>
      </c>
      <c r="D129" s="10">
        <v>813.14074700000003</v>
      </c>
      <c r="F129" s="3">
        <f t="shared" si="9"/>
        <v>2.6300874843407485E-2</v>
      </c>
      <c r="G129" s="3">
        <f t="shared" si="10"/>
        <v>8.9059385737897401E-3</v>
      </c>
    </row>
    <row r="130" spans="2:7" x14ac:dyDescent="0.2">
      <c r="B130" s="9">
        <v>45303</v>
      </c>
      <c r="C130" s="10">
        <v>2741.4499510000001</v>
      </c>
      <c r="D130" s="10">
        <v>813.93823199999997</v>
      </c>
      <c r="F130" s="3">
        <f t="shared" si="9"/>
        <v>7.9601079527740204E-3</v>
      </c>
      <c r="G130" s="3">
        <f t="shared" si="10"/>
        <v>9.8074657178615077E-4</v>
      </c>
    </row>
    <row r="131" spans="2:7" x14ac:dyDescent="0.2">
      <c r="B131" s="9">
        <v>45306</v>
      </c>
      <c r="C131" s="10">
        <v>2788.25</v>
      </c>
      <c r="D131" s="10">
        <v>809.95056199999999</v>
      </c>
      <c r="F131" s="3">
        <f t="shared" si="9"/>
        <v>1.7071276089840159E-2</v>
      </c>
      <c r="G131" s="3">
        <f t="shared" si="10"/>
        <v>-4.8992292574849827E-3</v>
      </c>
    </row>
    <row r="132" spans="2:7" x14ac:dyDescent="0.2">
      <c r="B132" s="9">
        <v>45307</v>
      </c>
      <c r="C132" s="10">
        <v>2749.25</v>
      </c>
      <c r="D132" s="10">
        <v>816.33081100000004</v>
      </c>
      <c r="F132" s="3">
        <f t="shared" si="9"/>
        <v>-1.398726799964134E-2</v>
      </c>
      <c r="G132" s="3">
        <f t="shared" si="10"/>
        <v>7.877331406802579E-3</v>
      </c>
    </row>
    <row r="133" spans="2:7" x14ac:dyDescent="0.2">
      <c r="B133" s="9">
        <v>45308</v>
      </c>
      <c r="C133" s="10">
        <v>2723.1499020000001</v>
      </c>
      <c r="D133" s="10">
        <v>803.071777</v>
      </c>
      <c r="F133" s="3">
        <f t="shared" ref="F133:F196" si="11">C133/C132-1</f>
        <v>-9.4935338728743268E-3</v>
      </c>
      <c r="G133" s="3">
        <f t="shared" ref="G133:G196" si="12">D133/D132-1</f>
        <v>-1.624223148426529E-2</v>
      </c>
    </row>
    <row r="134" spans="2:7" x14ac:dyDescent="0.2">
      <c r="B134" s="9">
        <v>45309</v>
      </c>
      <c r="C134" s="10">
        <v>2735.8999020000001</v>
      </c>
      <c r="D134" s="10">
        <v>816.53021200000001</v>
      </c>
      <c r="F134" s="3">
        <f t="shared" si="11"/>
        <v>4.6820779093490472E-3</v>
      </c>
      <c r="G134" s="3">
        <f t="shared" si="12"/>
        <v>1.6758695032561111E-2</v>
      </c>
    </row>
    <row r="135" spans="2:7" x14ac:dyDescent="0.2">
      <c r="B135" s="9">
        <v>45310</v>
      </c>
      <c r="C135" s="10">
        <v>2734.8999020000001</v>
      </c>
      <c r="D135" s="10">
        <v>821.01641800000004</v>
      </c>
      <c r="F135" s="3">
        <f t="shared" si="11"/>
        <v>-3.6551044841548475E-4</v>
      </c>
      <c r="G135" s="3">
        <f t="shared" si="12"/>
        <v>5.4942314859502961E-3</v>
      </c>
    </row>
    <row r="136" spans="2:7" x14ac:dyDescent="0.2">
      <c r="B136" s="9">
        <v>45314</v>
      </c>
      <c r="C136" s="10">
        <v>2657.1499020000001</v>
      </c>
      <c r="D136" s="10">
        <v>797.98748799999998</v>
      </c>
      <c r="F136" s="3">
        <f t="shared" si="11"/>
        <v>-2.8428828398122441E-2</v>
      </c>
      <c r="G136" s="3">
        <f t="shared" si="12"/>
        <v>-2.8049292919255731E-2</v>
      </c>
    </row>
    <row r="137" spans="2:7" x14ac:dyDescent="0.2">
      <c r="B137" s="9">
        <v>45315</v>
      </c>
      <c r="C137" s="10">
        <v>2687.75</v>
      </c>
      <c r="D137" s="10">
        <v>808.40533400000004</v>
      </c>
      <c r="F137" s="3">
        <f t="shared" si="11"/>
        <v>1.1516135381360204E-2</v>
      </c>
      <c r="G137" s="3">
        <f t="shared" si="12"/>
        <v>1.3055149556430168E-2</v>
      </c>
    </row>
    <row r="138" spans="2:7" x14ac:dyDescent="0.2">
      <c r="B138" s="9">
        <v>45316</v>
      </c>
      <c r="C138" s="10">
        <v>2706.1499020000001</v>
      </c>
      <c r="D138" s="10">
        <v>809.35235599999999</v>
      </c>
      <c r="F138" s="3">
        <f t="shared" si="11"/>
        <v>6.8458383406195811E-3</v>
      </c>
      <c r="G138" s="3">
        <f t="shared" si="12"/>
        <v>1.1714692619777534E-3</v>
      </c>
    </row>
    <row r="139" spans="2:7" x14ac:dyDescent="0.2">
      <c r="B139" s="9">
        <v>45320</v>
      </c>
      <c r="C139" s="10">
        <v>2896.1000979999999</v>
      </c>
      <c r="D139" s="10">
        <v>838.41272000000004</v>
      </c>
      <c r="F139" s="3">
        <f t="shared" si="11"/>
        <v>7.019204511162358E-2</v>
      </c>
      <c r="G139" s="3">
        <f t="shared" si="12"/>
        <v>3.5905701372913601E-2</v>
      </c>
    </row>
    <row r="140" spans="2:7" x14ac:dyDescent="0.2">
      <c r="B140" s="9">
        <v>45321</v>
      </c>
      <c r="C140" s="10">
        <v>2815.25</v>
      </c>
      <c r="D140" s="10">
        <v>856.207764</v>
      </c>
      <c r="F140" s="3">
        <f t="shared" si="11"/>
        <v>-2.7916886593745027E-2</v>
      </c>
      <c r="G140" s="3">
        <f t="shared" si="12"/>
        <v>2.1224682755290214E-2</v>
      </c>
    </row>
    <row r="141" spans="2:7" x14ac:dyDescent="0.2">
      <c r="B141" s="9">
        <v>45322</v>
      </c>
      <c r="C141" s="10">
        <v>2853.25</v>
      </c>
      <c r="D141" s="10">
        <v>881.47985800000004</v>
      </c>
      <c r="F141" s="3">
        <f t="shared" si="11"/>
        <v>1.3497913151585106E-2</v>
      </c>
      <c r="G141" s="3">
        <f t="shared" si="12"/>
        <v>2.9516310249202649E-2</v>
      </c>
    </row>
    <row r="142" spans="2:7" x14ac:dyDescent="0.2">
      <c r="B142" s="9">
        <v>45323</v>
      </c>
      <c r="C142" s="10">
        <v>2853.3000489999999</v>
      </c>
      <c r="D142" s="10">
        <v>875.79736300000002</v>
      </c>
      <c r="F142" s="3">
        <f t="shared" si="11"/>
        <v>1.7541049680103171E-5</v>
      </c>
      <c r="G142" s="3">
        <f t="shared" si="12"/>
        <v>-6.4465398141859698E-3</v>
      </c>
    </row>
    <row r="143" spans="2:7" x14ac:dyDescent="0.2">
      <c r="B143" s="9">
        <v>45324</v>
      </c>
      <c r="C143" s="10">
        <v>2915.3999020000001</v>
      </c>
      <c r="D143" s="10">
        <v>876.04656999999997</v>
      </c>
      <c r="F143" s="3">
        <f t="shared" si="11"/>
        <v>2.1764221054061395E-2</v>
      </c>
      <c r="G143" s="3">
        <f t="shared" si="12"/>
        <v>2.8454869873817401E-4</v>
      </c>
    </row>
    <row r="144" spans="2:7" x14ac:dyDescent="0.2">
      <c r="B144" s="9">
        <v>45327</v>
      </c>
      <c r="C144" s="10">
        <v>2878.0500489999999</v>
      </c>
      <c r="D144" s="10">
        <v>923.94872999999995</v>
      </c>
      <c r="F144" s="3">
        <f t="shared" si="11"/>
        <v>-1.2811228049495971E-2</v>
      </c>
      <c r="G144" s="3">
        <f t="shared" si="12"/>
        <v>5.4679924150607739E-2</v>
      </c>
    </row>
    <row r="145" spans="2:7" x14ac:dyDescent="0.2">
      <c r="B145" s="9">
        <v>45328</v>
      </c>
      <c r="C145" s="10">
        <v>2855.6000979999999</v>
      </c>
      <c r="D145" s="10">
        <v>936.65954599999998</v>
      </c>
      <c r="F145" s="3">
        <f t="shared" si="11"/>
        <v>-7.8004032653290478E-3</v>
      </c>
      <c r="G145" s="3">
        <f t="shared" si="12"/>
        <v>1.3757057710334308E-2</v>
      </c>
    </row>
    <row r="146" spans="2:7" x14ac:dyDescent="0.2">
      <c r="B146" s="9">
        <v>45329</v>
      </c>
      <c r="C146" s="10">
        <v>2884.3000489999999</v>
      </c>
      <c r="D146" s="10">
        <v>930.92718500000001</v>
      </c>
      <c r="F146" s="3">
        <f t="shared" si="11"/>
        <v>1.0050409726523268E-2</v>
      </c>
      <c r="G146" s="3">
        <f t="shared" si="12"/>
        <v>-6.120004888094055E-3</v>
      </c>
    </row>
    <row r="147" spans="2:7" x14ac:dyDescent="0.2">
      <c r="B147" s="9">
        <v>45330</v>
      </c>
      <c r="C147" s="10">
        <v>2900.25</v>
      </c>
      <c r="D147" s="10">
        <v>921.45642099999998</v>
      </c>
      <c r="F147" s="3">
        <f t="shared" si="11"/>
        <v>5.5299208574122183E-3</v>
      </c>
      <c r="G147" s="3">
        <f t="shared" si="12"/>
        <v>-1.0173474523681447E-2</v>
      </c>
    </row>
    <row r="148" spans="2:7" x14ac:dyDescent="0.2">
      <c r="B148" s="9">
        <v>45331</v>
      </c>
      <c r="C148" s="10">
        <v>2921.5</v>
      </c>
      <c r="D148" s="10">
        <v>912.18505900000002</v>
      </c>
      <c r="F148" s="3">
        <f t="shared" si="11"/>
        <v>7.3269545728815721E-3</v>
      </c>
      <c r="G148" s="3">
        <f t="shared" si="12"/>
        <v>-1.0061639149400392E-2</v>
      </c>
    </row>
    <row r="149" spans="2:7" x14ac:dyDescent="0.2">
      <c r="B149" s="9">
        <v>45334</v>
      </c>
      <c r="C149" s="10">
        <v>2904.6999510000001</v>
      </c>
      <c r="D149" s="10">
        <v>908.79547100000002</v>
      </c>
      <c r="F149" s="3">
        <f t="shared" si="11"/>
        <v>-5.7504874208453849E-3</v>
      </c>
      <c r="G149" s="3">
        <f t="shared" si="12"/>
        <v>-3.7158994949072488E-3</v>
      </c>
    </row>
    <row r="150" spans="2:7" x14ac:dyDescent="0.2">
      <c r="B150" s="9">
        <v>45335</v>
      </c>
      <c r="C150" s="10">
        <v>2930.1999510000001</v>
      </c>
      <c r="D150" s="10">
        <v>904.10998500000005</v>
      </c>
      <c r="F150" s="3">
        <f t="shared" si="11"/>
        <v>8.7788757634745807E-3</v>
      </c>
      <c r="G150" s="3">
        <f t="shared" si="12"/>
        <v>-5.1557101124681814E-3</v>
      </c>
    </row>
    <row r="151" spans="2:7" x14ac:dyDescent="0.2">
      <c r="B151" s="9">
        <v>45336</v>
      </c>
      <c r="C151" s="10">
        <v>2962.75</v>
      </c>
      <c r="D151" s="10">
        <v>915.47491500000001</v>
      </c>
      <c r="F151" s="3">
        <f t="shared" si="11"/>
        <v>1.110847366879919E-2</v>
      </c>
      <c r="G151" s="3">
        <f t="shared" si="12"/>
        <v>1.2570295858418179E-2</v>
      </c>
    </row>
    <row r="152" spans="2:7" x14ac:dyDescent="0.2">
      <c r="B152" s="9">
        <v>45337</v>
      </c>
      <c r="C152" s="10">
        <v>2941.1999510000001</v>
      </c>
      <c r="D152" s="10">
        <v>917.71795699999996</v>
      </c>
      <c r="F152" s="3">
        <f t="shared" si="11"/>
        <v>-7.2736643321238414E-3</v>
      </c>
      <c r="G152" s="3">
        <f t="shared" si="12"/>
        <v>2.4501403187000559E-3</v>
      </c>
    </row>
    <row r="153" spans="2:7" x14ac:dyDescent="0.2">
      <c r="B153" s="9">
        <v>45338</v>
      </c>
      <c r="C153" s="10">
        <v>2921.1499020000001</v>
      </c>
      <c r="D153" s="10">
        <v>935.71246299999996</v>
      </c>
      <c r="F153" s="3">
        <f t="shared" si="11"/>
        <v>-6.816962237872648E-3</v>
      </c>
      <c r="G153" s="3">
        <f t="shared" si="12"/>
        <v>1.9607882642749708E-2</v>
      </c>
    </row>
    <row r="154" spans="2:7" x14ac:dyDescent="0.2">
      <c r="B154" s="9">
        <v>45341</v>
      </c>
      <c r="C154" s="10">
        <v>2948</v>
      </c>
      <c r="D154" s="10">
        <v>929.73089600000003</v>
      </c>
      <c r="F154" s="3">
        <f t="shared" si="11"/>
        <v>9.1916193625039E-3</v>
      </c>
      <c r="G154" s="3">
        <f t="shared" si="12"/>
        <v>-6.3925268033967475E-3</v>
      </c>
    </row>
    <row r="155" spans="2:7" x14ac:dyDescent="0.2">
      <c r="B155" s="9">
        <v>45342</v>
      </c>
      <c r="C155" s="10">
        <v>2942.0500489999999</v>
      </c>
      <c r="D155" s="10">
        <v>923.50012200000003</v>
      </c>
      <c r="F155" s="3">
        <f t="shared" si="11"/>
        <v>-2.0183008819538717E-3</v>
      </c>
      <c r="G155" s="3">
        <f t="shared" si="12"/>
        <v>-6.7016961862909064E-3</v>
      </c>
    </row>
    <row r="156" spans="2:7" x14ac:dyDescent="0.2">
      <c r="B156" s="9">
        <v>45343</v>
      </c>
      <c r="C156" s="10">
        <v>2935.3999020000001</v>
      </c>
      <c r="D156" s="10">
        <v>918.21643100000006</v>
      </c>
      <c r="F156" s="3">
        <f t="shared" si="11"/>
        <v>-2.2603786098949197E-3</v>
      </c>
      <c r="G156" s="3">
        <f t="shared" si="12"/>
        <v>-5.7213755300402624E-3</v>
      </c>
    </row>
    <row r="157" spans="2:7" x14ac:dyDescent="0.2">
      <c r="B157" s="9">
        <v>45344</v>
      </c>
      <c r="C157" s="10">
        <v>2963.5</v>
      </c>
      <c r="D157" s="10">
        <v>929.43182400000001</v>
      </c>
      <c r="F157" s="3">
        <f t="shared" si="11"/>
        <v>9.5728346862906655E-3</v>
      </c>
      <c r="G157" s="3">
        <f t="shared" si="12"/>
        <v>1.2214324010501043E-2</v>
      </c>
    </row>
    <row r="158" spans="2:7" x14ac:dyDescent="0.2">
      <c r="B158" s="9">
        <v>45345</v>
      </c>
      <c r="C158" s="10">
        <v>2987.25</v>
      </c>
      <c r="D158" s="10">
        <v>934.51617399999998</v>
      </c>
      <c r="F158" s="3">
        <f t="shared" si="11"/>
        <v>8.0141724312468021E-3</v>
      </c>
      <c r="G158" s="3">
        <f t="shared" si="12"/>
        <v>5.4703850984125779E-3</v>
      </c>
    </row>
    <row r="159" spans="2:7" x14ac:dyDescent="0.2">
      <c r="B159" s="9">
        <v>45348</v>
      </c>
      <c r="C159" s="10">
        <v>2974.6499020000001</v>
      </c>
      <c r="D159" s="10">
        <v>934.06756600000006</v>
      </c>
      <c r="F159" s="3">
        <f t="shared" si="11"/>
        <v>-4.2179589923843075E-3</v>
      </c>
      <c r="G159" s="3">
        <f t="shared" si="12"/>
        <v>-4.8004305594817609E-4</v>
      </c>
    </row>
    <row r="160" spans="2:7" x14ac:dyDescent="0.2">
      <c r="B160" s="9">
        <v>45349</v>
      </c>
      <c r="C160" s="10">
        <v>2971.3000489999999</v>
      </c>
      <c r="D160" s="10">
        <v>959.73834199999999</v>
      </c>
      <c r="F160" s="3">
        <f t="shared" si="11"/>
        <v>-1.1261335317974686E-3</v>
      </c>
      <c r="G160" s="3">
        <f t="shared" si="12"/>
        <v>2.748278276049243E-2</v>
      </c>
    </row>
    <row r="161" spans="2:7" x14ac:dyDescent="0.2">
      <c r="B161" s="9">
        <v>45350</v>
      </c>
      <c r="C161" s="10">
        <v>2911.25</v>
      </c>
      <c r="D161" s="10">
        <v>955.10260000000005</v>
      </c>
      <c r="F161" s="3">
        <f t="shared" si="11"/>
        <v>-2.0210025244744245E-2</v>
      </c>
      <c r="G161" s="3">
        <f t="shared" si="12"/>
        <v>-4.8302144419274384E-3</v>
      </c>
    </row>
    <row r="162" spans="2:7" x14ac:dyDescent="0.2">
      <c r="B162" s="9">
        <v>45351</v>
      </c>
      <c r="C162" s="10">
        <v>2921.6000979999999</v>
      </c>
      <c r="D162" s="10">
        <v>947.276794</v>
      </c>
      <c r="F162" s="3">
        <f t="shared" si="11"/>
        <v>3.5552075568914265E-3</v>
      </c>
      <c r="G162" s="3">
        <f t="shared" si="12"/>
        <v>-8.1936809720757342E-3</v>
      </c>
    </row>
    <row r="163" spans="2:7" x14ac:dyDescent="0.2">
      <c r="B163" s="9">
        <v>45352</v>
      </c>
      <c r="C163" s="10">
        <v>2984.25</v>
      </c>
      <c r="D163" s="10">
        <v>974.39312700000005</v>
      </c>
      <c r="F163" s="3">
        <f t="shared" si="11"/>
        <v>2.14436952007524E-2</v>
      </c>
      <c r="G163" s="3">
        <f t="shared" si="12"/>
        <v>2.8625564535892156E-2</v>
      </c>
    </row>
    <row r="164" spans="2:7" x14ac:dyDescent="0.2">
      <c r="B164" s="9">
        <v>45355</v>
      </c>
      <c r="C164" s="10">
        <v>3014.8000489999999</v>
      </c>
      <c r="D164" s="10">
        <v>984.16296399999999</v>
      </c>
      <c r="F164" s="3">
        <f t="shared" si="11"/>
        <v>1.0237094412331338E-2</v>
      </c>
      <c r="G164" s="3">
        <f t="shared" si="12"/>
        <v>1.0026586527841941E-2</v>
      </c>
    </row>
    <row r="165" spans="2:7" x14ac:dyDescent="0.2">
      <c r="B165" s="9">
        <v>45356</v>
      </c>
      <c r="C165" s="10">
        <v>3000.3999020000001</v>
      </c>
      <c r="D165" s="10">
        <v>1018.756226</v>
      </c>
      <c r="F165" s="3">
        <f t="shared" si="11"/>
        <v>-4.7764849296643153E-3</v>
      </c>
      <c r="G165" s="3">
        <f t="shared" si="12"/>
        <v>3.5149932750365043E-2</v>
      </c>
    </row>
    <row r="166" spans="2:7" x14ac:dyDescent="0.2">
      <c r="B166" s="9">
        <v>45357</v>
      </c>
      <c r="C166" s="10">
        <v>3006</v>
      </c>
      <c r="D166" s="10">
        <v>1014.519287</v>
      </c>
      <c r="F166" s="3">
        <f t="shared" si="11"/>
        <v>1.8664505342327331E-3</v>
      </c>
      <c r="G166" s="3">
        <f t="shared" si="12"/>
        <v>-4.1589331106576255E-3</v>
      </c>
    </row>
    <row r="167" spans="2:7" x14ac:dyDescent="0.2">
      <c r="B167" s="9">
        <v>45358</v>
      </c>
      <c r="C167" s="10">
        <v>2957.8500979999999</v>
      </c>
      <c r="D167" s="10">
        <v>1036.1026609999999</v>
      </c>
      <c r="F167" s="3">
        <f t="shared" si="11"/>
        <v>-1.6017931470392544E-2</v>
      </c>
      <c r="G167" s="3">
        <f t="shared" si="12"/>
        <v>2.1274483665878252E-2</v>
      </c>
    </row>
    <row r="168" spans="2:7" x14ac:dyDescent="0.2">
      <c r="B168" s="9">
        <v>45362</v>
      </c>
      <c r="C168" s="10">
        <v>2933.1999510000001</v>
      </c>
      <c r="D168" s="10">
        <v>1024.8374020000001</v>
      </c>
      <c r="F168" s="3">
        <f t="shared" si="11"/>
        <v>-8.3338053597332706E-3</v>
      </c>
      <c r="G168" s="3">
        <f t="shared" si="12"/>
        <v>-1.0872724705799919E-2</v>
      </c>
    </row>
    <row r="169" spans="2:7" x14ac:dyDescent="0.2">
      <c r="B169" s="9">
        <v>45363</v>
      </c>
      <c r="C169" s="10">
        <v>2950.8500979999999</v>
      </c>
      <c r="D169" s="10">
        <v>1013.372803</v>
      </c>
      <c r="F169" s="3">
        <f t="shared" si="11"/>
        <v>6.0173691854803479E-3</v>
      </c>
      <c r="G169" s="3">
        <f t="shared" si="12"/>
        <v>-1.1186749212730329E-2</v>
      </c>
    </row>
    <row r="170" spans="2:7" x14ac:dyDescent="0.2">
      <c r="B170" s="9">
        <v>45364</v>
      </c>
      <c r="C170" s="10">
        <v>2864.3500979999999</v>
      </c>
      <c r="D170" s="10">
        <v>970.20605499999999</v>
      </c>
      <c r="F170" s="3">
        <f t="shared" si="11"/>
        <v>-2.9313586636822819E-2</v>
      </c>
      <c r="G170" s="3">
        <f t="shared" si="12"/>
        <v>-4.2597105302420446E-2</v>
      </c>
    </row>
    <row r="171" spans="2:7" x14ac:dyDescent="0.2">
      <c r="B171" s="9">
        <v>45365</v>
      </c>
      <c r="C171" s="10">
        <v>2862.9499510000001</v>
      </c>
      <c r="D171" s="10">
        <v>964.77276600000005</v>
      </c>
      <c r="F171" s="3">
        <f t="shared" si="11"/>
        <v>-4.8881838884762274E-4</v>
      </c>
      <c r="G171" s="3">
        <f t="shared" si="12"/>
        <v>-5.6001392405244932E-3</v>
      </c>
    </row>
    <row r="172" spans="2:7" x14ac:dyDescent="0.2">
      <c r="B172" s="9">
        <v>45366</v>
      </c>
      <c r="C172" s="10">
        <v>2836.4499510000001</v>
      </c>
      <c r="D172" s="10">
        <v>942.94012499999997</v>
      </c>
      <c r="F172" s="3">
        <f t="shared" si="11"/>
        <v>-9.2561869587499679E-3</v>
      </c>
      <c r="G172" s="3">
        <f t="shared" si="12"/>
        <v>-2.26298272188169E-2</v>
      </c>
    </row>
    <row r="173" spans="2:7" x14ac:dyDescent="0.2">
      <c r="B173" s="9">
        <v>45369</v>
      </c>
      <c r="C173" s="10">
        <v>2878.9499510000001</v>
      </c>
      <c r="D173" s="10">
        <v>969.45831299999998</v>
      </c>
      <c r="F173" s="3">
        <f t="shared" si="11"/>
        <v>1.4983518388898887E-2</v>
      </c>
      <c r="G173" s="3">
        <f t="shared" si="12"/>
        <v>2.8122875776444456E-2</v>
      </c>
    </row>
    <row r="174" spans="2:7" x14ac:dyDescent="0.2">
      <c r="B174" s="9">
        <v>45370</v>
      </c>
      <c r="C174" s="10">
        <v>2850.5</v>
      </c>
      <c r="D174" s="10">
        <v>954.80352800000003</v>
      </c>
      <c r="F174" s="3">
        <f t="shared" si="11"/>
        <v>-9.8820582101880605E-3</v>
      </c>
      <c r="G174" s="3">
        <f t="shared" si="12"/>
        <v>-1.5116467416376622E-2</v>
      </c>
    </row>
    <row r="175" spans="2:7" x14ac:dyDescent="0.2">
      <c r="B175" s="9">
        <v>45371</v>
      </c>
      <c r="C175" s="10">
        <v>2887.5</v>
      </c>
      <c r="D175" s="10">
        <v>937.55676300000005</v>
      </c>
      <c r="F175" s="3">
        <f t="shared" si="11"/>
        <v>1.2980178915979579E-2</v>
      </c>
      <c r="G175" s="3">
        <f t="shared" si="12"/>
        <v>-1.8063155920806317E-2</v>
      </c>
    </row>
    <row r="176" spans="2:7" x14ac:dyDescent="0.2">
      <c r="B176" s="9">
        <v>45372</v>
      </c>
      <c r="C176" s="10">
        <v>2901.9499510000001</v>
      </c>
      <c r="D176" s="10">
        <v>961.93158000000005</v>
      </c>
      <c r="F176" s="3">
        <f t="shared" si="11"/>
        <v>5.0043120346321412E-3</v>
      </c>
      <c r="G176" s="3">
        <f t="shared" si="12"/>
        <v>2.5998230679927348E-2</v>
      </c>
    </row>
    <row r="177" spans="2:7" x14ac:dyDescent="0.2">
      <c r="B177" s="9">
        <v>45373</v>
      </c>
      <c r="C177" s="10">
        <v>2910.0500489999999</v>
      </c>
      <c r="D177" s="10">
        <v>976.785706</v>
      </c>
      <c r="F177" s="3">
        <f t="shared" si="11"/>
        <v>2.7912604065445379E-3</v>
      </c>
      <c r="G177" s="3">
        <f t="shared" si="12"/>
        <v>1.5441977692425946E-2</v>
      </c>
    </row>
    <row r="178" spans="2:7" x14ac:dyDescent="0.2">
      <c r="B178" s="9">
        <v>45377</v>
      </c>
      <c r="C178" s="10">
        <v>2883.1499020000001</v>
      </c>
      <c r="D178" s="10">
        <v>983.16601600000001</v>
      </c>
      <c r="F178" s="3">
        <f t="shared" si="11"/>
        <v>-9.2438777845912368E-3</v>
      </c>
      <c r="G178" s="3">
        <f t="shared" si="12"/>
        <v>6.531944479539753E-3</v>
      </c>
    </row>
    <row r="179" spans="2:7" x14ac:dyDescent="0.2">
      <c r="B179" s="9">
        <v>45378</v>
      </c>
      <c r="C179" s="10">
        <v>2985.6999510000001</v>
      </c>
      <c r="D179" s="10">
        <v>975.63928199999998</v>
      </c>
      <c r="F179" s="3">
        <f t="shared" si="11"/>
        <v>3.5568753788647101E-2</v>
      </c>
      <c r="G179" s="3">
        <f t="shared" si="12"/>
        <v>-7.6556083891329285E-3</v>
      </c>
    </row>
    <row r="180" spans="2:7" x14ac:dyDescent="0.2">
      <c r="B180" s="9">
        <v>45379</v>
      </c>
      <c r="C180" s="10">
        <v>2971.6999510000001</v>
      </c>
      <c r="D180" s="10">
        <v>989.74572799999999</v>
      </c>
      <c r="F180" s="3">
        <f t="shared" si="11"/>
        <v>-4.6890177277562062E-3</v>
      </c>
      <c r="G180" s="3">
        <f t="shared" si="12"/>
        <v>1.4458669572101179E-2</v>
      </c>
    </row>
    <row r="181" spans="2:7" x14ac:dyDescent="0.2">
      <c r="B181" s="9">
        <v>45383</v>
      </c>
      <c r="C181" s="10">
        <v>2969.5500489999999</v>
      </c>
      <c r="D181" s="10">
        <v>989.19738800000005</v>
      </c>
      <c r="F181" s="3">
        <f t="shared" si="11"/>
        <v>-7.2345863830458601E-4</v>
      </c>
      <c r="G181" s="3">
        <f t="shared" si="12"/>
        <v>-5.5402108287749829E-4</v>
      </c>
    </row>
    <row r="182" spans="2:7" x14ac:dyDescent="0.2">
      <c r="B182" s="9">
        <v>45384</v>
      </c>
      <c r="C182" s="10">
        <v>2973.8999020000001</v>
      </c>
      <c r="D182" s="10">
        <v>1001.559265</v>
      </c>
      <c r="F182" s="3">
        <f t="shared" si="11"/>
        <v>1.4648188877857127E-3</v>
      </c>
      <c r="G182" s="3">
        <f t="shared" si="12"/>
        <v>1.2496875901576887E-2</v>
      </c>
    </row>
    <row r="183" spans="2:7" x14ac:dyDescent="0.2">
      <c r="B183" s="9">
        <v>45385</v>
      </c>
      <c r="C183" s="10">
        <v>2943.1999510000001</v>
      </c>
      <c r="D183" s="10">
        <v>1006.045471</v>
      </c>
      <c r="F183" s="3">
        <f t="shared" si="11"/>
        <v>-1.0323128555656425E-2</v>
      </c>
      <c r="G183" s="3">
        <f t="shared" si="12"/>
        <v>4.4792217063660544E-3</v>
      </c>
    </row>
    <row r="184" spans="2:7" x14ac:dyDescent="0.2">
      <c r="B184" s="9">
        <v>45386</v>
      </c>
      <c r="C184" s="10">
        <v>2925.8500979999999</v>
      </c>
      <c r="D184" s="10">
        <v>1008.487854</v>
      </c>
      <c r="F184" s="3">
        <f t="shared" si="11"/>
        <v>-5.8948944308405693E-3</v>
      </c>
      <c r="G184" s="3">
        <f t="shared" si="12"/>
        <v>2.4277063715343328E-3</v>
      </c>
    </row>
    <row r="185" spans="2:7" x14ac:dyDescent="0.2">
      <c r="B185" s="9">
        <v>45387</v>
      </c>
      <c r="C185" s="10">
        <v>2920.1999510000001</v>
      </c>
      <c r="D185" s="10">
        <v>1004.001709</v>
      </c>
      <c r="F185" s="3">
        <f t="shared" si="11"/>
        <v>-1.931112945212754E-3</v>
      </c>
      <c r="G185" s="3">
        <f t="shared" si="12"/>
        <v>-4.4483877343751699E-3</v>
      </c>
    </row>
    <row r="186" spans="2:7" x14ac:dyDescent="0.2">
      <c r="B186" s="9">
        <v>45390</v>
      </c>
      <c r="C186" s="10">
        <v>2971.9499510000001</v>
      </c>
      <c r="D186" s="10">
        <v>1010.082947</v>
      </c>
      <c r="F186" s="3">
        <f t="shared" si="11"/>
        <v>1.7721389243321672E-2</v>
      </c>
      <c r="G186" s="3">
        <f t="shared" si="12"/>
        <v>6.0569996499877377E-3</v>
      </c>
    </row>
    <row r="187" spans="2:7" x14ac:dyDescent="0.2">
      <c r="B187" s="9">
        <v>45391</v>
      </c>
      <c r="C187" s="10">
        <v>2927.3000489999999</v>
      </c>
      <c r="D187" s="10">
        <v>1005.3973999999999</v>
      </c>
      <c r="F187" s="3">
        <f t="shared" si="11"/>
        <v>-1.5023773191394585E-2</v>
      </c>
      <c r="G187" s="3">
        <f t="shared" si="12"/>
        <v>-4.6387744827455224E-3</v>
      </c>
    </row>
    <row r="188" spans="2:7" x14ac:dyDescent="0.2">
      <c r="B188" s="9">
        <v>45392</v>
      </c>
      <c r="C188" s="10">
        <v>2959.1499020000001</v>
      </c>
      <c r="D188" s="10">
        <v>1010.382019</v>
      </c>
      <c r="F188" s="3">
        <f t="shared" si="11"/>
        <v>1.0880283013994463E-2</v>
      </c>
      <c r="G188" s="3">
        <f t="shared" si="12"/>
        <v>4.9578594494077421E-3</v>
      </c>
    </row>
    <row r="189" spans="2:7" x14ac:dyDescent="0.2">
      <c r="B189" s="9">
        <v>45394</v>
      </c>
      <c r="C189" s="10">
        <v>2934.3000489999999</v>
      </c>
      <c r="D189" s="10">
        <v>1015.366638</v>
      </c>
      <c r="F189" s="3">
        <f t="shared" si="11"/>
        <v>-8.3976323684058496E-3</v>
      </c>
      <c r="G189" s="3">
        <f t="shared" si="12"/>
        <v>4.9334003438950003E-3</v>
      </c>
    </row>
    <row r="190" spans="2:7" x14ac:dyDescent="0.2">
      <c r="B190" s="9">
        <v>45397</v>
      </c>
      <c r="C190" s="10">
        <v>2929.6499020000001</v>
      </c>
      <c r="D190" s="10">
        <v>995.72723399999995</v>
      </c>
      <c r="F190" s="3">
        <f t="shared" si="11"/>
        <v>-1.5847551110474978E-3</v>
      </c>
      <c r="G190" s="3">
        <f t="shared" si="12"/>
        <v>-1.9342179726019371E-2</v>
      </c>
    </row>
    <row r="191" spans="2:7" x14ac:dyDescent="0.2">
      <c r="B191" s="9">
        <v>45398</v>
      </c>
      <c r="C191" s="10">
        <v>2931.5</v>
      </c>
      <c r="D191" s="10">
        <v>989.74572799999999</v>
      </c>
      <c r="F191" s="3">
        <f t="shared" si="11"/>
        <v>6.3150822176294419E-4</v>
      </c>
      <c r="G191" s="3">
        <f t="shared" si="12"/>
        <v>-6.0071732455998506E-3</v>
      </c>
    </row>
    <row r="192" spans="2:7" x14ac:dyDescent="0.2">
      <c r="B192" s="9">
        <v>45400</v>
      </c>
      <c r="C192" s="10">
        <v>2928.6499020000001</v>
      </c>
      <c r="D192" s="10">
        <v>968.36169400000006</v>
      </c>
      <c r="F192" s="3">
        <f t="shared" si="11"/>
        <v>-9.7223196315876503E-4</v>
      </c>
      <c r="G192" s="3">
        <f t="shared" si="12"/>
        <v>-2.1605583530237671E-2</v>
      </c>
    </row>
    <row r="193" spans="2:7" x14ac:dyDescent="0.2">
      <c r="B193" s="9">
        <v>45401</v>
      </c>
      <c r="C193" s="10">
        <v>2940.25</v>
      </c>
      <c r="D193" s="10">
        <v>960.23681599999998</v>
      </c>
      <c r="F193" s="3">
        <f t="shared" si="11"/>
        <v>3.9609029375884397E-3</v>
      </c>
      <c r="G193" s="3">
        <f t="shared" si="12"/>
        <v>-8.3903339530487786E-3</v>
      </c>
    </row>
    <row r="194" spans="2:7" x14ac:dyDescent="0.2">
      <c r="B194" s="9">
        <v>45404</v>
      </c>
      <c r="C194" s="10">
        <v>2959.6999510000001</v>
      </c>
      <c r="D194" s="10">
        <v>970.55493200000001</v>
      </c>
      <c r="F194" s="3">
        <f t="shared" si="11"/>
        <v>6.6150670861322425E-3</v>
      </c>
      <c r="G194" s="3">
        <f t="shared" si="12"/>
        <v>1.0745386792168077E-2</v>
      </c>
    </row>
    <row r="195" spans="2:7" x14ac:dyDescent="0.2">
      <c r="B195" s="9">
        <v>45405</v>
      </c>
      <c r="C195" s="10">
        <v>2918.6499020000001</v>
      </c>
      <c r="D195" s="10">
        <v>983.71435499999995</v>
      </c>
      <c r="F195" s="3">
        <f t="shared" si="11"/>
        <v>-1.3869665736261583E-2</v>
      </c>
      <c r="G195" s="3">
        <f t="shared" si="12"/>
        <v>1.3558658625207887E-2</v>
      </c>
    </row>
    <row r="196" spans="2:7" x14ac:dyDescent="0.2">
      <c r="B196" s="9">
        <v>45406</v>
      </c>
      <c r="C196" s="10">
        <v>2900.3500979999999</v>
      </c>
      <c r="D196" s="10">
        <v>988.59930399999996</v>
      </c>
      <c r="F196" s="3">
        <f t="shared" si="11"/>
        <v>-6.2699551554505906E-3</v>
      </c>
      <c r="G196" s="3">
        <f t="shared" si="12"/>
        <v>4.9658205912832543E-3</v>
      </c>
    </row>
    <row r="197" spans="2:7" x14ac:dyDescent="0.2">
      <c r="B197" s="9">
        <v>45407</v>
      </c>
      <c r="C197" s="10">
        <v>2919.9499510000001</v>
      </c>
      <c r="D197" s="10">
        <v>998.16973900000005</v>
      </c>
      <c r="F197" s="3">
        <f t="shared" ref="F197:F248" si="13">C197/C196-1</f>
        <v>6.7577541806127517E-3</v>
      </c>
      <c r="G197" s="3">
        <f t="shared" ref="G197:G248" si="14">D197/D196-1</f>
        <v>9.6808028907939825E-3</v>
      </c>
    </row>
    <row r="198" spans="2:7" x14ac:dyDescent="0.2">
      <c r="B198" s="9">
        <v>45408</v>
      </c>
      <c r="C198" s="10">
        <v>2905.1000979999999</v>
      </c>
      <c r="D198" s="10">
        <v>996.42511000000002</v>
      </c>
      <c r="F198" s="3">
        <f t="shared" si="13"/>
        <v>-5.0856532643357433E-3</v>
      </c>
      <c r="G198" s="3">
        <f t="shared" si="14"/>
        <v>-1.7478279813890607E-3</v>
      </c>
    </row>
    <row r="199" spans="2:7" x14ac:dyDescent="0.2">
      <c r="B199" s="9">
        <v>45411</v>
      </c>
      <c r="C199" s="10">
        <v>2930.0500489999999</v>
      </c>
      <c r="D199" s="10">
        <v>997.52166699999998</v>
      </c>
      <c r="F199" s="3">
        <f t="shared" si="13"/>
        <v>8.5883274786906494E-3</v>
      </c>
      <c r="G199" s="3">
        <f t="shared" si="14"/>
        <v>1.1004911347527457E-3</v>
      </c>
    </row>
    <row r="200" spans="2:7" x14ac:dyDescent="0.2">
      <c r="B200" s="9">
        <v>45412</v>
      </c>
      <c r="C200" s="10">
        <v>2934</v>
      </c>
      <c r="D200" s="10">
        <v>1004.799316</v>
      </c>
      <c r="F200" s="3">
        <f t="shared" si="13"/>
        <v>1.348083115968679E-3</v>
      </c>
      <c r="G200" s="3">
        <f t="shared" si="14"/>
        <v>7.2957302490352927E-3</v>
      </c>
    </row>
    <row r="201" spans="2:7" x14ac:dyDescent="0.2">
      <c r="B201" s="9">
        <v>45414</v>
      </c>
      <c r="C201" s="10">
        <v>2933.1000979999999</v>
      </c>
      <c r="D201" s="10">
        <v>1024.638062</v>
      </c>
      <c r="F201" s="3">
        <f t="shared" si="13"/>
        <v>-3.0671506475810073E-4</v>
      </c>
      <c r="G201" s="3">
        <f t="shared" si="14"/>
        <v>1.9743988360756415E-2</v>
      </c>
    </row>
    <row r="202" spans="2:7" x14ac:dyDescent="0.2">
      <c r="B202" s="9">
        <v>45415</v>
      </c>
      <c r="C202" s="10">
        <v>2868</v>
      </c>
      <c r="D202" s="10">
        <v>1010.282349</v>
      </c>
      <c r="F202" s="3">
        <f t="shared" si="13"/>
        <v>-2.2194979995530995E-2</v>
      </c>
      <c r="G202" s="3">
        <f t="shared" si="14"/>
        <v>-1.401052091699484E-2</v>
      </c>
    </row>
    <row r="203" spans="2:7" x14ac:dyDescent="0.2">
      <c r="B203" s="9">
        <v>45418</v>
      </c>
      <c r="C203" s="10">
        <v>2839.0500489999999</v>
      </c>
      <c r="D203" s="10">
        <v>1013.07373</v>
      </c>
      <c r="F203" s="3">
        <f t="shared" si="13"/>
        <v>-1.0094125174337498E-2</v>
      </c>
      <c r="G203" s="3">
        <f t="shared" si="14"/>
        <v>2.7629711661922851E-3</v>
      </c>
    </row>
    <row r="204" spans="2:7" x14ac:dyDescent="0.2">
      <c r="B204" s="9">
        <v>45419</v>
      </c>
      <c r="C204" s="10">
        <v>2802.9499510000001</v>
      </c>
      <c r="D204" s="10">
        <v>985.50878899999998</v>
      </c>
      <c r="F204" s="3">
        <f t="shared" si="13"/>
        <v>-1.2715555336094031E-2</v>
      </c>
      <c r="G204" s="3">
        <f t="shared" si="14"/>
        <v>-2.7209215068680126E-2</v>
      </c>
    </row>
    <row r="205" spans="2:7" x14ac:dyDescent="0.2">
      <c r="B205" s="9">
        <v>45420</v>
      </c>
      <c r="C205" s="10">
        <v>2837.1000979999999</v>
      </c>
      <c r="D205" s="10">
        <v>1008.986328</v>
      </c>
      <c r="F205" s="3">
        <f t="shared" si="13"/>
        <v>1.2183644944433025E-2</v>
      </c>
      <c r="G205" s="3">
        <f t="shared" si="14"/>
        <v>2.3822759636494606E-2</v>
      </c>
    </row>
    <row r="206" spans="2:7" x14ac:dyDescent="0.2">
      <c r="B206" s="9">
        <v>45421</v>
      </c>
      <c r="C206" s="10">
        <v>2788.25</v>
      </c>
      <c r="D206" s="10">
        <v>1027.130371</v>
      </c>
      <c r="F206" s="3">
        <f t="shared" si="13"/>
        <v>-1.7218320225795503E-2</v>
      </c>
      <c r="G206" s="3">
        <f t="shared" si="14"/>
        <v>1.7982446834502674E-2</v>
      </c>
    </row>
    <row r="207" spans="2:7" x14ac:dyDescent="0.2">
      <c r="B207" s="9">
        <v>45422</v>
      </c>
      <c r="C207" s="10">
        <v>2814.8500979999999</v>
      </c>
      <c r="D207" s="10">
        <v>1043.4300539999999</v>
      </c>
      <c r="F207" s="3">
        <f t="shared" si="13"/>
        <v>9.5400692190441561E-3</v>
      </c>
      <c r="G207" s="3">
        <f t="shared" si="14"/>
        <v>1.5869147150357144E-2</v>
      </c>
    </row>
    <row r="208" spans="2:7" x14ac:dyDescent="0.2">
      <c r="B208" s="9">
        <v>45425</v>
      </c>
      <c r="C208" s="10">
        <v>2805.3999020000001</v>
      </c>
      <c r="D208" s="10">
        <v>956.79736300000002</v>
      </c>
      <c r="F208" s="3">
        <f t="shared" si="13"/>
        <v>-3.3572643909934863E-3</v>
      </c>
      <c r="G208" s="3">
        <f t="shared" si="14"/>
        <v>-8.3026831235972764E-2</v>
      </c>
    </row>
    <row r="209" spans="2:7" x14ac:dyDescent="0.2">
      <c r="B209" s="9">
        <v>45426</v>
      </c>
      <c r="C209" s="10">
        <v>2840.1499020000001</v>
      </c>
      <c r="D209" s="10">
        <v>961.68231200000002</v>
      </c>
      <c r="F209" s="3">
        <f t="shared" si="13"/>
        <v>1.2386825840845939E-2</v>
      </c>
      <c r="G209" s="3">
        <f t="shared" si="14"/>
        <v>5.105520969125088E-3</v>
      </c>
    </row>
    <row r="210" spans="2:7" x14ac:dyDescent="0.2">
      <c r="B210" s="9">
        <v>45427</v>
      </c>
      <c r="C210" s="10">
        <v>2832.5500489999999</v>
      </c>
      <c r="D210" s="10">
        <v>944.38568099999998</v>
      </c>
      <c r="F210" s="3">
        <f t="shared" si="13"/>
        <v>-2.6758633389908359E-3</v>
      </c>
      <c r="G210" s="3">
        <f t="shared" si="14"/>
        <v>-1.7985805482923389E-2</v>
      </c>
    </row>
    <row r="211" spans="2:7" x14ac:dyDescent="0.2">
      <c r="B211" s="9">
        <v>45428</v>
      </c>
      <c r="C211" s="10">
        <v>2850.6999510000001</v>
      </c>
      <c r="D211" s="10">
        <v>933.519226</v>
      </c>
      <c r="F211" s="3">
        <f t="shared" si="13"/>
        <v>6.4076191721336162E-3</v>
      </c>
      <c r="G211" s="3">
        <f t="shared" si="14"/>
        <v>-1.1506374163248179E-2</v>
      </c>
    </row>
    <row r="212" spans="2:7" x14ac:dyDescent="0.2">
      <c r="B212" s="9">
        <v>45429</v>
      </c>
      <c r="C212" s="10">
        <v>2871.3999020000001</v>
      </c>
      <c r="D212" s="10">
        <v>942.79064900000003</v>
      </c>
      <c r="F212" s="3">
        <f t="shared" si="13"/>
        <v>7.261357335323515E-3</v>
      </c>
      <c r="G212" s="3">
        <f t="shared" si="14"/>
        <v>9.9316893983285581E-3</v>
      </c>
    </row>
    <row r="213" spans="2:7" x14ac:dyDescent="0.2">
      <c r="B213" s="9">
        <v>45433</v>
      </c>
      <c r="C213" s="10">
        <v>2872.25</v>
      </c>
      <c r="D213" s="10">
        <v>948.37335199999995</v>
      </c>
      <c r="F213" s="3">
        <f t="shared" si="13"/>
        <v>2.9605698579548978E-4</v>
      </c>
      <c r="G213" s="3">
        <f t="shared" si="14"/>
        <v>5.9214662405926433E-3</v>
      </c>
    </row>
    <row r="214" spans="2:7" x14ac:dyDescent="0.2">
      <c r="B214" s="9">
        <v>45434</v>
      </c>
      <c r="C214" s="10">
        <v>2921.3000489999999</v>
      </c>
      <c r="D214" s="10">
        <v>944.58508300000005</v>
      </c>
      <c r="F214" s="3">
        <f t="shared" si="13"/>
        <v>1.7077221342153281E-2</v>
      </c>
      <c r="G214" s="3">
        <f t="shared" si="14"/>
        <v>-3.9944911906381053E-3</v>
      </c>
    </row>
    <row r="215" spans="2:7" x14ac:dyDescent="0.2">
      <c r="B215" s="9">
        <v>45435</v>
      </c>
      <c r="C215" s="10">
        <v>2972.1000979999999</v>
      </c>
      <c r="D215" s="10">
        <v>959.38934300000005</v>
      </c>
      <c r="F215" s="3">
        <f t="shared" si="13"/>
        <v>1.738953484678496E-2</v>
      </c>
      <c r="G215" s="3">
        <f t="shared" si="14"/>
        <v>1.5672764969971498E-2</v>
      </c>
    </row>
    <row r="216" spans="2:7" x14ac:dyDescent="0.2">
      <c r="B216" s="9">
        <v>45436</v>
      </c>
      <c r="C216" s="10">
        <v>2960.5</v>
      </c>
      <c r="D216" s="10">
        <v>957.59491000000003</v>
      </c>
      <c r="F216" s="3">
        <f t="shared" si="13"/>
        <v>-3.9029970786670365E-3</v>
      </c>
      <c r="G216" s="3">
        <f t="shared" si="14"/>
        <v>-1.8703907992023705E-3</v>
      </c>
    </row>
    <row r="217" spans="2:7" x14ac:dyDescent="0.2">
      <c r="B217" s="9">
        <v>45439</v>
      </c>
      <c r="C217" s="10">
        <v>2932.5</v>
      </c>
      <c r="D217" s="10">
        <v>955.55120799999997</v>
      </c>
      <c r="F217" s="3">
        <f t="shared" si="13"/>
        <v>-9.4578618476608423E-3</v>
      </c>
      <c r="G217" s="3">
        <f t="shared" si="14"/>
        <v>-2.1342030734061712E-3</v>
      </c>
    </row>
    <row r="218" spans="2:7" x14ac:dyDescent="0.2">
      <c r="B218" s="9">
        <v>45440</v>
      </c>
      <c r="C218" s="10">
        <v>2912.3999020000001</v>
      </c>
      <c r="D218" s="10">
        <v>944.63488800000005</v>
      </c>
      <c r="F218" s="3">
        <f t="shared" si="13"/>
        <v>-6.854253367433838E-3</v>
      </c>
      <c r="G218" s="3">
        <f t="shared" si="14"/>
        <v>-1.1424107790987126E-2</v>
      </c>
    </row>
    <row r="219" spans="2:7" x14ac:dyDescent="0.2">
      <c r="B219" s="9">
        <v>45441</v>
      </c>
      <c r="C219" s="10">
        <v>2881.5500489999999</v>
      </c>
      <c r="D219" s="10">
        <v>940.69708300000002</v>
      </c>
      <c r="F219" s="3">
        <f t="shared" si="13"/>
        <v>-1.0592588256446156E-2</v>
      </c>
      <c r="G219" s="3">
        <f t="shared" si="14"/>
        <v>-4.1686000062280959E-3</v>
      </c>
    </row>
    <row r="220" spans="2:7" x14ac:dyDescent="0.2">
      <c r="B220" s="9">
        <v>45442</v>
      </c>
      <c r="C220" s="10">
        <v>2849.6999510000001</v>
      </c>
      <c r="D220" s="10">
        <v>921.10754399999996</v>
      </c>
      <c r="F220" s="3">
        <f t="shared" si="13"/>
        <v>-1.1053112893545936E-2</v>
      </c>
      <c r="G220" s="3">
        <f t="shared" si="14"/>
        <v>-2.0824492128248773E-2</v>
      </c>
    </row>
    <row r="221" spans="2:7" x14ac:dyDescent="0.2">
      <c r="B221" s="9">
        <v>45443</v>
      </c>
      <c r="C221" s="10">
        <v>2860.8000489999999</v>
      </c>
      <c r="D221" s="10">
        <v>920.16046100000005</v>
      </c>
      <c r="F221" s="3">
        <f t="shared" si="13"/>
        <v>3.8951813141256952E-3</v>
      </c>
      <c r="G221" s="3">
        <f t="shared" si="14"/>
        <v>-1.0282002423811498E-3</v>
      </c>
    </row>
    <row r="222" spans="2:7" x14ac:dyDescent="0.2">
      <c r="B222" s="9">
        <v>45446</v>
      </c>
      <c r="C222" s="10">
        <v>3020.6499020000001</v>
      </c>
      <c r="D222" s="10">
        <v>947.52600099999995</v>
      </c>
      <c r="F222" s="3">
        <f t="shared" si="13"/>
        <v>5.5875926405928311E-2</v>
      </c>
      <c r="G222" s="3">
        <f t="shared" si="14"/>
        <v>2.9739965103760202E-2</v>
      </c>
    </row>
    <row r="223" spans="2:7" x14ac:dyDescent="0.2">
      <c r="B223" s="9">
        <v>45447</v>
      </c>
      <c r="C223" s="10">
        <v>2794.5500489999999</v>
      </c>
      <c r="D223" s="10">
        <v>901.11926300000005</v>
      </c>
      <c r="F223" s="3">
        <f t="shared" si="13"/>
        <v>-7.4851393023169455E-2</v>
      </c>
      <c r="G223" s="3">
        <f t="shared" si="14"/>
        <v>-4.8976743594395522E-2</v>
      </c>
    </row>
    <row r="224" spans="2:7" x14ac:dyDescent="0.2">
      <c r="B224" s="9">
        <v>45448</v>
      </c>
      <c r="C224" s="10">
        <v>2841.5</v>
      </c>
      <c r="D224" s="10">
        <v>927.089111</v>
      </c>
      <c r="F224" s="3">
        <f t="shared" si="13"/>
        <v>1.6800540400699004E-2</v>
      </c>
      <c r="G224" s="3">
        <f t="shared" si="14"/>
        <v>2.8819545942832647E-2</v>
      </c>
    </row>
    <row r="225" spans="2:7" x14ac:dyDescent="0.2">
      <c r="B225" s="9">
        <v>45449</v>
      </c>
      <c r="C225" s="10">
        <v>2863.1999510000001</v>
      </c>
      <c r="D225" s="10">
        <v>935.36352499999998</v>
      </c>
      <c r="F225" s="3">
        <f t="shared" si="13"/>
        <v>7.6367942987858317E-3</v>
      </c>
      <c r="G225" s="3">
        <f t="shared" si="14"/>
        <v>8.9251549843734068E-3</v>
      </c>
    </row>
    <row r="226" spans="2:7" x14ac:dyDescent="0.2">
      <c r="B226" s="9">
        <v>45450</v>
      </c>
      <c r="C226" s="10">
        <v>2939.8999020000001</v>
      </c>
      <c r="D226" s="10">
        <v>967.51434300000005</v>
      </c>
      <c r="F226" s="3">
        <f t="shared" si="13"/>
        <v>2.6788192341653305E-2</v>
      </c>
      <c r="G226" s="3">
        <f t="shared" si="14"/>
        <v>3.4372537671917502E-2</v>
      </c>
    </row>
    <row r="227" spans="2:7" x14ac:dyDescent="0.2">
      <c r="B227" s="9">
        <v>45453</v>
      </c>
      <c r="C227" s="10">
        <v>2942.8000489999999</v>
      </c>
      <c r="D227" s="10">
        <v>972.15002400000003</v>
      </c>
      <c r="F227" s="3">
        <f t="shared" si="13"/>
        <v>9.864781443840176E-4</v>
      </c>
      <c r="G227" s="3">
        <f t="shared" si="14"/>
        <v>4.7913305198412637E-3</v>
      </c>
    </row>
    <row r="228" spans="2:7" x14ac:dyDescent="0.2">
      <c r="B228" s="9">
        <v>45454</v>
      </c>
      <c r="C228" s="10">
        <v>2913.3500979999999</v>
      </c>
      <c r="D228" s="10">
        <v>987.09997599999997</v>
      </c>
      <c r="F228" s="3">
        <f t="shared" si="13"/>
        <v>-1.0007459055876855E-2</v>
      </c>
      <c r="G228" s="3">
        <f t="shared" si="14"/>
        <v>1.5378235489299286E-2</v>
      </c>
    </row>
    <row r="229" spans="2:7" x14ac:dyDescent="0.2">
      <c r="B229" s="9">
        <v>45455</v>
      </c>
      <c r="C229" s="10">
        <v>2926.6499020000001</v>
      </c>
      <c r="D229" s="10">
        <v>988.70001200000002</v>
      </c>
      <c r="F229" s="3">
        <f t="shared" si="13"/>
        <v>4.5651238445838516E-3</v>
      </c>
      <c r="G229" s="3">
        <f t="shared" si="14"/>
        <v>1.620946245469268E-3</v>
      </c>
    </row>
    <row r="230" spans="2:7" x14ac:dyDescent="0.2">
      <c r="B230" s="9">
        <v>45456</v>
      </c>
      <c r="C230" s="10">
        <v>2930.5</v>
      </c>
      <c r="D230" s="10">
        <v>985.84997599999997</v>
      </c>
      <c r="F230" s="3">
        <f t="shared" si="13"/>
        <v>1.3155307703081043E-3</v>
      </c>
      <c r="G230" s="3">
        <f t="shared" si="14"/>
        <v>-2.8826094522188539E-3</v>
      </c>
    </row>
    <row r="231" spans="2:7" x14ac:dyDescent="0.2">
      <c r="B231" s="9">
        <v>45457</v>
      </c>
      <c r="C231" s="10">
        <v>2955.1000979999999</v>
      </c>
      <c r="D231" s="10">
        <v>993.40002400000003</v>
      </c>
      <c r="F231" s="3">
        <f t="shared" si="13"/>
        <v>8.3945053745093645E-3</v>
      </c>
      <c r="G231" s="3">
        <f t="shared" si="14"/>
        <v>7.6584147525506907E-3</v>
      </c>
    </row>
    <row r="232" spans="2:7" x14ac:dyDescent="0.2">
      <c r="B232" s="9">
        <v>45461</v>
      </c>
      <c r="C232" s="10">
        <v>2962.0500489999999</v>
      </c>
      <c r="D232" s="10">
        <v>985.90002400000003</v>
      </c>
      <c r="F232" s="3">
        <f t="shared" si="13"/>
        <v>2.3518496056034177E-3</v>
      </c>
      <c r="G232" s="3">
        <f t="shared" si="14"/>
        <v>-7.5498286881459098E-3</v>
      </c>
    </row>
    <row r="233" spans="2:7" x14ac:dyDescent="0.2">
      <c r="B233" s="9">
        <v>45462</v>
      </c>
      <c r="C233" s="10">
        <v>2917.3000489999999</v>
      </c>
      <c r="D233" s="10">
        <v>977.34997599999997</v>
      </c>
      <c r="F233" s="3">
        <f t="shared" si="13"/>
        <v>-1.5107779834816704E-2</v>
      </c>
      <c r="G233" s="3">
        <f t="shared" si="14"/>
        <v>-8.6723276111818626E-3</v>
      </c>
    </row>
    <row r="234" spans="2:7" x14ac:dyDescent="0.2">
      <c r="B234" s="9">
        <v>45463</v>
      </c>
      <c r="C234" s="10">
        <v>2947.3999020000001</v>
      </c>
      <c r="D234" s="10">
        <v>978.25</v>
      </c>
      <c r="F234" s="3">
        <f t="shared" si="13"/>
        <v>1.0317709009848963E-2</v>
      </c>
      <c r="G234" s="3">
        <f t="shared" si="14"/>
        <v>9.2088199938733517E-4</v>
      </c>
    </row>
    <row r="235" spans="2:7" x14ac:dyDescent="0.2">
      <c r="B235" s="9">
        <v>45464</v>
      </c>
      <c r="C235" s="10">
        <v>2908.3999020000001</v>
      </c>
      <c r="D235" s="10">
        <v>961.79998799999998</v>
      </c>
      <c r="F235" s="3">
        <f t="shared" si="13"/>
        <v>-1.3232001525661952E-2</v>
      </c>
      <c r="G235" s="3">
        <f t="shared" si="14"/>
        <v>-1.6815754663940696E-2</v>
      </c>
    </row>
    <row r="236" spans="2:7" x14ac:dyDescent="0.2">
      <c r="B236" s="9">
        <v>45467</v>
      </c>
      <c r="C236" s="10">
        <v>2882.9499510000001</v>
      </c>
      <c r="D236" s="10">
        <v>958.04998799999998</v>
      </c>
      <c r="F236" s="3">
        <f t="shared" si="13"/>
        <v>-8.7504991945911437E-3</v>
      </c>
      <c r="G236" s="3">
        <f t="shared" si="14"/>
        <v>-3.8989395371046287E-3</v>
      </c>
    </row>
    <row r="237" spans="2:7" x14ac:dyDescent="0.2">
      <c r="B237" s="9">
        <v>45468</v>
      </c>
      <c r="C237" s="10">
        <v>2908.3000489999999</v>
      </c>
      <c r="D237" s="10">
        <v>955</v>
      </c>
      <c r="F237" s="3">
        <f t="shared" si="13"/>
        <v>8.7931106785974489E-3</v>
      </c>
      <c r="G237" s="3">
        <f t="shared" si="14"/>
        <v>-3.1835374335393851E-3</v>
      </c>
    </row>
    <row r="238" spans="2:7" x14ac:dyDescent="0.2">
      <c r="B238" s="9">
        <v>45469</v>
      </c>
      <c r="C238" s="10">
        <v>3028.0500489999999</v>
      </c>
      <c r="D238" s="10">
        <v>951.84997599999997</v>
      </c>
      <c r="F238" s="3">
        <f t="shared" si="13"/>
        <v>4.1175256329268883E-2</v>
      </c>
      <c r="G238" s="3">
        <f t="shared" si="14"/>
        <v>-3.2984544502617785E-3</v>
      </c>
    </row>
    <row r="239" spans="2:7" x14ac:dyDescent="0.2">
      <c r="B239" s="9">
        <v>45470</v>
      </c>
      <c r="C239" s="10">
        <v>3061.1000979999999</v>
      </c>
      <c r="D239" s="10">
        <v>972.09997599999997</v>
      </c>
      <c r="F239" s="3">
        <f t="shared" si="13"/>
        <v>1.0914631021675003E-2</v>
      </c>
      <c r="G239" s="3">
        <f t="shared" si="14"/>
        <v>2.1274360992367125E-2</v>
      </c>
    </row>
    <row r="240" spans="2:7" x14ac:dyDescent="0.2">
      <c r="B240" s="9">
        <v>45471</v>
      </c>
      <c r="C240" s="10">
        <v>3130.8000489999999</v>
      </c>
      <c r="D240" s="10">
        <v>989.75</v>
      </c>
      <c r="F240" s="3">
        <f t="shared" si="13"/>
        <v>2.2769575893823113E-2</v>
      </c>
      <c r="G240" s="3">
        <f t="shared" si="14"/>
        <v>1.8156593391377651E-2</v>
      </c>
    </row>
    <row r="241" spans="2:7" x14ac:dyDescent="0.2">
      <c r="B241" s="9">
        <v>45474</v>
      </c>
      <c r="C241" s="10">
        <v>3120.3000489999999</v>
      </c>
      <c r="D241" s="10">
        <v>1002.049988</v>
      </c>
      <c r="F241" s="3">
        <f t="shared" si="13"/>
        <v>-3.35377534038106E-3</v>
      </c>
      <c r="G241" s="3">
        <f t="shared" si="14"/>
        <v>1.2427368527405891E-2</v>
      </c>
    </row>
    <row r="242" spans="2:7" x14ac:dyDescent="0.2">
      <c r="B242" s="9">
        <v>45475</v>
      </c>
      <c r="C242" s="10">
        <v>3130.3500979999999</v>
      </c>
      <c r="D242" s="10">
        <v>981.29998799999998</v>
      </c>
      <c r="F242" s="3">
        <f t="shared" si="13"/>
        <v>3.2208598026399748E-3</v>
      </c>
      <c r="G242" s="3">
        <f t="shared" si="14"/>
        <v>-2.0707549771459055E-2</v>
      </c>
    </row>
    <row r="243" spans="2:7" x14ac:dyDescent="0.2">
      <c r="B243" s="9">
        <v>45476</v>
      </c>
      <c r="C243" s="10">
        <v>3104.8500979999999</v>
      </c>
      <c r="D243" s="10">
        <v>975.65002400000003</v>
      </c>
      <c r="F243" s="3">
        <f t="shared" si="13"/>
        <v>-8.1460537006042832E-3</v>
      </c>
      <c r="G243" s="3">
        <f t="shared" si="14"/>
        <v>-5.7576317834419077E-3</v>
      </c>
    </row>
    <row r="244" spans="2:7" x14ac:dyDescent="0.2">
      <c r="B244" s="9">
        <v>45477</v>
      </c>
      <c r="C244" s="10">
        <v>3108.0500489999999</v>
      </c>
      <c r="D244" s="10">
        <v>998.20001200000002</v>
      </c>
      <c r="F244" s="3">
        <f t="shared" si="13"/>
        <v>1.0306297885560589E-3</v>
      </c>
      <c r="G244" s="3">
        <f t="shared" si="14"/>
        <v>2.3112783729096753E-2</v>
      </c>
    </row>
    <row r="245" spans="2:7" x14ac:dyDescent="0.2">
      <c r="B245" s="9">
        <v>45478</v>
      </c>
      <c r="C245" s="10">
        <v>3177.25</v>
      </c>
      <c r="D245" s="10">
        <v>993.65002400000003</v>
      </c>
      <c r="F245" s="3">
        <f t="shared" si="13"/>
        <v>2.22647479638447E-2</v>
      </c>
      <c r="G245" s="3">
        <f t="shared" si="14"/>
        <v>-4.5581926921475224E-3</v>
      </c>
    </row>
    <row r="246" spans="2:7" x14ac:dyDescent="0.2">
      <c r="B246" s="9">
        <v>45481</v>
      </c>
      <c r="C246" s="10">
        <v>3201.8000489999999</v>
      </c>
      <c r="D246" s="10">
        <v>1002.599976</v>
      </c>
      <c r="F246" s="3">
        <f t="shared" si="13"/>
        <v>7.7268231961602485E-3</v>
      </c>
      <c r="G246" s="3">
        <f t="shared" si="14"/>
        <v>9.0071471683474957E-3</v>
      </c>
    </row>
    <row r="247" spans="2:7" x14ac:dyDescent="0.2">
      <c r="B247" s="9">
        <v>45482</v>
      </c>
      <c r="C247" s="10">
        <v>3180.5500489999999</v>
      </c>
      <c r="D247" s="10">
        <v>1014.950012</v>
      </c>
      <c r="F247" s="3">
        <f t="shared" si="13"/>
        <v>-6.6368916468212413E-3</v>
      </c>
      <c r="G247" s="3">
        <f t="shared" si="14"/>
        <v>1.2318009471007585E-2</v>
      </c>
    </row>
    <row r="248" spans="2:7" x14ac:dyDescent="0.2">
      <c r="B248" s="9">
        <v>45483</v>
      </c>
      <c r="C248" s="10">
        <v>3168.4499510000001</v>
      </c>
      <c r="D248" s="10">
        <v>1005.5</v>
      </c>
      <c r="F248" s="3">
        <f t="shared" si="13"/>
        <v>-3.8044042110905174E-3</v>
      </c>
      <c r="G248" s="3">
        <f t="shared" si="14"/>
        <v>-9.3108152010150658E-3</v>
      </c>
    </row>
  </sheetData>
  <autoFilter ref="B2:D248" xr:uid="{56B50F04-2688-4F07-A15F-9B98CA8C3A78}"/>
  <mergeCells count="43">
    <mergeCell ref="F2:G2"/>
    <mergeCell ref="I4:J4"/>
    <mergeCell ref="I5:J5"/>
    <mergeCell ref="I6:J6"/>
    <mergeCell ref="K6:L6"/>
    <mergeCell ref="I16:J16"/>
    <mergeCell ref="S3:T3"/>
    <mergeCell ref="U3:V3"/>
    <mergeCell ref="S4:T4"/>
    <mergeCell ref="S14:T14"/>
    <mergeCell ref="S13:T13"/>
    <mergeCell ref="S12:T12"/>
    <mergeCell ref="S11:T11"/>
    <mergeCell ref="S10:T10"/>
    <mergeCell ref="S9:T9"/>
    <mergeCell ref="I11:J11"/>
    <mergeCell ref="I10:J10"/>
    <mergeCell ref="I14:J14"/>
    <mergeCell ref="I9:J9"/>
    <mergeCell ref="I15:J15"/>
    <mergeCell ref="I13:J13"/>
    <mergeCell ref="S8:T8"/>
    <mergeCell ref="S7:T7"/>
    <mergeCell ref="S6:T6"/>
    <mergeCell ref="S5:T5"/>
    <mergeCell ref="U4:V4"/>
    <mergeCell ref="U5:V5"/>
    <mergeCell ref="U6:V6"/>
    <mergeCell ref="U7:V7"/>
    <mergeCell ref="U8:V8"/>
    <mergeCell ref="U15:V15"/>
    <mergeCell ref="U16:V16"/>
    <mergeCell ref="U9:V9"/>
    <mergeCell ref="U10:V10"/>
    <mergeCell ref="U11:V11"/>
    <mergeCell ref="U12:V12"/>
    <mergeCell ref="U13:V13"/>
    <mergeCell ref="U14:V14"/>
    <mergeCell ref="K14:L14"/>
    <mergeCell ref="K15:L15"/>
    <mergeCell ref="K16:L16"/>
    <mergeCell ref="S15:T15"/>
    <mergeCell ref="S16:T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Garvit Satija</dc:creator>
  <cp:lastModifiedBy>Garvit Satija</cp:lastModifiedBy>
  <dcterms:created xsi:type="dcterms:W3CDTF">2024-07-10T13:58:24Z</dcterms:created>
  <dcterms:modified xsi:type="dcterms:W3CDTF">2024-07-11T05:43:46Z</dcterms:modified>
</cp:coreProperties>
</file>