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rys\version-control\BootCampHomework\BootCamp\"/>
    </mc:Choice>
  </mc:AlternateContent>
  <xr:revisionPtr revIDLastSave="0" documentId="13_ncr:1_{6283BEC2-EEA0-4973-B840-1039D757ADF9}" xr6:coauthVersionLast="44" xr6:coauthVersionMax="44" xr10:uidLastSave="{00000000-0000-0000-0000-000000000000}"/>
  <bookViews>
    <workbookView xWindow="945" yWindow="-120" windowWidth="23175" windowHeight="13740" tabRatio="500" firstSheet="1" activeTab="2" xr2:uid="{00000000-000D-0000-FFFF-FFFF00000000}"/>
  </bookViews>
  <sheets>
    <sheet name="Sheet1" sheetId="1" r:id="rId1"/>
    <sheet name="PivotTableStacked" sheetId="3" r:id="rId2"/>
    <sheet name="SubcatagoryStackedPivotChart" sheetId="4" r:id="rId3"/>
    <sheet name="DateTables" sheetId="5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" i="1" l="1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Q4115" i="1"/>
  <c r="O4115" i="1"/>
  <c r="R4114" i="1"/>
  <c r="Q4114" i="1"/>
  <c r="O4114" i="1"/>
  <c r="R4113" i="1"/>
  <c r="Q4113" i="1"/>
  <c r="O4113" i="1"/>
  <c r="R4112" i="1"/>
  <c r="Q4112" i="1"/>
  <c r="O4112" i="1"/>
  <c r="R4111" i="1"/>
  <c r="Q4111" i="1"/>
  <c r="O4111" i="1"/>
  <c r="R4110" i="1"/>
  <c r="Q4110" i="1"/>
  <c r="O4110" i="1"/>
  <c r="R4109" i="1"/>
  <c r="Q4109" i="1"/>
  <c r="O4109" i="1"/>
  <c r="R4108" i="1"/>
  <c r="Q4108" i="1"/>
  <c r="O4108" i="1"/>
  <c r="R4107" i="1"/>
  <c r="Q4107" i="1"/>
  <c r="O4107" i="1"/>
  <c r="R4106" i="1"/>
  <c r="Q4106" i="1"/>
  <c r="O4106" i="1"/>
  <c r="R4105" i="1"/>
  <c r="Q4105" i="1"/>
  <c r="O4105" i="1"/>
  <c r="R4104" i="1"/>
  <c r="Q4104" i="1"/>
  <c r="O4104" i="1"/>
  <c r="R4103" i="1"/>
  <c r="Q4103" i="1"/>
  <c r="O4103" i="1"/>
  <c r="R4102" i="1"/>
  <c r="Q4102" i="1"/>
  <c r="O4102" i="1"/>
  <c r="R4101" i="1"/>
  <c r="Q4101" i="1"/>
  <c r="O4101" i="1"/>
  <c r="R4100" i="1"/>
  <c r="Q4100" i="1"/>
  <c r="O4100" i="1"/>
  <c r="R4099" i="1"/>
  <c r="Q4099" i="1"/>
  <c r="O4099" i="1"/>
  <c r="R4098" i="1"/>
  <c r="Q4098" i="1"/>
  <c r="O4098" i="1"/>
  <c r="R4097" i="1"/>
  <c r="Q4097" i="1"/>
  <c r="O4097" i="1"/>
  <c r="R4096" i="1"/>
  <c r="Q4096" i="1"/>
  <c r="O4096" i="1"/>
  <c r="R4095" i="1"/>
  <c r="Q4095" i="1"/>
  <c r="O4095" i="1"/>
  <c r="R4094" i="1"/>
  <c r="Q4094" i="1"/>
  <c r="O4094" i="1"/>
  <c r="R4093" i="1"/>
  <c r="Q4093" i="1"/>
  <c r="O4093" i="1"/>
  <c r="R4092" i="1"/>
  <c r="Q4092" i="1"/>
  <c r="O4092" i="1"/>
  <c r="R4091" i="1"/>
  <c r="Q4091" i="1"/>
  <c r="O4091" i="1"/>
  <c r="R4090" i="1"/>
  <c r="Q4090" i="1"/>
  <c r="O4090" i="1"/>
  <c r="R4089" i="1"/>
  <c r="Q4089" i="1"/>
  <c r="O4089" i="1"/>
  <c r="R4088" i="1"/>
  <c r="Q4088" i="1"/>
  <c r="O4088" i="1"/>
  <c r="R4087" i="1"/>
  <c r="Q4087" i="1"/>
  <c r="O4087" i="1"/>
  <c r="R4086" i="1"/>
  <c r="Q4086" i="1"/>
  <c r="O4086" i="1"/>
  <c r="R4085" i="1"/>
  <c r="Q4085" i="1"/>
  <c r="O4085" i="1"/>
  <c r="R4084" i="1"/>
  <c r="Q4084" i="1"/>
  <c r="O4084" i="1"/>
  <c r="R4083" i="1"/>
  <c r="Q4083" i="1"/>
  <c r="O4083" i="1"/>
  <c r="R4082" i="1"/>
  <c r="Q4082" i="1"/>
  <c r="O4082" i="1"/>
  <c r="R4081" i="1"/>
  <c r="Q4081" i="1"/>
  <c r="O4081" i="1"/>
  <c r="R4080" i="1"/>
  <c r="Q4080" i="1"/>
  <c r="O4080" i="1"/>
  <c r="R4079" i="1"/>
  <c r="Q4079" i="1"/>
  <c r="O4079" i="1"/>
  <c r="R4078" i="1"/>
  <c r="Q4078" i="1"/>
  <c r="O4078" i="1"/>
  <c r="R4077" i="1"/>
  <c r="Q4077" i="1"/>
  <c r="O4077" i="1"/>
  <c r="R4076" i="1"/>
  <c r="Q4076" i="1"/>
  <c r="O4076" i="1"/>
  <c r="R4075" i="1"/>
  <c r="Q4075" i="1"/>
  <c r="O4075" i="1"/>
  <c r="R4074" i="1"/>
  <c r="Q4074" i="1"/>
  <c r="O4074" i="1"/>
  <c r="R4073" i="1"/>
  <c r="Q4073" i="1"/>
  <c r="O4073" i="1"/>
  <c r="R4072" i="1"/>
  <c r="Q4072" i="1"/>
  <c r="O4072" i="1"/>
  <c r="R4071" i="1"/>
  <c r="Q4071" i="1"/>
  <c r="O4071" i="1"/>
  <c r="R4070" i="1"/>
  <c r="Q4070" i="1"/>
  <c r="O4070" i="1"/>
  <c r="R4069" i="1"/>
  <c r="Q4069" i="1"/>
  <c r="O4069" i="1"/>
  <c r="R4068" i="1"/>
  <c r="Q4068" i="1"/>
  <c r="O4068" i="1"/>
  <c r="R4067" i="1"/>
  <c r="Q4067" i="1"/>
  <c r="O4067" i="1"/>
  <c r="R4066" i="1"/>
  <c r="Q4066" i="1"/>
  <c r="O4066" i="1"/>
  <c r="R4065" i="1"/>
  <c r="Q4065" i="1"/>
  <c r="O4065" i="1"/>
  <c r="R4064" i="1"/>
  <c r="Q4064" i="1"/>
  <c r="O4064" i="1"/>
  <c r="R4063" i="1"/>
  <c r="Q4063" i="1"/>
  <c r="O4063" i="1"/>
  <c r="R4062" i="1"/>
  <c r="Q4062" i="1"/>
  <c r="O4062" i="1"/>
  <c r="R4061" i="1"/>
  <c r="Q4061" i="1"/>
  <c r="O4061" i="1"/>
  <c r="R4060" i="1"/>
  <c r="Q4060" i="1"/>
  <c r="O4060" i="1"/>
  <c r="R4059" i="1"/>
  <c r="Q4059" i="1"/>
  <c r="O4059" i="1"/>
  <c r="R4058" i="1"/>
  <c r="Q4058" i="1"/>
  <c r="O4058" i="1"/>
  <c r="R4057" i="1"/>
  <c r="Q4057" i="1"/>
  <c r="O4057" i="1"/>
  <c r="R4056" i="1"/>
  <c r="Q4056" i="1"/>
  <c r="O4056" i="1"/>
  <c r="R4055" i="1"/>
  <c r="Q4055" i="1"/>
  <c r="O4055" i="1"/>
  <c r="R4054" i="1"/>
  <c r="Q4054" i="1"/>
  <c r="O4054" i="1"/>
  <c r="R4053" i="1"/>
  <c r="Q4053" i="1"/>
  <c r="O4053" i="1"/>
  <c r="R4052" i="1"/>
  <c r="Q4052" i="1"/>
  <c r="O4052" i="1"/>
  <c r="R4051" i="1"/>
  <c r="Q4051" i="1"/>
  <c r="O4051" i="1"/>
  <c r="R4050" i="1"/>
  <c r="Q4050" i="1"/>
  <c r="O4050" i="1"/>
  <c r="R4049" i="1"/>
  <c r="Q4049" i="1"/>
  <c r="O4049" i="1"/>
  <c r="R4048" i="1"/>
  <c r="Q4048" i="1"/>
  <c r="O4048" i="1"/>
  <c r="R4047" i="1"/>
  <c r="Q4047" i="1"/>
  <c r="O4047" i="1"/>
  <c r="R4046" i="1"/>
  <c r="Q4046" i="1"/>
  <c r="O4046" i="1"/>
  <c r="R4045" i="1"/>
  <c r="Q4045" i="1"/>
  <c r="O4045" i="1"/>
  <c r="R4044" i="1"/>
  <c r="Q4044" i="1"/>
  <c r="O4044" i="1"/>
  <c r="R4043" i="1"/>
  <c r="Q4043" i="1"/>
  <c r="O4043" i="1"/>
  <c r="R4042" i="1"/>
  <c r="Q4042" i="1"/>
  <c r="O4042" i="1"/>
  <c r="R4041" i="1"/>
  <c r="Q4041" i="1"/>
  <c r="O4041" i="1"/>
  <c r="R4040" i="1"/>
  <c r="Q4040" i="1"/>
  <c r="O4040" i="1"/>
  <c r="R4039" i="1"/>
  <c r="Q4039" i="1"/>
  <c r="O4039" i="1"/>
  <c r="R4038" i="1"/>
  <c r="Q4038" i="1"/>
  <c r="O4038" i="1"/>
  <c r="R4037" i="1"/>
  <c r="Q4037" i="1"/>
  <c r="O4037" i="1"/>
  <c r="R4036" i="1"/>
  <c r="Q4036" i="1"/>
  <c r="O4036" i="1"/>
  <c r="R4035" i="1"/>
  <c r="Q4035" i="1"/>
  <c r="O4035" i="1"/>
  <c r="R4034" i="1"/>
  <c r="Q4034" i="1"/>
  <c r="O4034" i="1"/>
  <c r="R4033" i="1"/>
  <c r="Q4033" i="1"/>
  <c r="O4033" i="1"/>
  <c r="R4032" i="1"/>
  <c r="Q4032" i="1"/>
  <c r="O4032" i="1"/>
  <c r="R4031" i="1"/>
  <c r="Q4031" i="1"/>
  <c r="O4031" i="1"/>
  <c r="R4030" i="1"/>
  <c r="Q4030" i="1"/>
  <c r="O4030" i="1"/>
  <c r="R4029" i="1"/>
  <c r="Q4029" i="1"/>
  <c r="O4029" i="1"/>
  <c r="R4028" i="1"/>
  <c r="Q4028" i="1"/>
  <c r="O4028" i="1"/>
  <c r="R4027" i="1"/>
  <c r="Q4027" i="1"/>
  <c r="O4027" i="1"/>
  <c r="R4026" i="1"/>
  <c r="Q4026" i="1"/>
  <c r="O4026" i="1"/>
  <c r="R4025" i="1"/>
  <c r="Q4025" i="1"/>
  <c r="O4025" i="1"/>
  <c r="R4024" i="1"/>
  <c r="Q4024" i="1"/>
  <c r="O4024" i="1"/>
  <c r="R4023" i="1"/>
  <c r="Q4023" i="1"/>
  <c r="O4023" i="1"/>
  <c r="R4022" i="1"/>
  <c r="Q4022" i="1"/>
  <c r="O4022" i="1"/>
  <c r="R4021" i="1"/>
  <c r="Q4021" i="1"/>
  <c r="O4021" i="1"/>
  <c r="R4020" i="1"/>
  <c r="Q4020" i="1"/>
  <c r="O4020" i="1"/>
  <c r="R4019" i="1"/>
  <c r="Q4019" i="1"/>
  <c r="O4019" i="1"/>
  <c r="R4018" i="1"/>
  <c r="Q4018" i="1"/>
  <c r="O4018" i="1"/>
  <c r="R4017" i="1"/>
  <c r="Q4017" i="1"/>
  <c r="O4017" i="1"/>
  <c r="R4016" i="1"/>
  <c r="Q4016" i="1"/>
  <c r="O4016" i="1"/>
  <c r="R4015" i="1"/>
  <c r="Q4015" i="1"/>
  <c r="O4015" i="1"/>
  <c r="R4014" i="1"/>
  <c r="Q4014" i="1"/>
  <c r="O4014" i="1"/>
  <c r="R4013" i="1"/>
  <c r="Q4013" i="1"/>
  <c r="O4013" i="1"/>
  <c r="R4012" i="1"/>
  <c r="Q4012" i="1"/>
  <c r="O4012" i="1"/>
  <c r="R4011" i="1"/>
  <c r="Q4011" i="1"/>
  <c r="O4011" i="1"/>
  <c r="R4010" i="1"/>
  <c r="Q4010" i="1"/>
  <c r="O4010" i="1"/>
  <c r="R4009" i="1"/>
  <c r="Q4009" i="1"/>
  <c r="O4009" i="1"/>
  <c r="R4008" i="1"/>
  <c r="Q4008" i="1"/>
  <c r="O4008" i="1"/>
  <c r="R4007" i="1"/>
  <c r="Q4007" i="1"/>
  <c r="O4007" i="1"/>
  <c r="R4006" i="1"/>
  <c r="Q4006" i="1"/>
  <c r="O4006" i="1"/>
  <c r="R4005" i="1"/>
  <c r="Q4005" i="1"/>
  <c r="O4005" i="1"/>
  <c r="R4004" i="1"/>
  <c r="Q4004" i="1"/>
  <c r="O4004" i="1"/>
  <c r="R4003" i="1"/>
  <c r="Q4003" i="1"/>
  <c r="O4003" i="1"/>
  <c r="R4002" i="1"/>
  <c r="Q4002" i="1"/>
  <c r="O4002" i="1"/>
  <c r="R4001" i="1"/>
  <c r="Q4001" i="1"/>
  <c r="O4001" i="1"/>
  <c r="R4000" i="1"/>
  <c r="Q4000" i="1"/>
  <c r="O4000" i="1"/>
  <c r="R3999" i="1"/>
  <c r="Q3999" i="1"/>
  <c r="O3999" i="1"/>
  <c r="R3998" i="1"/>
  <c r="Q3998" i="1"/>
  <c r="O3998" i="1"/>
  <c r="R3997" i="1"/>
  <c r="Q3997" i="1"/>
  <c r="O3997" i="1"/>
  <c r="R3996" i="1"/>
  <c r="Q3996" i="1"/>
  <c r="O3996" i="1"/>
  <c r="R3995" i="1"/>
  <c r="Q3995" i="1"/>
  <c r="O3995" i="1"/>
  <c r="R3994" i="1"/>
  <c r="Q3994" i="1"/>
  <c r="O3994" i="1"/>
  <c r="R3993" i="1"/>
  <c r="Q3993" i="1"/>
  <c r="O3993" i="1"/>
  <c r="R3992" i="1"/>
  <c r="Q3992" i="1"/>
  <c r="O3992" i="1"/>
  <c r="R3991" i="1"/>
  <c r="Q3991" i="1"/>
  <c r="O3991" i="1"/>
  <c r="R3990" i="1"/>
  <c r="Q3990" i="1"/>
  <c r="O3990" i="1"/>
  <c r="R3989" i="1"/>
  <c r="Q3989" i="1"/>
  <c r="O3989" i="1"/>
  <c r="R3988" i="1"/>
  <c r="Q3988" i="1"/>
  <c r="O3988" i="1"/>
  <c r="R3987" i="1"/>
  <c r="Q3987" i="1"/>
  <c r="O3987" i="1"/>
  <c r="R3986" i="1"/>
  <c r="Q3986" i="1"/>
  <c r="O3986" i="1"/>
  <c r="R3985" i="1"/>
  <c r="Q3985" i="1"/>
  <c r="O3985" i="1"/>
  <c r="R3984" i="1"/>
  <c r="Q3984" i="1"/>
  <c r="O3984" i="1"/>
  <c r="R3983" i="1"/>
  <c r="Q3983" i="1"/>
  <c r="O3983" i="1"/>
  <c r="R3982" i="1"/>
  <c r="Q3982" i="1"/>
  <c r="O3982" i="1"/>
  <c r="R3981" i="1"/>
  <c r="Q3981" i="1"/>
  <c r="O3981" i="1"/>
  <c r="R3980" i="1"/>
  <c r="Q3980" i="1"/>
  <c r="O3980" i="1"/>
  <c r="R3979" i="1"/>
  <c r="Q3979" i="1"/>
  <c r="O3979" i="1"/>
  <c r="R3978" i="1"/>
  <c r="Q3978" i="1"/>
  <c r="O3978" i="1"/>
  <c r="R3977" i="1"/>
  <c r="Q3977" i="1"/>
  <c r="O3977" i="1"/>
  <c r="R3976" i="1"/>
  <c r="Q3976" i="1"/>
  <c r="O3976" i="1"/>
  <c r="R3975" i="1"/>
  <c r="Q3975" i="1"/>
  <c r="O3975" i="1"/>
  <c r="R3974" i="1"/>
  <c r="Q3974" i="1"/>
  <c r="O3974" i="1"/>
  <c r="R3973" i="1"/>
  <c r="Q3973" i="1"/>
  <c r="O3973" i="1"/>
  <c r="R3972" i="1"/>
  <c r="Q3972" i="1"/>
  <c r="O3972" i="1"/>
  <c r="R3971" i="1"/>
  <c r="Q3971" i="1"/>
  <c r="O3971" i="1"/>
  <c r="R3970" i="1"/>
  <c r="Q3970" i="1"/>
  <c r="O3970" i="1"/>
  <c r="R3969" i="1"/>
  <c r="Q3969" i="1"/>
  <c r="O3969" i="1"/>
  <c r="R3968" i="1"/>
  <c r="Q3968" i="1"/>
  <c r="O3968" i="1"/>
  <c r="R3967" i="1"/>
  <c r="Q3967" i="1"/>
  <c r="O3967" i="1"/>
  <c r="R3966" i="1"/>
  <c r="Q3966" i="1"/>
  <c r="O3966" i="1"/>
  <c r="R3965" i="1"/>
  <c r="Q3965" i="1"/>
  <c r="O3965" i="1"/>
  <c r="R3964" i="1"/>
  <c r="Q3964" i="1"/>
  <c r="O3964" i="1"/>
  <c r="R3963" i="1"/>
  <c r="Q3963" i="1"/>
  <c r="O3963" i="1"/>
  <c r="R3962" i="1"/>
  <c r="Q3962" i="1"/>
  <c r="O3962" i="1"/>
  <c r="R3961" i="1"/>
  <c r="Q3961" i="1"/>
  <c r="O3961" i="1"/>
  <c r="R3960" i="1"/>
  <c r="Q3960" i="1"/>
  <c r="O3960" i="1"/>
  <c r="R3959" i="1"/>
  <c r="Q3959" i="1"/>
  <c r="O3959" i="1"/>
  <c r="R3958" i="1"/>
  <c r="Q3958" i="1"/>
  <c r="O3958" i="1"/>
  <c r="R3957" i="1"/>
  <c r="Q3957" i="1"/>
  <c r="O3957" i="1"/>
  <c r="R3956" i="1"/>
  <c r="Q3956" i="1"/>
  <c r="O3956" i="1"/>
  <c r="R3955" i="1"/>
  <c r="Q3955" i="1"/>
  <c r="O3955" i="1"/>
  <c r="R3954" i="1"/>
  <c r="Q3954" i="1"/>
  <c r="O3954" i="1"/>
  <c r="R3953" i="1"/>
  <c r="Q3953" i="1"/>
  <c r="O3953" i="1"/>
  <c r="R3952" i="1"/>
  <c r="Q3952" i="1"/>
  <c r="O3952" i="1"/>
  <c r="R3951" i="1"/>
  <c r="Q3951" i="1"/>
  <c r="O3951" i="1"/>
  <c r="R3950" i="1"/>
  <c r="Q3950" i="1"/>
  <c r="O3950" i="1"/>
  <c r="R3949" i="1"/>
  <c r="Q3949" i="1"/>
  <c r="O3949" i="1"/>
  <c r="R3948" i="1"/>
  <c r="Q3948" i="1"/>
  <c r="O3948" i="1"/>
  <c r="R3947" i="1"/>
  <c r="Q3947" i="1"/>
  <c r="O3947" i="1"/>
  <c r="R3946" i="1"/>
  <c r="Q3946" i="1"/>
  <c r="O3946" i="1"/>
  <c r="R3945" i="1"/>
  <c r="Q3945" i="1"/>
  <c r="O3945" i="1"/>
  <c r="R3944" i="1"/>
  <c r="Q3944" i="1"/>
  <c r="O3944" i="1"/>
  <c r="R3943" i="1"/>
  <c r="Q3943" i="1"/>
  <c r="O3943" i="1"/>
  <c r="R3942" i="1"/>
  <c r="Q3942" i="1"/>
  <c r="O3942" i="1"/>
  <c r="R3941" i="1"/>
  <c r="Q3941" i="1"/>
  <c r="O3941" i="1"/>
  <c r="R3940" i="1"/>
  <c r="Q3940" i="1"/>
  <c r="O3940" i="1"/>
  <c r="R3939" i="1"/>
  <c r="Q3939" i="1"/>
  <c r="O3939" i="1"/>
  <c r="R3938" i="1"/>
  <c r="Q3938" i="1"/>
  <c r="O3938" i="1"/>
  <c r="R3937" i="1"/>
  <c r="Q3937" i="1"/>
  <c r="O3937" i="1"/>
  <c r="R3936" i="1"/>
  <c r="Q3936" i="1"/>
  <c r="O3936" i="1"/>
  <c r="R3935" i="1"/>
  <c r="Q3935" i="1"/>
  <c r="O3935" i="1"/>
  <c r="R3934" i="1"/>
  <c r="Q3934" i="1"/>
  <c r="O3934" i="1"/>
  <c r="R3933" i="1"/>
  <c r="Q3933" i="1"/>
  <c r="O3933" i="1"/>
  <c r="R3932" i="1"/>
  <c r="Q3932" i="1"/>
  <c r="O3932" i="1"/>
  <c r="R3931" i="1"/>
  <c r="Q3931" i="1"/>
  <c r="O3931" i="1"/>
  <c r="R3930" i="1"/>
  <c r="Q3930" i="1"/>
  <c r="O3930" i="1"/>
  <c r="R3929" i="1"/>
  <c r="Q3929" i="1"/>
  <c r="O3929" i="1"/>
  <c r="R3928" i="1"/>
  <c r="Q3928" i="1"/>
  <c r="O3928" i="1"/>
  <c r="R3927" i="1"/>
  <c r="Q3927" i="1"/>
  <c r="O3927" i="1"/>
  <c r="R3926" i="1"/>
  <c r="Q3926" i="1"/>
  <c r="O3926" i="1"/>
  <c r="R3925" i="1"/>
  <c r="Q3925" i="1"/>
  <c r="O3925" i="1"/>
  <c r="R3924" i="1"/>
  <c r="Q3924" i="1"/>
  <c r="O3924" i="1"/>
  <c r="R3923" i="1"/>
  <c r="Q3923" i="1"/>
  <c r="O3923" i="1"/>
  <c r="R3922" i="1"/>
  <c r="Q3922" i="1"/>
  <c r="O3922" i="1"/>
  <c r="R3921" i="1"/>
  <c r="Q3921" i="1"/>
  <c r="O3921" i="1"/>
  <c r="R3920" i="1"/>
  <c r="Q3920" i="1"/>
  <c r="O3920" i="1"/>
  <c r="R3919" i="1"/>
  <c r="Q3919" i="1"/>
  <c r="O3919" i="1"/>
  <c r="R3918" i="1"/>
  <c r="Q3918" i="1"/>
  <c r="O3918" i="1"/>
  <c r="R3917" i="1"/>
  <c r="Q3917" i="1"/>
  <c r="O3917" i="1"/>
  <c r="R3916" i="1"/>
  <c r="Q3916" i="1"/>
  <c r="O3916" i="1"/>
  <c r="R3915" i="1"/>
  <c r="Q3915" i="1"/>
  <c r="O3915" i="1"/>
  <c r="R3914" i="1"/>
  <c r="Q3914" i="1"/>
  <c r="O3914" i="1"/>
  <c r="R3913" i="1"/>
  <c r="Q3913" i="1"/>
  <c r="O3913" i="1"/>
  <c r="R3912" i="1"/>
  <c r="Q3912" i="1"/>
  <c r="O3912" i="1"/>
  <c r="R3911" i="1"/>
  <c r="Q3911" i="1"/>
  <c r="O3911" i="1"/>
  <c r="R3910" i="1"/>
  <c r="Q3910" i="1"/>
  <c r="O3910" i="1"/>
  <c r="R3909" i="1"/>
  <c r="Q3909" i="1"/>
  <c r="O3909" i="1"/>
  <c r="R3908" i="1"/>
  <c r="Q3908" i="1"/>
  <c r="O3908" i="1"/>
  <c r="R3907" i="1"/>
  <c r="Q3907" i="1"/>
  <c r="O3907" i="1"/>
  <c r="R3906" i="1"/>
  <c r="Q3906" i="1"/>
  <c r="O3906" i="1"/>
  <c r="R3905" i="1"/>
  <c r="Q3905" i="1"/>
  <c r="O3905" i="1"/>
  <c r="R3904" i="1"/>
  <c r="Q3904" i="1"/>
  <c r="O3904" i="1"/>
  <c r="R3903" i="1"/>
  <c r="Q3903" i="1"/>
  <c r="O3903" i="1"/>
  <c r="R3902" i="1"/>
  <c r="Q3902" i="1"/>
  <c r="O3902" i="1"/>
  <c r="R3901" i="1"/>
  <c r="Q3901" i="1"/>
  <c r="O3901" i="1"/>
  <c r="R3900" i="1"/>
  <c r="Q3900" i="1"/>
  <c r="O3900" i="1"/>
  <c r="R3899" i="1"/>
  <c r="Q3899" i="1"/>
  <c r="O3899" i="1"/>
  <c r="R3898" i="1"/>
  <c r="Q3898" i="1"/>
  <c r="O3898" i="1"/>
  <c r="R3897" i="1"/>
  <c r="Q3897" i="1"/>
  <c r="O3897" i="1"/>
  <c r="R3896" i="1"/>
  <c r="Q3896" i="1"/>
  <c r="O3896" i="1"/>
  <c r="R3895" i="1"/>
  <c r="Q3895" i="1"/>
  <c r="O3895" i="1"/>
  <c r="R3894" i="1"/>
  <c r="Q3894" i="1"/>
  <c r="O3894" i="1"/>
  <c r="R3893" i="1"/>
  <c r="Q3893" i="1"/>
  <c r="O3893" i="1"/>
  <c r="R3892" i="1"/>
  <c r="Q3892" i="1"/>
  <c r="O3892" i="1"/>
  <c r="R3891" i="1"/>
  <c r="Q3891" i="1"/>
  <c r="O3891" i="1"/>
  <c r="R3890" i="1"/>
  <c r="Q3890" i="1"/>
  <c r="O3890" i="1"/>
  <c r="R3889" i="1"/>
  <c r="Q3889" i="1"/>
  <c r="O3889" i="1"/>
  <c r="R3888" i="1"/>
  <c r="Q3888" i="1"/>
  <c r="O3888" i="1"/>
  <c r="R3887" i="1"/>
  <c r="Q3887" i="1"/>
  <c r="O3887" i="1"/>
  <c r="R3886" i="1"/>
  <c r="Q3886" i="1"/>
  <c r="O3886" i="1"/>
  <c r="R3885" i="1"/>
  <c r="Q3885" i="1"/>
  <c r="O3885" i="1"/>
  <c r="R3884" i="1"/>
  <c r="Q3884" i="1"/>
  <c r="O3884" i="1"/>
  <c r="R3883" i="1"/>
  <c r="Q3883" i="1"/>
  <c r="O3883" i="1"/>
  <c r="R3882" i="1"/>
  <c r="Q3882" i="1"/>
  <c r="O3882" i="1"/>
  <c r="R3881" i="1"/>
  <c r="Q3881" i="1"/>
  <c r="O3881" i="1"/>
  <c r="R3880" i="1"/>
  <c r="Q3880" i="1"/>
  <c r="O3880" i="1"/>
  <c r="R3879" i="1"/>
  <c r="Q3879" i="1"/>
  <c r="O3879" i="1"/>
  <c r="R3878" i="1"/>
  <c r="Q3878" i="1"/>
  <c r="O3878" i="1"/>
  <c r="R3877" i="1"/>
  <c r="Q3877" i="1"/>
  <c r="O3877" i="1"/>
  <c r="R3876" i="1"/>
  <c r="Q3876" i="1"/>
  <c r="O3876" i="1"/>
  <c r="R3875" i="1"/>
  <c r="Q3875" i="1"/>
  <c r="O3875" i="1"/>
  <c r="R3874" i="1"/>
  <c r="Q3874" i="1"/>
  <c r="O3874" i="1"/>
  <c r="R3873" i="1"/>
  <c r="Q3873" i="1"/>
  <c r="O3873" i="1"/>
  <c r="R3872" i="1"/>
  <c r="Q3872" i="1"/>
  <c r="O3872" i="1"/>
  <c r="R3871" i="1"/>
  <c r="Q3871" i="1"/>
  <c r="O3871" i="1"/>
  <c r="R3870" i="1"/>
  <c r="Q3870" i="1"/>
  <c r="O3870" i="1"/>
  <c r="R3869" i="1"/>
  <c r="Q3869" i="1"/>
  <c r="O3869" i="1"/>
  <c r="R3868" i="1"/>
  <c r="Q3868" i="1"/>
  <c r="O3868" i="1"/>
  <c r="R3867" i="1"/>
  <c r="Q3867" i="1"/>
  <c r="O3867" i="1"/>
  <c r="R3866" i="1"/>
  <c r="Q3866" i="1"/>
  <c r="O3866" i="1"/>
  <c r="R3865" i="1"/>
  <c r="Q3865" i="1"/>
  <c r="O3865" i="1"/>
  <c r="R3864" i="1"/>
  <c r="Q3864" i="1"/>
  <c r="O3864" i="1"/>
  <c r="R3863" i="1"/>
  <c r="Q3863" i="1"/>
  <c r="O3863" i="1"/>
  <c r="R3862" i="1"/>
  <c r="Q3862" i="1"/>
  <c r="O3862" i="1"/>
  <c r="R3861" i="1"/>
  <c r="Q3861" i="1"/>
  <c r="O3861" i="1"/>
  <c r="R3860" i="1"/>
  <c r="Q3860" i="1"/>
  <c r="O3860" i="1"/>
  <c r="R3859" i="1"/>
  <c r="Q3859" i="1"/>
  <c r="O3859" i="1"/>
  <c r="R3858" i="1"/>
  <c r="Q3858" i="1"/>
  <c r="O3858" i="1"/>
  <c r="R3857" i="1"/>
  <c r="Q3857" i="1"/>
  <c r="O3857" i="1"/>
  <c r="R3856" i="1"/>
  <c r="Q3856" i="1"/>
  <c r="O3856" i="1"/>
  <c r="R3855" i="1"/>
  <c r="Q3855" i="1"/>
  <c r="O3855" i="1"/>
  <c r="R3854" i="1"/>
  <c r="Q3854" i="1"/>
  <c r="O3854" i="1"/>
  <c r="R3853" i="1"/>
  <c r="Q3853" i="1"/>
  <c r="O3853" i="1"/>
  <c r="R3852" i="1"/>
  <c r="Q3852" i="1"/>
  <c r="O3852" i="1"/>
  <c r="R3851" i="1"/>
  <c r="Q3851" i="1"/>
  <c r="O3851" i="1"/>
  <c r="R3850" i="1"/>
  <c r="Q3850" i="1"/>
  <c r="O3850" i="1"/>
  <c r="R3849" i="1"/>
  <c r="Q3849" i="1"/>
  <c r="O3849" i="1"/>
  <c r="R3848" i="1"/>
  <c r="Q3848" i="1"/>
  <c r="O3848" i="1"/>
  <c r="R3847" i="1"/>
  <c r="Q3847" i="1"/>
  <c r="O3847" i="1"/>
  <c r="R3846" i="1"/>
  <c r="Q3846" i="1"/>
  <c r="O3846" i="1"/>
  <c r="R3845" i="1"/>
  <c r="Q3845" i="1"/>
  <c r="O3845" i="1"/>
  <c r="R3844" i="1"/>
  <c r="Q3844" i="1"/>
  <c r="O3844" i="1"/>
  <c r="R3843" i="1"/>
  <c r="Q3843" i="1"/>
  <c r="O3843" i="1"/>
  <c r="R3842" i="1"/>
  <c r="Q3842" i="1"/>
  <c r="O3842" i="1"/>
  <c r="R3841" i="1"/>
  <c r="Q3841" i="1"/>
  <c r="O3841" i="1"/>
  <c r="R3840" i="1"/>
  <c r="Q3840" i="1"/>
  <c r="O3840" i="1"/>
  <c r="R3839" i="1"/>
  <c r="Q3839" i="1"/>
  <c r="O3839" i="1"/>
  <c r="R3838" i="1"/>
  <c r="Q3838" i="1"/>
  <c r="O3838" i="1"/>
  <c r="R3837" i="1"/>
  <c r="Q3837" i="1"/>
  <c r="O3837" i="1"/>
  <c r="R3836" i="1"/>
  <c r="Q3836" i="1"/>
  <c r="O3836" i="1"/>
  <c r="R3835" i="1"/>
  <c r="Q3835" i="1"/>
  <c r="O3835" i="1"/>
  <c r="R3834" i="1"/>
  <c r="Q3834" i="1"/>
  <c r="O3834" i="1"/>
  <c r="R3833" i="1"/>
  <c r="Q3833" i="1"/>
  <c r="O3833" i="1"/>
  <c r="R3832" i="1"/>
  <c r="Q3832" i="1"/>
  <c r="O3832" i="1"/>
  <c r="R3831" i="1"/>
  <c r="Q3831" i="1"/>
  <c r="O3831" i="1"/>
  <c r="R3830" i="1"/>
  <c r="Q3830" i="1"/>
  <c r="O3830" i="1"/>
  <c r="R3829" i="1"/>
  <c r="Q3829" i="1"/>
  <c r="O3829" i="1"/>
  <c r="R3828" i="1"/>
  <c r="Q3828" i="1"/>
  <c r="O3828" i="1"/>
  <c r="R3827" i="1"/>
  <c r="Q3827" i="1"/>
  <c r="O3827" i="1"/>
  <c r="R3826" i="1"/>
  <c r="Q3826" i="1"/>
  <c r="O3826" i="1"/>
  <c r="R3825" i="1"/>
  <c r="Q3825" i="1"/>
  <c r="O3825" i="1"/>
  <c r="R3824" i="1"/>
  <c r="Q3824" i="1"/>
  <c r="O3824" i="1"/>
  <c r="R3823" i="1"/>
  <c r="Q3823" i="1"/>
  <c r="O3823" i="1"/>
  <c r="R3822" i="1"/>
  <c r="Q3822" i="1"/>
  <c r="O3822" i="1"/>
  <c r="R3821" i="1"/>
  <c r="Q3821" i="1"/>
  <c r="O3821" i="1"/>
  <c r="R3820" i="1"/>
  <c r="Q3820" i="1"/>
  <c r="O3820" i="1"/>
  <c r="R3819" i="1"/>
  <c r="Q3819" i="1"/>
  <c r="O3819" i="1"/>
  <c r="R3818" i="1"/>
  <c r="Q3818" i="1"/>
  <c r="O3818" i="1"/>
  <c r="R3817" i="1"/>
  <c r="Q3817" i="1"/>
  <c r="O3817" i="1"/>
  <c r="R3816" i="1"/>
  <c r="Q3816" i="1"/>
  <c r="O3816" i="1"/>
  <c r="R3815" i="1"/>
  <c r="Q3815" i="1"/>
  <c r="O3815" i="1"/>
  <c r="R3814" i="1"/>
  <c r="Q3814" i="1"/>
  <c r="O3814" i="1"/>
  <c r="R3813" i="1"/>
  <c r="Q3813" i="1"/>
  <c r="O3813" i="1"/>
  <c r="R3812" i="1"/>
  <c r="Q3812" i="1"/>
  <c r="O3812" i="1"/>
  <c r="R3811" i="1"/>
  <c r="Q3811" i="1"/>
  <c r="O3811" i="1"/>
  <c r="R3810" i="1"/>
  <c r="Q3810" i="1"/>
  <c r="O3810" i="1"/>
  <c r="R3809" i="1"/>
  <c r="Q3809" i="1"/>
  <c r="O3809" i="1"/>
  <c r="R3808" i="1"/>
  <c r="Q3808" i="1"/>
  <c r="O3808" i="1"/>
  <c r="R3807" i="1"/>
  <c r="Q3807" i="1"/>
  <c r="O3807" i="1"/>
  <c r="R3806" i="1"/>
  <c r="Q3806" i="1"/>
  <c r="O3806" i="1"/>
  <c r="R3805" i="1"/>
  <c r="Q3805" i="1"/>
  <c r="O3805" i="1"/>
  <c r="R3804" i="1"/>
  <c r="Q3804" i="1"/>
  <c r="O3804" i="1"/>
  <c r="R3803" i="1"/>
  <c r="Q3803" i="1"/>
  <c r="O3803" i="1"/>
  <c r="R3802" i="1"/>
  <c r="Q3802" i="1"/>
  <c r="O3802" i="1"/>
  <c r="R3801" i="1"/>
  <c r="Q3801" i="1"/>
  <c r="O3801" i="1"/>
  <c r="R3800" i="1"/>
  <c r="Q3800" i="1"/>
  <c r="O3800" i="1"/>
  <c r="R3799" i="1"/>
  <c r="Q3799" i="1"/>
  <c r="O3799" i="1"/>
  <c r="R3798" i="1"/>
  <c r="Q3798" i="1"/>
  <c r="O3798" i="1"/>
  <c r="R3797" i="1"/>
  <c r="Q3797" i="1"/>
  <c r="O3797" i="1"/>
  <c r="R3796" i="1"/>
  <c r="Q3796" i="1"/>
  <c r="O3796" i="1"/>
  <c r="R3795" i="1"/>
  <c r="Q3795" i="1"/>
  <c r="O3795" i="1"/>
  <c r="R3794" i="1"/>
  <c r="Q3794" i="1"/>
  <c r="O3794" i="1"/>
  <c r="R3793" i="1"/>
  <c r="Q3793" i="1"/>
  <c r="O3793" i="1"/>
  <c r="R3792" i="1"/>
  <c r="Q3792" i="1"/>
  <c r="O3792" i="1"/>
  <c r="R3791" i="1"/>
  <c r="Q3791" i="1"/>
  <c r="O3791" i="1"/>
  <c r="R3790" i="1"/>
  <c r="Q3790" i="1"/>
  <c r="O3790" i="1"/>
  <c r="R3789" i="1"/>
  <c r="Q3789" i="1"/>
  <c r="O3789" i="1"/>
  <c r="R3788" i="1"/>
  <c r="Q3788" i="1"/>
  <c r="O3788" i="1"/>
  <c r="R3787" i="1"/>
  <c r="Q3787" i="1"/>
  <c r="O3787" i="1"/>
  <c r="R3786" i="1"/>
  <c r="Q3786" i="1"/>
  <c r="O3786" i="1"/>
  <c r="R3785" i="1"/>
  <c r="Q3785" i="1"/>
  <c r="O3785" i="1"/>
  <c r="R3784" i="1"/>
  <c r="Q3784" i="1"/>
  <c r="O3784" i="1"/>
  <c r="R3783" i="1"/>
  <c r="Q3783" i="1"/>
  <c r="O3783" i="1"/>
  <c r="R3782" i="1"/>
  <c r="Q3782" i="1"/>
  <c r="O3782" i="1"/>
  <c r="R3781" i="1"/>
  <c r="Q3781" i="1"/>
  <c r="O3781" i="1"/>
  <c r="R3780" i="1"/>
  <c r="Q3780" i="1"/>
  <c r="O3780" i="1"/>
  <c r="R3779" i="1"/>
  <c r="Q3779" i="1"/>
  <c r="O3779" i="1"/>
  <c r="R3778" i="1"/>
  <c r="Q3778" i="1"/>
  <c r="O3778" i="1"/>
  <c r="R3777" i="1"/>
  <c r="Q3777" i="1"/>
  <c r="O3777" i="1"/>
  <c r="R3776" i="1"/>
  <c r="Q3776" i="1"/>
  <c r="O3776" i="1"/>
  <c r="R3775" i="1"/>
  <c r="Q3775" i="1"/>
  <c r="O3775" i="1"/>
  <c r="R3774" i="1"/>
  <c r="Q3774" i="1"/>
  <c r="O3774" i="1"/>
  <c r="R3773" i="1"/>
  <c r="Q3773" i="1"/>
  <c r="O3773" i="1"/>
  <c r="R3772" i="1"/>
  <c r="Q3772" i="1"/>
  <c r="O3772" i="1"/>
  <c r="R3771" i="1"/>
  <c r="Q3771" i="1"/>
  <c r="O3771" i="1"/>
  <c r="R3770" i="1"/>
  <c r="Q3770" i="1"/>
  <c r="O3770" i="1"/>
  <c r="R3769" i="1"/>
  <c r="Q3769" i="1"/>
  <c r="O3769" i="1"/>
  <c r="R3768" i="1"/>
  <c r="Q3768" i="1"/>
  <c r="O3768" i="1"/>
  <c r="R3767" i="1"/>
  <c r="Q3767" i="1"/>
  <c r="O3767" i="1"/>
  <c r="R3766" i="1"/>
  <c r="Q3766" i="1"/>
  <c r="O3766" i="1"/>
  <c r="R3765" i="1"/>
  <c r="Q3765" i="1"/>
  <c r="O3765" i="1"/>
  <c r="R3764" i="1"/>
  <c r="Q3764" i="1"/>
  <c r="O3764" i="1"/>
  <c r="R3763" i="1"/>
  <c r="Q3763" i="1"/>
  <c r="O3763" i="1"/>
  <c r="R3762" i="1"/>
  <c r="Q3762" i="1"/>
  <c r="O3762" i="1"/>
  <c r="R3761" i="1"/>
  <c r="Q3761" i="1"/>
  <c r="O3761" i="1"/>
  <c r="R3760" i="1"/>
  <c r="Q3760" i="1"/>
  <c r="O3760" i="1"/>
  <c r="R3759" i="1"/>
  <c r="Q3759" i="1"/>
  <c r="O3759" i="1"/>
  <c r="R3758" i="1"/>
  <c r="Q3758" i="1"/>
  <c r="O3758" i="1"/>
  <c r="R3757" i="1"/>
  <c r="Q3757" i="1"/>
  <c r="O3757" i="1"/>
  <c r="R3756" i="1"/>
  <c r="Q3756" i="1"/>
  <c r="O3756" i="1"/>
  <c r="R3755" i="1"/>
  <c r="Q3755" i="1"/>
  <c r="O3755" i="1"/>
  <c r="R3754" i="1"/>
  <c r="Q3754" i="1"/>
  <c r="O3754" i="1"/>
  <c r="R3753" i="1"/>
  <c r="Q3753" i="1"/>
  <c r="O3753" i="1"/>
  <c r="R3752" i="1"/>
  <c r="Q3752" i="1"/>
  <c r="O3752" i="1"/>
  <c r="R3751" i="1"/>
  <c r="Q3751" i="1"/>
  <c r="O3751" i="1"/>
  <c r="R3750" i="1"/>
  <c r="Q3750" i="1"/>
  <c r="O3750" i="1"/>
  <c r="R3749" i="1"/>
  <c r="Q3749" i="1"/>
  <c r="O3749" i="1"/>
  <c r="R3748" i="1"/>
  <c r="Q3748" i="1"/>
  <c r="O3748" i="1"/>
  <c r="R3747" i="1"/>
  <c r="Q3747" i="1"/>
  <c r="O3747" i="1"/>
  <c r="R3746" i="1"/>
  <c r="Q3746" i="1"/>
  <c r="O3746" i="1"/>
  <c r="R3745" i="1"/>
  <c r="Q3745" i="1"/>
  <c r="O3745" i="1"/>
  <c r="R3744" i="1"/>
  <c r="Q3744" i="1"/>
  <c r="O3744" i="1"/>
  <c r="R3743" i="1"/>
  <c r="Q3743" i="1"/>
  <c r="O3743" i="1"/>
  <c r="R3742" i="1"/>
  <c r="Q3742" i="1"/>
  <c r="O3742" i="1"/>
  <c r="R3741" i="1"/>
  <c r="Q3741" i="1"/>
  <c r="O3741" i="1"/>
  <c r="R3740" i="1"/>
  <c r="Q3740" i="1"/>
  <c r="O3740" i="1"/>
  <c r="R3739" i="1"/>
  <c r="Q3739" i="1"/>
  <c r="O3739" i="1"/>
  <c r="R3738" i="1"/>
  <c r="Q3738" i="1"/>
  <c r="O3738" i="1"/>
  <c r="R3737" i="1"/>
  <c r="Q3737" i="1"/>
  <c r="O3737" i="1"/>
  <c r="R3736" i="1"/>
  <c r="Q3736" i="1"/>
  <c r="O3736" i="1"/>
  <c r="R3735" i="1"/>
  <c r="Q3735" i="1"/>
  <c r="O3735" i="1"/>
  <c r="R3734" i="1"/>
  <c r="Q3734" i="1"/>
  <c r="O3734" i="1"/>
  <c r="R3733" i="1"/>
  <c r="Q3733" i="1"/>
  <c r="O3733" i="1"/>
  <c r="R3732" i="1"/>
  <c r="Q3732" i="1"/>
  <c r="O3732" i="1"/>
  <c r="R3731" i="1"/>
  <c r="Q3731" i="1"/>
  <c r="O3731" i="1"/>
  <c r="R3730" i="1"/>
  <c r="Q3730" i="1"/>
  <c r="O3730" i="1"/>
  <c r="R3729" i="1"/>
  <c r="Q3729" i="1"/>
  <c r="O3729" i="1"/>
  <c r="R3728" i="1"/>
  <c r="Q3728" i="1"/>
  <c r="O3728" i="1"/>
  <c r="R3727" i="1"/>
  <c r="Q3727" i="1"/>
  <c r="O3727" i="1"/>
  <c r="R3726" i="1"/>
  <c r="Q3726" i="1"/>
  <c r="O3726" i="1"/>
  <c r="R3725" i="1"/>
  <c r="Q3725" i="1"/>
  <c r="O3725" i="1"/>
  <c r="R3724" i="1"/>
  <c r="Q3724" i="1"/>
  <c r="O3724" i="1"/>
  <c r="R3723" i="1"/>
  <c r="Q3723" i="1"/>
  <c r="O3723" i="1"/>
  <c r="R3722" i="1"/>
  <c r="Q3722" i="1"/>
  <c r="O3722" i="1"/>
  <c r="R3721" i="1"/>
  <c r="Q3721" i="1"/>
  <c r="O3721" i="1"/>
  <c r="R3720" i="1"/>
  <c r="Q3720" i="1"/>
  <c r="O3720" i="1"/>
  <c r="R3719" i="1"/>
  <c r="Q3719" i="1"/>
  <c r="O3719" i="1"/>
  <c r="R3718" i="1"/>
  <c r="Q3718" i="1"/>
  <c r="O3718" i="1"/>
  <c r="R3717" i="1"/>
  <c r="Q3717" i="1"/>
  <c r="O3717" i="1"/>
  <c r="R3716" i="1"/>
  <c r="Q3716" i="1"/>
  <c r="O3716" i="1"/>
  <c r="R3715" i="1"/>
  <c r="Q3715" i="1"/>
  <c r="O3715" i="1"/>
  <c r="R3714" i="1"/>
  <c r="Q3714" i="1"/>
  <c r="O3714" i="1"/>
  <c r="R3713" i="1"/>
  <c r="Q3713" i="1"/>
  <c r="O3713" i="1"/>
  <c r="R3712" i="1"/>
  <c r="Q3712" i="1"/>
  <c r="O3712" i="1"/>
  <c r="R3711" i="1"/>
  <c r="Q3711" i="1"/>
  <c r="O3711" i="1"/>
  <c r="R3710" i="1"/>
  <c r="Q3710" i="1"/>
  <c r="O3710" i="1"/>
  <c r="R3709" i="1"/>
  <c r="Q3709" i="1"/>
  <c r="O3709" i="1"/>
  <c r="R3708" i="1"/>
  <c r="Q3708" i="1"/>
  <c r="O3708" i="1"/>
  <c r="R3707" i="1"/>
  <c r="Q3707" i="1"/>
  <c r="O3707" i="1"/>
  <c r="R3706" i="1"/>
  <c r="Q3706" i="1"/>
  <c r="O3706" i="1"/>
  <c r="R3705" i="1"/>
  <c r="Q3705" i="1"/>
  <c r="O3705" i="1"/>
  <c r="R3704" i="1"/>
  <c r="Q3704" i="1"/>
  <c r="O3704" i="1"/>
  <c r="R3703" i="1"/>
  <c r="Q3703" i="1"/>
  <c r="O3703" i="1"/>
  <c r="R3702" i="1"/>
  <c r="Q3702" i="1"/>
  <c r="O3702" i="1"/>
  <c r="R3701" i="1"/>
  <c r="Q3701" i="1"/>
  <c r="O3701" i="1"/>
  <c r="R3700" i="1"/>
  <c r="Q3700" i="1"/>
  <c r="O3700" i="1"/>
  <c r="R3699" i="1"/>
  <c r="Q3699" i="1"/>
  <c r="O3699" i="1"/>
  <c r="R3698" i="1"/>
  <c r="Q3698" i="1"/>
  <c r="O3698" i="1"/>
  <c r="R3697" i="1"/>
  <c r="Q3697" i="1"/>
  <c r="O3697" i="1"/>
  <c r="R3696" i="1"/>
  <c r="Q3696" i="1"/>
  <c r="O3696" i="1"/>
  <c r="R3695" i="1"/>
  <c r="Q3695" i="1"/>
  <c r="O3695" i="1"/>
  <c r="R3694" i="1"/>
  <c r="Q3694" i="1"/>
  <c r="O3694" i="1"/>
  <c r="R3693" i="1"/>
  <c r="Q3693" i="1"/>
  <c r="O3693" i="1"/>
  <c r="R3692" i="1"/>
  <c r="Q3692" i="1"/>
  <c r="O3692" i="1"/>
  <c r="R3691" i="1"/>
  <c r="Q3691" i="1"/>
  <c r="O3691" i="1"/>
  <c r="R3690" i="1"/>
  <c r="Q3690" i="1"/>
  <c r="O3690" i="1"/>
  <c r="R3689" i="1"/>
  <c r="Q3689" i="1"/>
  <c r="O3689" i="1"/>
  <c r="R3688" i="1"/>
  <c r="Q3688" i="1"/>
  <c r="O3688" i="1"/>
  <c r="R3687" i="1"/>
  <c r="Q3687" i="1"/>
  <c r="O3687" i="1"/>
  <c r="R3686" i="1"/>
  <c r="Q3686" i="1"/>
  <c r="O3686" i="1"/>
  <c r="R3685" i="1"/>
  <c r="Q3685" i="1"/>
  <c r="O3685" i="1"/>
  <c r="R3684" i="1"/>
  <c r="Q3684" i="1"/>
  <c r="O3684" i="1"/>
  <c r="R3683" i="1"/>
  <c r="Q3683" i="1"/>
  <c r="O3683" i="1"/>
  <c r="R3682" i="1"/>
  <c r="Q3682" i="1"/>
  <c r="O3682" i="1"/>
  <c r="R3681" i="1"/>
  <c r="Q3681" i="1"/>
  <c r="O3681" i="1"/>
  <c r="R3680" i="1"/>
  <c r="Q3680" i="1"/>
  <c r="O3680" i="1"/>
  <c r="R3679" i="1"/>
  <c r="Q3679" i="1"/>
  <c r="O3679" i="1"/>
  <c r="R3678" i="1"/>
  <c r="Q3678" i="1"/>
  <c r="O3678" i="1"/>
  <c r="R3677" i="1"/>
  <c r="Q3677" i="1"/>
  <c r="O3677" i="1"/>
  <c r="R3676" i="1"/>
  <c r="Q3676" i="1"/>
  <c r="O3676" i="1"/>
  <c r="R3675" i="1"/>
  <c r="Q3675" i="1"/>
  <c r="O3675" i="1"/>
  <c r="R3674" i="1"/>
  <c r="Q3674" i="1"/>
  <c r="O3674" i="1"/>
  <c r="R3673" i="1"/>
  <c r="Q3673" i="1"/>
  <c r="O3673" i="1"/>
  <c r="R3672" i="1"/>
  <c r="Q3672" i="1"/>
  <c r="O3672" i="1"/>
  <c r="R3671" i="1"/>
  <c r="Q3671" i="1"/>
  <c r="O3671" i="1"/>
  <c r="R3670" i="1"/>
  <c r="Q3670" i="1"/>
  <c r="O3670" i="1"/>
  <c r="R3669" i="1"/>
  <c r="Q3669" i="1"/>
  <c r="O3669" i="1"/>
  <c r="R3668" i="1"/>
  <c r="Q3668" i="1"/>
  <c r="O3668" i="1"/>
  <c r="R3667" i="1"/>
  <c r="Q3667" i="1"/>
  <c r="O3667" i="1"/>
  <c r="R3666" i="1"/>
  <c r="Q3666" i="1"/>
  <c r="O3666" i="1"/>
  <c r="R3665" i="1"/>
  <c r="Q3665" i="1"/>
  <c r="O3665" i="1"/>
  <c r="R3664" i="1"/>
  <c r="Q3664" i="1"/>
  <c r="O3664" i="1"/>
  <c r="R3663" i="1"/>
  <c r="Q3663" i="1"/>
  <c r="O3663" i="1"/>
  <c r="R3662" i="1"/>
  <c r="Q3662" i="1"/>
  <c r="O3662" i="1"/>
  <c r="R3661" i="1"/>
  <c r="Q3661" i="1"/>
  <c r="O3661" i="1"/>
  <c r="R3660" i="1"/>
  <c r="Q3660" i="1"/>
  <c r="O3660" i="1"/>
  <c r="R3659" i="1"/>
  <c r="Q3659" i="1"/>
  <c r="O3659" i="1"/>
  <c r="R3658" i="1"/>
  <c r="Q3658" i="1"/>
  <c r="O3658" i="1"/>
  <c r="R3657" i="1"/>
  <c r="Q3657" i="1"/>
  <c r="O3657" i="1"/>
  <c r="R3656" i="1"/>
  <c r="Q3656" i="1"/>
  <c r="O3656" i="1"/>
  <c r="R3655" i="1"/>
  <c r="Q3655" i="1"/>
  <c r="O3655" i="1"/>
  <c r="R3654" i="1"/>
  <c r="Q3654" i="1"/>
  <c r="O3654" i="1"/>
  <c r="R3653" i="1"/>
  <c r="Q3653" i="1"/>
  <c r="O3653" i="1"/>
  <c r="R3652" i="1"/>
  <c r="Q3652" i="1"/>
  <c r="O3652" i="1"/>
  <c r="R3651" i="1"/>
  <c r="Q3651" i="1"/>
  <c r="O3651" i="1"/>
  <c r="R3650" i="1"/>
  <c r="Q3650" i="1"/>
  <c r="O3650" i="1"/>
  <c r="R3649" i="1"/>
  <c r="Q3649" i="1"/>
  <c r="O3649" i="1"/>
  <c r="R3648" i="1"/>
  <c r="Q3648" i="1"/>
  <c r="O3648" i="1"/>
  <c r="R3647" i="1"/>
  <c r="Q3647" i="1"/>
  <c r="O3647" i="1"/>
  <c r="R3646" i="1"/>
  <c r="Q3646" i="1"/>
  <c r="O3646" i="1"/>
  <c r="R3645" i="1"/>
  <c r="Q3645" i="1"/>
  <c r="O3645" i="1"/>
  <c r="R3644" i="1"/>
  <c r="Q3644" i="1"/>
  <c r="O3644" i="1"/>
  <c r="R3643" i="1"/>
  <c r="Q3643" i="1"/>
  <c r="O3643" i="1"/>
  <c r="R3642" i="1"/>
  <c r="Q3642" i="1"/>
  <c r="O3642" i="1"/>
  <c r="R3641" i="1"/>
  <c r="Q3641" i="1"/>
  <c r="O3641" i="1"/>
  <c r="R3640" i="1"/>
  <c r="Q3640" i="1"/>
  <c r="O3640" i="1"/>
  <c r="R3639" i="1"/>
  <c r="Q3639" i="1"/>
  <c r="O3639" i="1"/>
  <c r="R3638" i="1"/>
  <c r="Q3638" i="1"/>
  <c r="O3638" i="1"/>
  <c r="R3637" i="1"/>
  <c r="Q3637" i="1"/>
  <c r="O3637" i="1"/>
  <c r="R3636" i="1"/>
  <c r="Q3636" i="1"/>
  <c r="O3636" i="1"/>
  <c r="R3635" i="1"/>
  <c r="Q3635" i="1"/>
  <c r="O3635" i="1"/>
  <c r="R3634" i="1"/>
  <c r="Q3634" i="1"/>
  <c r="O3634" i="1"/>
  <c r="R3633" i="1"/>
  <c r="Q3633" i="1"/>
  <c r="O3633" i="1"/>
  <c r="R3632" i="1"/>
  <c r="Q3632" i="1"/>
  <c r="O3632" i="1"/>
  <c r="R3631" i="1"/>
  <c r="Q3631" i="1"/>
  <c r="O3631" i="1"/>
  <c r="R3630" i="1"/>
  <c r="Q3630" i="1"/>
  <c r="O3630" i="1"/>
  <c r="R3629" i="1"/>
  <c r="Q3629" i="1"/>
  <c r="O3629" i="1"/>
  <c r="R3628" i="1"/>
  <c r="Q3628" i="1"/>
  <c r="O3628" i="1"/>
  <c r="R3627" i="1"/>
  <c r="Q3627" i="1"/>
  <c r="O3627" i="1"/>
  <c r="R3626" i="1"/>
  <c r="Q3626" i="1"/>
  <c r="O3626" i="1"/>
  <c r="R3625" i="1"/>
  <c r="Q3625" i="1"/>
  <c r="O3625" i="1"/>
  <c r="R3624" i="1"/>
  <c r="Q3624" i="1"/>
  <c r="O3624" i="1"/>
  <c r="R3623" i="1"/>
  <c r="Q3623" i="1"/>
  <c r="O3623" i="1"/>
  <c r="R3622" i="1"/>
  <c r="Q3622" i="1"/>
  <c r="O3622" i="1"/>
  <c r="R3621" i="1"/>
  <c r="Q3621" i="1"/>
  <c r="O3621" i="1"/>
  <c r="R3620" i="1"/>
  <c r="Q3620" i="1"/>
  <c r="O3620" i="1"/>
  <c r="R3619" i="1"/>
  <c r="Q3619" i="1"/>
  <c r="O3619" i="1"/>
  <c r="R3618" i="1"/>
  <c r="Q3618" i="1"/>
  <c r="O3618" i="1"/>
  <c r="R3617" i="1"/>
  <c r="Q3617" i="1"/>
  <c r="O3617" i="1"/>
  <c r="R3616" i="1"/>
  <c r="Q3616" i="1"/>
  <c r="O3616" i="1"/>
  <c r="R3615" i="1"/>
  <c r="Q3615" i="1"/>
  <c r="O3615" i="1"/>
  <c r="R3614" i="1"/>
  <c r="Q3614" i="1"/>
  <c r="O3614" i="1"/>
  <c r="R3613" i="1"/>
  <c r="Q3613" i="1"/>
  <c r="O3613" i="1"/>
  <c r="R3612" i="1"/>
  <c r="Q3612" i="1"/>
  <c r="O3612" i="1"/>
  <c r="R3611" i="1"/>
  <c r="Q3611" i="1"/>
  <c r="O3611" i="1"/>
  <c r="R3610" i="1"/>
  <c r="Q3610" i="1"/>
  <c r="O3610" i="1"/>
  <c r="R3609" i="1"/>
  <c r="Q3609" i="1"/>
  <c r="O3609" i="1"/>
  <c r="R3608" i="1"/>
  <c r="Q3608" i="1"/>
  <c r="O3608" i="1"/>
  <c r="R3607" i="1"/>
  <c r="Q3607" i="1"/>
  <c r="O3607" i="1"/>
  <c r="R3606" i="1"/>
  <c r="Q3606" i="1"/>
  <c r="O3606" i="1"/>
  <c r="R3605" i="1"/>
  <c r="Q3605" i="1"/>
  <c r="O3605" i="1"/>
  <c r="R3604" i="1"/>
  <c r="Q3604" i="1"/>
  <c r="O3604" i="1"/>
  <c r="R3603" i="1"/>
  <c r="Q3603" i="1"/>
  <c r="O3603" i="1"/>
  <c r="R3602" i="1"/>
  <c r="Q3602" i="1"/>
  <c r="O3602" i="1"/>
  <c r="R3601" i="1"/>
  <c r="Q3601" i="1"/>
  <c r="O3601" i="1"/>
  <c r="R3600" i="1"/>
  <c r="Q3600" i="1"/>
  <c r="O3600" i="1"/>
  <c r="R3599" i="1"/>
  <c r="Q3599" i="1"/>
  <c r="O3599" i="1"/>
  <c r="R3598" i="1"/>
  <c r="Q3598" i="1"/>
  <c r="O3598" i="1"/>
  <c r="R3597" i="1"/>
  <c r="Q3597" i="1"/>
  <c r="O3597" i="1"/>
  <c r="R3596" i="1"/>
  <c r="Q3596" i="1"/>
  <c r="O3596" i="1"/>
  <c r="R3595" i="1"/>
  <c r="Q3595" i="1"/>
  <c r="O3595" i="1"/>
  <c r="R3594" i="1"/>
  <c r="Q3594" i="1"/>
  <c r="O3594" i="1"/>
  <c r="R3593" i="1"/>
  <c r="Q3593" i="1"/>
  <c r="O3593" i="1"/>
  <c r="R3592" i="1"/>
  <c r="Q3592" i="1"/>
  <c r="O3592" i="1"/>
  <c r="R3591" i="1"/>
  <c r="Q3591" i="1"/>
  <c r="O3591" i="1"/>
  <c r="R3590" i="1"/>
  <c r="Q3590" i="1"/>
  <c r="O3590" i="1"/>
  <c r="R3589" i="1"/>
  <c r="Q3589" i="1"/>
  <c r="O3589" i="1"/>
  <c r="R3588" i="1"/>
  <c r="Q3588" i="1"/>
  <c r="O3588" i="1"/>
  <c r="R3587" i="1"/>
  <c r="Q3587" i="1"/>
  <c r="O3587" i="1"/>
  <c r="R3586" i="1"/>
  <c r="Q3586" i="1"/>
  <c r="O3586" i="1"/>
  <c r="R3585" i="1"/>
  <c r="Q3585" i="1"/>
  <c r="O3585" i="1"/>
  <c r="R3584" i="1"/>
  <c r="Q3584" i="1"/>
  <c r="O3584" i="1"/>
  <c r="R3583" i="1"/>
  <c r="Q3583" i="1"/>
  <c r="O3583" i="1"/>
  <c r="R3582" i="1"/>
  <c r="Q3582" i="1"/>
  <c r="O3582" i="1"/>
  <c r="R3581" i="1"/>
  <c r="Q3581" i="1"/>
  <c r="O3581" i="1"/>
  <c r="R3580" i="1"/>
  <c r="Q3580" i="1"/>
  <c r="O3580" i="1"/>
  <c r="R3579" i="1"/>
  <c r="Q3579" i="1"/>
  <c r="O3579" i="1"/>
  <c r="R3578" i="1"/>
  <c r="Q3578" i="1"/>
  <c r="O3578" i="1"/>
  <c r="R3577" i="1"/>
  <c r="Q3577" i="1"/>
  <c r="O3577" i="1"/>
  <c r="R3576" i="1"/>
  <c r="Q3576" i="1"/>
  <c r="O3576" i="1"/>
  <c r="R3575" i="1"/>
  <c r="Q3575" i="1"/>
  <c r="O3575" i="1"/>
  <c r="R3574" i="1"/>
  <c r="Q3574" i="1"/>
  <c r="O3574" i="1"/>
  <c r="R3573" i="1"/>
  <c r="Q3573" i="1"/>
  <c r="O3573" i="1"/>
  <c r="R3572" i="1"/>
  <c r="Q3572" i="1"/>
  <c r="O3572" i="1"/>
  <c r="R3571" i="1"/>
  <c r="Q3571" i="1"/>
  <c r="O3571" i="1"/>
  <c r="R3570" i="1"/>
  <c r="Q3570" i="1"/>
  <c r="O3570" i="1"/>
  <c r="R3569" i="1"/>
  <c r="Q3569" i="1"/>
  <c r="O3569" i="1"/>
  <c r="R3568" i="1"/>
  <c r="Q3568" i="1"/>
  <c r="O3568" i="1"/>
  <c r="R3567" i="1"/>
  <c r="Q3567" i="1"/>
  <c r="O3567" i="1"/>
  <c r="R3566" i="1"/>
  <c r="Q3566" i="1"/>
  <c r="O3566" i="1"/>
  <c r="R3565" i="1"/>
  <c r="Q3565" i="1"/>
  <c r="O3565" i="1"/>
  <c r="R3564" i="1"/>
  <c r="Q3564" i="1"/>
  <c r="O3564" i="1"/>
  <c r="R3563" i="1"/>
  <c r="Q3563" i="1"/>
  <c r="O3563" i="1"/>
  <c r="R3562" i="1"/>
  <c r="Q3562" i="1"/>
  <c r="O3562" i="1"/>
  <c r="R3561" i="1"/>
  <c r="Q3561" i="1"/>
  <c r="O3561" i="1"/>
  <c r="R3560" i="1"/>
  <c r="Q3560" i="1"/>
  <c r="O3560" i="1"/>
  <c r="R3559" i="1"/>
  <c r="Q3559" i="1"/>
  <c r="O3559" i="1"/>
  <c r="R3558" i="1"/>
  <c r="Q3558" i="1"/>
  <c r="O3558" i="1"/>
  <c r="R3557" i="1"/>
  <c r="Q3557" i="1"/>
  <c r="O3557" i="1"/>
  <c r="R3556" i="1"/>
  <c r="Q3556" i="1"/>
  <c r="O3556" i="1"/>
  <c r="R3555" i="1"/>
  <c r="Q3555" i="1"/>
  <c r="O3555" i="1"/>
  <c r="R3554" i="1"/>
  <c r="Q3554" i="1"/>
  <c r="O3554" i="1"/>
  <c r="R3553" i="1"/>
  <c r="Q3553" i="1"/>
  <c r="O3553" i="1"/>
  <c r="R3552" i="1"/>
  <c r="Q3552" i="1"/>
  <c r="O3552" i="1"/>
  <c r="R3551" i="1"/>
  <c r="Q3551" i="1"/>
  <c r="O3551" i="1"/>
  <c r="R3550" i="1"/>
  <c r="Q3550" i="1"/>
  <c r="O3550" i="1"/>
  <c r="R3549" i="1"/>
  <c r="Q3549" i="1"/>
  <c r="O3549" i="1"/>
  <c r="R3548" i="1"/>
  <c r="Q3548" i="1"/>
  <c r="O3548" i="1"/>
  <c r="R3547" i="1"/>
  <c r="Q3547" i="1"/>
  <c r="O3547" i="1"/>
  <c r="R3546" i="1"/>
  <c r="Q3546" i="1"/>
  <c r="O3546" i="1"/>
  <c r="R3545" i="1"/>
  <c r="Q3545" i="1"/>
  <c r="O3545" i="1"/>
  <c r="R3544" i="1"/>
  <c r="Q3544" i="1"/>
  <c r="O3544" i="1"/>
  <c r="R3543" i="1"/>
  <c r="Q3543" i="1"/>
  <c r="O3543" i="1"/>
  <c r="R3542" i="1"/>
  <c r="Q3542" i="1"/>
  <c r="O3542" i="1"/>
  <c r="R3541" i="1"/>
  <c r="Q3541" i="1"/>
  <c r="O3541" i="1"/>
  <c r="R3540" i="1"/>
  <c r="Q3540" i="1"/>
  <c r="O3540" i="1"/>
  <c r="R3539" i="1"/>
  <c r="Q3539" i="1"/>
  <c r="O3539" i="1"/>
  <c r="R3538" i="1"/>
  <c r="Q3538" i="1"/>
  <c r="O3538" i="1"/>
  <c r="R3537" i="1"/>
  <c r="Q3537" i="1"/>
  <c r="O3537" i="1"/>
  <c r="R3536" i="1"/>
  <c r="Q3536" i="1"/>
  <c r="O3536" i="1"/>
  <c r="R3535" i="1"/>
  <c r="Q3535" i="1"/>
  <c r="O3535" i="1"/>
  <c r="R3534" i="1"/>
  <c r="Q3534" i="1"/>
  <c r="O3534" i="1"/>
  <c r="R3533" i="1"/>
  <c r="Q3533" i="1"/>
  <c r="O3533" i="1"/>
  <c r="R3532" i="1"/>
  <c r="Q3532" i="1"/>
  <c r="O3532" i="1"/>
  <c r="R3531" i="1"/>
  <c r="Q3531" i="1"/>
  <c r="O3531" i="1"/>
  <c r="R3530" i="1"/>
  <c r="Q3530" i="1"/>
  <c r="O3530" i="1"/>
  <c r="R3529" i="1"/>
  <c r="Q3529" i="1"/>
  <c r="O3529" i="1"/>
  <c r="R3528" i="1"/>
  <c r="Q3528" i="1"/>
  <c r="O3528" i="1"/>
  <c r="R3527" i="1"/>
  <c r="Q3527" i="1"/>
  <c r="O3527" i="1"/>
  <c r="R3526" i="1"/>
  <c r="Q3526" i="1"/>
  <c r="O3526" i="1"/>
  <c r="R3525" i="1"/>
  <c r="Q3525" i="1"/>
  <c r="O3525" i="1"/>
  <c r="R3524" i="1"/>
  <c r="Q3524" i="1"/>
  <c r="O3524" i="1"/>
  <c r="R3523" i="1"/>
  <c r="Q3523" i="1"/>
  <c r="O3523" i="1"/>
  <c r="R3522" i="1"/>
  <c r="Q3522" i="1"/>
  <c r="O3522" i="1"/>
  <c r="R3521" i="1"/>
  <c r="Q3521" i="1"/>
  <c r="O3521" i="1"/>
  <c r="R3520" i="1"/>
  <c r="Q3520" i="1"/>
  <c r="O3520" i="1"/>
  <c r="R3519" i="1"/>
  <c r="Q3519" i="1"/>
  <c r="O3519" i="1"/>
  <c r="R3518" i="1"/>
  <c r="Q3518" i="1"/>
  <c r="O3518" i="1"/>
  <c r="R3517" i="1"/>
  <c r="Q3517" i="1"/>
  <c r="O3517" i="1"/>
  <c r="R3516" i="1"/>
  <c r="Q3516" i="1"/>
  <c r="O3516" i="1"/>
  <c r="R3515" i="1"/>
  <c r="Q3515" i="1"/>
  <c r="O3515" i="1"/>
  <c r="R3514" i="1"/>
  <c r="Q3514" i="1"/>
  <c r="O3514" i="1"/>
  <c r="R3513" i="1"/>
  <c r="Q3513" i="1"/>
  <c r="O3513" i="1"/>
  <c r="R3512" i="1"/>
  <c r="Q3512" i="1"/>
  <c r="O3512" i="1"/>
  <c r="R3511" i="1"/>
  <c r="Q3511" i="1"/>
  <c r="O3511" i="1"/>
  <c r="R3510" i="1"/>
  <c r="Q3510" i="1"/>
  <c r="O3510" i="1"/>
  <c r="R3509" i="1"/>
  <c r="Q3509" i="1"/>
  <c r="O3509" i="1"/>
  <c r="R3508" i="1"/>
  <c r="Q3508" i="1"/>
  <c r="O3508" i="1"/>
  <c r="R3507" i="1"/>
  <c r="Q3507" i="1"/>
  <c r="O3507" i="1"/>
  <c r="R3506" i="1"/>
  <c r="Q3506" i="1"/>
  <c r="O3506" i="1"/>
  <c r="R3505" i="1"/>
  <c r="Q3505" i="1"/>
  <c r="O3505" i="1"/>
  <c r="R3504" i="1"/>
  <c r="Q3504" i="1"/>
  <c r="O3504" i="1"/>
  <c r="R3503" i="1"/>
  <c r="Q3503" i="1"/>
  <c r="O3503" i="1"/>
  <c r="R3502" i="1"/>
  <c r="Q3502" i="1"/>
  <c r="O3502" i="1"/>
  <c r="R3501" i="1"/>
  <c r="Q3501" i="1"/>
  <c r="O3501" i="1"/>
  <c r="R3500" i="1"/>
  <c r="Q3500" i="1"/>
  <c r="O3500" i="1"/>
  <c r="R3499" i="1"/>
  <c r="Q3499" i="1"/>
  <c r="O3499" i="1"/>
  <c r="R3498" i="1"/>
  <c r="Q3498" i="1"/>
  <c r="O3498" i="1"/>
  <c r="R3497" i="1"/>
  <c r="Q3497" i="1"/>
  <c r="O3497" i="1"/>
  <c r="R3496" i="1"/>
  <c r="Q3496" i="1"/>
  <c r="O3496" i="1"/>
  <c r="R3495" i="1"/>
  <c r="Q3495" i="1"/>
  <c r="O3495" i="1"/>
  <c r="R3494" i="1"/>
  <c r="Q3494" i="1"/>
  <c r="O3494" i="1"/>
  <c r="R3493" i="1"/>
  <c r="Q3493" i="1"/>
  <c r="O3493" i="1"/>
  <c r="R3492" i="1"/>
  <c r="Q3492" i="1"/>
  <c r="O3492" i="1"/>
  <c r="R3491" i="1"/>
  <c r="Q3491" i="1"/>
  <c r="O3491" i="1"/>
  <c r="R3490" i="1"/>
  <c r="Q3490" i="1"/>
  <c r="O3490" i="1"/>
  <c r="R3489" i="1"/>
  <c r="Q3489" i="1"/>
  <c r="O3489" i="1"/>
  <c r="R3488" i="1"/>
  <c r="Q3488" i="1"/>
  <c r="O3488" i="1"/>
  <c r="R3487" i="1"/>
  <c r="Q3487" i="1"/>
  <c r="O3487" i="1"/>
  <c r="R3486" i="1"/>
  <c r="Q3486" i="1"/>
  <c r="O3486" i="1"/>
  <c r="R3485" i="1"/>
  <c r="Q3485" i="1"/>
  <c r="O3485" i="1"/>
  <c r="R3484" i="1"/>
  <c r="Q3484" i="1"/>
  <c r="O3484" i="1"/>
  <c r="R3483" i="1"/>
  <c r="Q3483" i="1"/>
  <c r="O3483" i="1"/>
  <c r="R3482" i="1"/>
  <c r="Q3482" i="1"/>
  <c r="O3482" i="1"/>
  <c r="R3481" i="1"/>
  <c r="Q3481" i="1"/>
  <c r="O3481" i="1"/>
  <c r="R3480" i="1"/>
  <c r="Q3480" i="1"/>
  <c r="O3480" i="1"/>
  <c r="R3479" i="1"/>
  <c r="Q3479" i="1"/>
  <c r="O3479" i="1"/>
  <c r="R3478" i="1"/>
  <c r="Q3478" i="1"/>
  <c r="O3478" i="1"/>
  <c r="R3477" i="1"/>
  <c r="Q3477" i="1"/>
  <c r="O3477" i="1"/>
  <c r="R3476" i="1"/>
  <c r="Q3476" i="1"/>
  <c r="O3476" i="1"/>
  <c r="R3475" i="1"/>
  <c r="Q3475" i="1"/>
  <c r="O3475" i="1"/>
  <c r="R3474" i="1"/>
  <c r="Q3474" i="1"/>
  <c r="O3474" i="1"/>
  <c r="R3473" i="1"/>
  <c r="Q3473" i="1"/>
  <c r="O3473" i="1"/>
  <c r="R3472" i="1"/>
  <c r="Q3472" i="1"/>
  <c r="O3472" i="1"/>
  <c r="R3471" i="1"/>
  <c r="Q3471" i="1"/>
  <c r="O3471" i="1"/>
  <c r="R3470" i="1"/>
  <c r="Q3470" i="1"/>
  <c r="O3470" i="1"/>
  <c r="R3469" i="1"/>
  <c r="Q3469" i="1"/>
  <c r="O3469" i="1"/>
  <c r="R3468" i="1"/>
  <c r="Q3468" i="1"/>
  <c r="O3468" i="1"/>
  <c r="R3467" i="1"/>
  <c r="Q3467" i="1"/>
  <c r="O3467" i="1"/>
  <c r="R3466" i="1"/>
  <c r="Q3466" i="1"/>
  <c r="O3466" i="1"/>
  <c r="R3465" i="1"/>
  <c r="Q3465" i="1"/>
  <c r="O3465" i="1"/>
  <c r="R3464" i="1"/>
  <c r="Q3464" i="1"/>
  <c r="O3464" i="1"/>
  <c r="R3463" i="1"/>
  <c r="Q3463" i="1"/>
  <c r="O3463" i="1"/>
  <c r="R3462" i="1"/>
  <c r="Q3462" i="1"/>
  <c r="O3462" i="1"/>
  <c r="R3461" i="1"/>
  <c r="Q3461" i="1"/>
  <c r="O3461" i="1"/>
  <c r="R3460" i="1"/>
  <c r="Q3460" i="1"/>
  <c r="O3460" i="1"/>
  <c r="R3459" i="1"/>
  <c r="Q3459" i="1"/>
  <c r="O3459" i="1"/>
  <c r="R3458" i="1"/>
  <c r="Q3458" i="1"/>
  <c r="O3458" i="1"/>
  <c r="R3457" i="1"/>
  <c r="Q3457" i="1"/>
  <c r="O3457" i="1"/>
  <c r="R3456" i="1"/>
  <c r="Q3456" i="1"/>
  <c r="O3456" i="1"/>
  <c r="R3455" i="1"/>
  <c r="Q3455" i="1"/>
  <c r="O3455" i="1"/>
  <c r="R3454" i="1"/>
  <c r="Q3454" i="1"/>
  <c r="O3454" i="1"/>
  <c r="R3453" i="1"/>
  <c r="Q3453" i="1"/>
  <c r="O3453" i="1"/>
  <c r="R3452" i="1"/>
  <c r="Q3452" i="1"/>
  <c r="O3452" i="1"/>
  <c r="R3451" i="1"/>
  <c r="Q3451" i="1"/>
  <c r="O3451" i="1"/>
  <c r="R3450" i="1"/>
  <c r="Q3450" i="1"/>
  <c r="O3450" i="1"/>
  <c r="R3449" i="1"/>
  <c r="Q3449" i="1"/>
  <c r="O3449" i="1"/>
  <c r="R3448" i="1"/>
  <c r="Q3448" i="1"/>
  <c r="O3448" i="1"/>
  <c r="R3447" i="1"/>
  <c r="Q3447" i="1"/>
  <c r="O3447" i="1"/>
  <c r="R3446" i="1"/>
  <c r="Q3446" i="1"/>
  <c r="O3446" i="1"/>
  <c r="R3445" i="1"/>
  <c r="Q3445" i="1"/>
  <c r="O3445" i="1"/>
  <c r="R3444" i="1"/>
  <c r="Q3444" i="1"/>
  <c r="O3444" i="1"/>
  <c r="R3443" i="1"/>
  <c r="Q3443" i="1"/>
  <c r="O3443" i="1"/>
  <c r="R3442" i="1"/>
  <c r="Q3442" i="1"/>
  <c r="O3442" i="1"/>
  <c r="R3441" i="1"/>
  <c r="Q3441" i="1"/>
  <c r="O3441" i="1"/>
  <c r="R3440" i="1"/>
  <c r="Q3440" i="1"/>
  <c r="O3440" i="1"/>
  <c r="R3439" i="1"/>
  <c r="Q3439" i="1"/>
  <c r="O3439" i="1"/>
  <c r="R3438" i="1"/>
  <c r="Q3438" i="1"/>
  <c r="O3438" i="1"/>
  <c r="R3437" i="1"/>
  <c r="Q3437" i="1"/>
  <c r="O3437" i="1"/>
  <c r="R3436" i="1"/>
  <c r="Q3436" i="1"/>
  <c r="O3436" i="1"/>
  <c r="R3435" i="1"/>
  <c r="Q3435" i="1"/>
  <c r="O3435" i="1"/>
  <c r="R3434" i="1"/>
  <c r="Q3434" i="1"/>
  <c r="O3434" i="1"/>
  <c r="R3433" i="1"/>
  <c r="Q3433" i="1"/>
  <c r="O3433" i="1"/>
  <c r="R3432" i="1"/>
  <c r="Q3432" i="1"/>
  <c r="O3432" i="1"/>
  <c r="R3431" i="1"/>
  <c r="Q3431" i="1"/>
  <c r="O3431" i="1"/>
  <c r="R3430" i="1"/>
  <c r="Q3430" i="1"/>
  <c r="O3430" i="1"/>
  <c r="R3429" i="1"/>
  <c r="Q3429" i="1"/>
  <c r="O3429" i="1"/>
  <c r="R3428" i="1"/>
  <c r="Q3428" i="1"/>
  <c r="O3428" i="1"/>
  <c r="R3427" i="1"/>
  <c r="Q3427" i="1"/>
  <c r="O3427" i="1"/>
  <c r="R3426" i="1"/>
  <c r="Q3426" i="1"/>
  <c r="O3426" i="1"/>
  <c r="R3425" i="1"/>
  <c r="Q3425" i="1"/>
  <c r="O3425" i="1"/>
  <c r="R3424" i="1"/>
  <c r="Q3424" i="1"/>
  <c r="O3424" i="1"/>
  <c r="R3423" i="1"/>
  <c r="Q3423" i="1"/>
  <c r="O3423" i="1"/>
  <c r="R3422" i="1"/>
  <c r="Q3422" i="1"/>
  <c r="O3422" i="1"/>
  <c r="R3421" i="1"/>
  <c r="Q3421" i="1"/>
  <c r="O3421" i="1"/>
  <c r="R3420" i="1"/>
  <c r="Q3420" i="1"/>
  <c r="O3420" i="1"/>
  <c r="R3419" i="1"/>
  <c r="Q3419" i="1"/>
  <c r="O3419" i="1"/>
  <c r="R3418" i="1"/>
  <c r="Q3418" i="1"/>
  <c r="O3418" i="1"/>
  <c r="R3417" i="1"/>
  <c r="Q3417" i="1"/>
  <c r="O3417" i="1"/>
  <c r="R3416" i="1"/>
  <c r="Q3416" i="1"/>
  <c r="O3416" i="1"/>
  <c r="R3415" i="1"/>
  <c r="Q3415" i="1"/>
  <c r="O3415" i="1"/>
  <c r="R3414" i="1"/>
  <c r="Q3414" i="1"/>
  <c r="O3414" i="1"/>
  <c r="R3413" i="1"/>
  <c r="Q3413" i="1"/>
  <c r="O3413" i="1"/>
  <c r="R3412" i="1"/>
  <c r="Q3412" i="1"/>
  <c r="O3412" i="1"/>
  <c r="R3411" i="1"/>
  <c r="Q3411" i="1"/>
  <c r="O3411" i="1"/>
  <c r="R3410" i="1"/>
  <c r="Q3410" i="1"/>
  <c r="O3410" i="1"/>
  <c r="R3409" i="1"/>
  <c r="Q3409" i="1"/>
  <c r="O3409" i="1"/>
  <c r="R3408" i="1"/>
  <c r="Q3408" i="1"/>
  <c r="O3408" i="1"/>
  <c r="R3407" i="1"/>
  <c r="Q3407" i="1"/>
  <c r="O3407" i="1"/>
  <c r="R3406" i="1"/>
  <c r="Q3406" i="1"/>
  <c r="O3406" i="1"/>
  <c r="R3405" i="1"/>
  <c r="Q3405" i="1"/>
  <c r="O3405" i="1"/>
  <c r="R3404" i="1"/>
  <c r="Q3404" i="1"/>
  <c r="O3404" i="1"/>
  <c r="R3403" i="1"/>
  <c r="Q3403" i="1"/>
  <c r="O3403" i="1"/>
  <c r="R3402" i="1"/>
  <c r="Q3402" i="1"/>
  <c r="O3402" i="1"/>
  <c r="R3401" i="1"/>
  <c r="Q3401" i="1"/>
  <c r="O3401" i="1"/>
  <c r="R3400" i="1"/>
  <c r="Q3400" i="1"/>
  <c r="O3400" i="1"/>
  <c r="R3399" i="1"/>
  <c r="Q3399" i="1"/>
  <c r="O3399" i="1"/>
  <c r="R3398" i="1"/>
  <c r="Q3398" i="1"/>
  <c r="O3398" i="1"/>
  <c r="R3397" i="1"/>
  <c r="Q3397" i="1"/>
  <c r="O3397" i="1"/>
  <c r="R3396" i="1"/>
  <c r="Q3396" i="1"/>
  <c r="O3396" i="1"/>
  <c r="R3395" i="1"/>
  <c r="Q3395" i="1"/>
  <c r="O3395" i="1"/>
  <c r="R3394" i="1"/>
  <c r="Q3394" i="1"/>
  <c r="O3394" i="1"/>
  <c r="R3393" i="1"/>
  <c r="Q3393" i="1"/>
  <c r="O3393" i="1"/>
  <c r="R3392" i="1"/>
  <c r="Q3392" i="1"/>
  <c r="O3392" i="1"/>
  <c r="R3391" i="1"/>
  <c r="Q3391" i="1"/>
  <c r="O3391" i="1"/>
  <c r="R3390" i="1"/>
  <c r="Q3390" i="1"/>
  <c r="O3390" i="1"/>
  <c r="R3389" i="1"/>
  <c r="Q3389" i="1"/>
  <c r="O3389" i="1"/>
  <c r="R3388" i="1"/>
  <c r="Q3388" i="1"/>
  <c r="O3388" i="1"/>
  <c r="R3387" i="1"/>
  <c r="Q3387" i="1"/>
  <c r="O3387" i="1"/>
  <c r="R3386" i="1"/>
  <c r="Q3386" i="1"/>
  <c r="O3386" i="1"/>
  <c r="R3385" i="1"/>
  <c r="Q3385" i="1"/>
  <c r="O3385" i="1"/>
  <c r="R3384" i="1"/>
  <c r="Q3384" i="1"/>
  <c r="O3384" i="1"/>
  <c r="R3383" i="1"/>
  <c r="Q3383" i="1"/>
  <c r="O3383" i="1"/>
  <c r="R3382" i="1"/>
  <c r="Q3382" i="1"/>
  <c r="O3382" i="1"/>
  <c r="R3381" i="1"/>
  <c r="Q3381" i="1"/>
  <c r="O3381" i="1"/>
  <c r="R3380" i="1"/>
  <c r="Q3380" i="1"/>
  <c r="O3380" i="1"/>
  <c r="R3379" i="1"/>
  <c r="Q3379" i="1"/>
  <c r="O3379" i="1"/>
  <c r="R3378" i="1"/>
  <c r="Q3378" i="1"/>
  <c r="O3378" i="1"/>
  <c r="R3377" i="1"/>
  <c r="Q3377" i="1"/>
  <c r="O3377" i="1"/>
  <c r="R3376" i="1"/>
  <c r="Q3376" i="1"/>
  <c r="O3376" i="1"/>
  <c r="R3375" i="1"/>
  <c r="Q3375" i="1"/>
  <c r="O3375" i="1"/>
  <c r="R3374" i="1"/>
  <c r="Q3374" i="1"/>
  <c r="O3374" i="1"/>
  <c r="R3373" i="1"/>
  <c r="Q3373" i="1"/>
  <c r="O3373" i="1"/>
  <c r="R3372" i="1"/>
  <c r="Q3372" i="1"/>
  <c r="O3372" i="1"/>
  <c r="R3371" i="1"/>
  <c r="Q3371" i="1"/>
  <c r="O3371" i="1"/>
  <c r="R3370" i="1"/>
  <c r="Q3370" i="1"/>
  <c r="O3370" i="1"/>
  <c r="R3369" i="1"/>
  <c r="Q3369" i="1"/>
  <c r="O3369" i="1"/>
  <c r="R3368" i="1"/>
  <c r="Q3368" i="1"/>
  <c r="O3368" i="1"/>
  <c r="R3367" i="1"/>
  <c r="Q3367" i="1"/>
  <c r="O3367" i="1"/>
  <c r="R3366" i="1"/>
  <c r="Q3366" i="1"/>
  <c r="O3366" i="1"/>
  <c r="R3365" i="1"/>
  <c r="Q3365" i="1"/>
  <c r="O3365" i="1"/>
  <c r="R3364" i="1"/>
  <c r="Q3364" i="1"/>
  <c r="O3364" i="1"/>
  <c r="R3363" i="1"/>
  <c r="Q3363" i="1"/>
  <c r="O3363" i="1"/>
  <c r="R3362" i="1"/>
  <c r="Q3362" i="1"/>
  <c r="O3362" i="1"/>
  <c r="R3361" i="1"/>
  <c r="Q3361" i="1"/>
  <c r="O3361" i="1"/>
  <c r="R3360" i="1"/>
  <c r="Q3360" i="1"/>
  <c r="O3360" i="1"/>
  <c r="R3359" i="1"/>
  <c r="Q3359" i="1"/>
  <c r="O3359" i="1"/>
  <c r="R3358" i="1"/>
  <c r="Q3358" i="1"/>
  <c r="O3358" i="1"/>
  <c r="R3357" i="1"/>
  <c r="Q3357" i="1"/>
  <c r="O3357" i="1"/>
  <c r="R3356" i="1"/>
  <c r="Q3356" i="1"/>
  <c r="O3356" i="1"/>
  <c r="R3355" i="1"/>
  <c r="Q3355" i="1"/>
  <c r="O3355" i="1"/>
  <c r="R3354" i="1"/>
  <c r="Q3354" i="1"/>
  <c r="O3354" i="1"/>
  <c r="R3353" i="1"/>
  <c r="Q3353" i="1"/>
  <c r="O3353" i="1"/>
  <c r="R3352" i="1"/>
  <c r="Q3352" i="1"/>
  <c r="O3352" i="1"/>
  <c r="R3351" i="1"/>
  <c r="Q3351" i="1"/>
  <c r="O3351" i="1"/>
  <c r="R3350" i="1"/>
  <c r="Q3350" i="1"/>
  <c r="O3350" i="1"/>
  <c r="R3349" i="1"/>
  <c r="Q3349" i="1"/>
  <c r="O3349" i="1"/>
  <c r="R3348" i="1"/>
  <c r="Q3348" i="1"/>
  <c r="O3348" i="1"/>
  <c r="R3347" i="1"/>
  <c r="Q3347" i="1"/>
  <c r="O3347" i="1"/>
  <c r="R3346" i="1"/>
  <c r="Q3346" i="1"/>
  <c r="O3346" i="1"/>
  <c r="R3345" i="1"/>
  <c r="Q3345" i="1"/>
  <c r="O3345" i="1"/>
  <c r="R3344" i="1"/>
  <c r="Q3344" i="1"/>
  <c r="O3344" i="1"/>
  <c r="R3343" i="1"/>
  <c r="Q3343" i="1"/>
  <c r="O3343" i="1"/>
  <c r="R3342" i="1"/>
  <c r="Q3342" i="1"/>
  <c r="O3342" i="1"/>
  <c r="R3341" i="1"/>
  <c r="Q3341" i="1"/>
  <c r="O3341" i="1"/>
  <c r="R3340" i="1"/>
  <c r="Q3340" i="1"/>
  <c r="O3340" i="1"/>
  <c r="R3339" i="1"/>
  <c r="Q3339" i="1"/>
  <c r="O3339" i="1"/>
  <c r="R3338" i="1"/>
  <c r="Q3338" i="1"/>
  <c r="O3338" i="1"/>
  <c r="R3337" i="1"/>
  <c r="Q3337" i="1"/>
  <c r="O3337" i="1"/>
  <c r="R3336" i="1"/>
  <c r="Q3336" i="1"/>
  <c r="O3336" i="1"/>
  <c r="R3335" i="1"/>
  <c r="Q3335" i="1"/>
  <c r="O3335" i="1"/>
  <c r="R3334" i="1"/>
  <c r="Q3334" i="1"/>
  <c r="O3334" i="1"/>
  <c r="R3333" i="1"/>
  <c r="Q3333" i="1"/>
  <c r="O3333" i="1"/>
  <c r="R3332" i="1"/>
  <c r="Q3332" i="1"/>
  <c r="O3332" i="1"/>
  <c r="R3331" i="1"/>
  <c r="Q3331" i="1"/>
  <c r="O3331" i="1"/>
  <c r="R3330" i="1"/>
  <c r="Q3330" i="1"/>
  <c r="O3330" i="1"/>
  <c r="R3329" i="1"/>
  <c r="Q3329" i="1"/>
  <c r="O3329" i="1"/>
  <c r="R3328" i="1"/>
  <c r="Q3328" i="1"/>
  <c r="O3328" i="1"/>
  <c r="R3327" i="1"/>
  <c r="Q3327" i="1"/>
  <c r="O3327" i="1"/>
  <c r="R3326" i="1"/>
  <c r="Q3326" i="1"/>
  <c r="O3326" i="1"/>
  <c r="R3325" i="1"/>
  <c r="Q3325" i="1"/>
  <c r="O3325" i="1"/>
  <c r="R3324" i="1"/>
  <c r="Q3324" i="1"/>
  <c r="O3324" i="1"/>
  <c r="R3323" i="1"/>
  <c r="Q3323" i="1"/>
  <c r="O3323" i="1"/>
  <c r="R3322" i="1"/>
  <c r="Q3322" i="1"/>
  <c r="O3322" i="1"/>
  <c r="R3321" i="1"/>
  <c r="Q3321" i="1"/>
  <c r="O3321" i="1"/>
  <c r="R3320" i="1"/>
  <c r="Q3320" i="1"/>
  <c r="O3320" i="1"/>
  <c r="R3319" i="1"/>
  <c r="Q3319" i="1"/>
  <c r="O3319" i="1"/>
  <c r="R3318" i="1"/>
  <c r="Q3318" i="1"/>
  <c r="O3318" i="1"/>
  <c r="R3317" i="1"/>
  <c r="Q3317" i="1"/>
  <c r="O3317" i="1"/>
  <c r="R3316" i="1"/>
  <c r="Q3316" i="1"/>
  <c r="O3316" i="1"/>
  <c r="R3315" i="1"/>
  <c r="Q3315" i="1"/>
  <c r="O3315" i="1"/>
  <c r="R3314" i="1"/>
  <c r="Q3314" i="1"/>
  <c r="O3314" i="1"/>
  <c r="R3313" i="1"/>
  <c r="Q3313" i="1"/>
  <c r="O3313" i="1"/>
  <c r="R3312" i="1"/>
  <c r="Q3312" i="1"/>
  <c r="O3312" i="1"/>
  <c r="R3311" i="1"/>
  <c r="Q3311" i="1"/>
  <c r="O3311" i="1"/>
  <c r="R3310" i="1"/>
  <c r="Q3310" i="1"/>
  <c r="O3310" i="1"/>
  <c r="R3309" i="1"/>
  <c r="Q3309" i="1"/>
  <c r="O3309" i="1"/>
  <c r="R3308" i="1"/>
  <c r="Q3308" i="1"/>
  <c r="O3308" i="1"/>
  <c r="R3307" i="1"/>
  <c r="Q3307" i="1"/>
  <c r="O3307" i="1"/>
  <c r="R3306" i="1"/>
  <c r="Q3306" i="1"/>
  <c r="O3306" i="1"/>
  <c r="R3305" i="1"/>
  <c r="Q3305" i="1"/>
  <c r="O3305" i="1"/>
  <c r="R3304" i="1"/>
  <c r="Q3304" i="1"/>
  <c r="O3304" i="1"/>
  <c r="R3303" i="1"/>
  <c r="Q3303" i="1"/>
  <c r="O3303" i="1"/>
  <c r="R3302" i="1"/>
  <c r="Q3302" i="1"/>
  <c r="O3302" i="1"/>
  <c r="R3301" i="1"/>
  <c r="Q3301" i="1"/>
  <c r="O3301" i="1"/>
  <c r="R3300" i="1"/>
  <c r="Q3300" i="1"/>
  <c r="O3300" i="1"/>
  <c r="R3299" i="1"/>
  <c r="Q3299" i="1"/>
  <c r="O3299" i="1"/>
  <c r="R3298" i="1"/>
  <c r="Q3298" i="1"/>
  <c r="O3298" i="1"/>
  <c r="R3297" i="1"/>
  <c r="Q3297" i="1"/>
  <c r="O3297" i="1"/>
  <c r="R3296" i="1"/>
  <c r="Q3296" i="1"/>
  <c r="O3296" i="1"/>
  <c r="R3295" i="1"/>
  <c r="Q3295" i="1"/>
  <c r="O3295" i="1"/>
  <c r="R3294" i="1"/>
  <c r="Q3294" i="1"/>
  <c r="O3294" i="1"/>
  <c r="R3293" i="1"/>
  <c r="Q3293" i="1"/>
  <c r="O3293" i="1"/>
  <c r="R3292" i="1"/>
  <c r="Q3292" i="1"/>
  <c r="O3292" i="1"/>
  <c r="R3291" i="1"/>
  <c r="Q3291" i="1"/>
  <c r="O3291" i="1"/>
  <c r="R3290" i="1"/>
  <c r="Q3290" i="1"/>
  <c r="O3290" i="1"/>
  <c r="R3289" i="1"/>
  <c r="Q3289" i="1"/>
  <c r="O3289" i="1"/>
  <c r="R3288" i="1"/>
  <c r="Q3288" i="1"/>
  <c r="O3288" i="1"/>
  <c r="R3287" i="1"/>
  <c r="Q3287" i="1"/>
  <c r="O3287" i="1"/>
  <c r="R3286" i="1"/>
  <c r="Q3286" i="1"/>
  <c r="O3286" i="1"/>
  <c r="R3285" i="1"/>
  <c r="Q3285" i="1"/>
  <c r="O3285" i="1"/>
  <c r="R3284" i="1"/>
  <c r="Q3284" i="1"/>
  <c r="O3284" i="1"/>
  <c r="R3283" i="1"/>
  <c r="Q3283" i="1"/>
  <c r="O3283" i="1"/>
  <c r="R3282" i="1"/>
  <c r="Q3282" i="1"/>
  <c r="O3282" i="1"/>
  <c r="R3281" i="1"/>
  <c r="Q3281" i="1"/>
  <c r="O3281" i="1"/>
  <c r="R3280" i="1"/>
  <c r="Q3280" i="1"/>
  <c r="O3280" i="1"/>
  <c r="R3279" i="1"/>
  <c r="Q3279" i="1"/>
  <c r="O3279" i="1"/>
  <c r="R3278" i="1"/>
  <c r="Q3278" i="1"/>
  <c r="O3278" i="1"/>
  <c r="R3277" i="1"/>
  <c r="Q3277" i="1"/>
  <c r="O3277" i="1"/>
  <c r="R3276" i="1"/>
  <c r="Q3276" i="1"/>
  <c r="O3276" i="1"/>
  <c r="R3275" i="1"/>
  <c r="Q3275" i="1"/>
  <c r="O3275" i="1"/>
  <c r="R3274" i="1"/>
  <c r="Q3274" i="1"/>
  <c r="O3274" i="1"/>
  <c r="R3273" i="1"/>
  <c r="Q3273" i="1"/>
  <c r="O3273" i="1"/>
  <c r="R3272" i="1"/>
  <c r="Q3272" i="1"/>
  <c r="O3272" i="1"/>
  <c r="R3271" i="1"/>
  <c r="Q3271" i="1"/>
  <c r="O3271" i="1"/>
  <c r="R3270" i="1"/>
  <c r="Q3270" i="1"/>
  <c r="O3270" i="1"/>
  <c r="R3269" i="1"/>
  <c r="Q3269" i="1"/>
  <c r="O3269" i="1"/>
  <c r="R3268" i="1"/>
  <c r="Q3268" i="1"/>
  <c r="O3268" i="1"/>
  <c r="R3267" i="1"/>
  <c r="Q3267" i="1"/>
  <c r="O3267" i="1"/>
  <c r="R3266" i="1"/>
  <c r="Q3266" i="1"/>
  <c r="O3266" i="1"/>
  <c r="R3265" i="1"/>
  <c r="Q3265" i="1"/>
  <c r="O3265" i="1"/>
  <c r="R3264" i="1"/>
  <c r="Q3264" i="1"/>
  <c r="O3264" i="1"/>
  <c r="R3263" i="1"/>
  <c r="Q3263" i="1"/>
  <c r="O3263" i="1"/>
  <c r="R3262" i="1"/>
  <c r="Q3262" i="1"/>
  <c r="O3262" i="1"/>
  <c r="R3261" i="1"/>
  <c r="Q3261" i="1"/>
  <c r="O3261" i="1"/>
  <c r="R3260" i="1"/>
  <c r="Q3260" i="1"/>
  <c r="O3260" i="1"/>
  <c r="R3259" i="1"/>
  <c r="Q3259" i="1"/>
  <c r="O3259" i="1"/>
  <c r="R3258" i="1"/>
  <c r="Q3258" i="1"/>
  <c r="O3258" i="1"/>
  <c r="R3257" i="1"/>
  <c r="Q3257" i="1"/>
  <c r="O3257" i="1"/>
  <c r="R3256" i="1"/>
  <c r="Q3256" i="1"/>
  <c r="O3256" i="1"/>
  <c r="R3255" i="1"/>
  <c r="Q3255" i="1"/>
  <c r="O3255" i="1"/>
  <c r="R3254" i="1"/>
  <c r="Q3254" i="1"/>
  <c r="O3254" i="1"/>
  <c r="R3253" i="1"/>
  <c r="Q3253" i="1"/>
  <c r="O3253" i="1"/>
  <c r="R3252" i="1"/>
  <c r="Q3252" i="1"/>
  <c r="O3252" i="1"/>
  <c r="R3251" i="1"/>
  <c r="Q3251" i="1"/>
  <c r="O3251" i="1"/>
  <c r="R3250" i="1"/>
  <c r="Q3250" i="1"/>
  <c r="O3250" i="1"/>
  <c r="R3249" i="1"/>
  <c r="Q3249" i="1"/>
  <c r="O3249" i="1"/>
  <c r="R3248" i="1"/>
  <c r="Q3248" i="1"/>
  <c r="O3248" i="1"/>
  <c r="R3247" i="1"/>
  <c r="Q3247" i="1"/>
  <c r="O3247" i="1"/>
  <c r="R3246" i="1"/>
  <c r="Q3246" i="1"/>
  <c r="O3246" i="1"/>
  <c r="R3245" i="1"/>
  <c r="Q3245" i="1"/>
  <c r="O3245" i="1"/>
  <c r="R3244" i="1"/>
  <c r="Q3244" i="1"/>
  <c r="O3244" i="1"/>
  <c r="R3243" i="1"/>
  <c r="Q3243" i="1"/>
  <c r="O3243" i="1"/>
  <c r="R3242" i="1"/>
  <c r="Q3242" i="1"/>
  <c r="O3242" i="1"/>
  <c r="R3241" i="1"/>
  <c r="Q3241" i="1"/>
  <c r="O3241" i="1"/>
  <c r="R3240" i="1"/>
  <c r="Q3240" i="1"/>
  <c r="O3240" i="1"/>
  <c r="R3239" i="1"/>
  <c r="Q3239" i="1"/>
  <c r="O3239" i="1"/>
  <c r="R3238" i="1"/>
  <c r="Q3238" i="1"/>
  <c r="O3238" i="1"/>
  <c r="R3237" i="1"/>
  <c r="Q3237" i="1"/>
  <c r="O3237" i="1"/>
  <c r="R3236" i="1"/>
  <c r="Q3236" i="1"/>
  <c r="O3236" i="1"/>
  <c r="R3235" i="1"/>
  <c r="Q3235" i="1"/>
  <c r="O3235" i="1"/>
  <c r="R3234" i="1"/>
  <c r="Q3234" i="1"/>
  <c r="O3234" i="1"/>
  <c r="R3233" i="1"/>
  <c r="Q3233" i="1"/>
  <c r="O3233" i="1"/>
  <c r="R3232" i="1"/>
  <c r="Q3232" i="1"/>
  <c r="O3232" i="1"/>
  <c r="R3231" i="1"/>
  <c r="Q3231" i="1"/>
  <c r="O3231" i="1"/>
  <c r="R3230" i="1"/>
  <c r="Q3230" i="1"/>
  <c r="O3230" i="1"/>
  <c r="R3229" i="1"/>
  <c r="Q3229" i="1"/>
  <c r="O3229" i="1"/>
  <c r="R3228" i="1"/>
  <c r="Q3228" i="1"/>
  <c r="O3228" i="1"/>
  <c r="R3227" i="1"/>
  <c r="Q3227" i="1"/>
  <c r="O3227" i="1"/>
  <c r="R3226" i="1"/>
  <c r="Q3226" i="1"/>
  <c r="O3226" i="1"/>
  <c r="R3225" i="1"/>
  <c r="Q3225" i="1"/>
  <c r="O3225" i="1"/>
  <c r="R3224" i="1"/>
  <c r="Q3224" i="1"/>
  <c r="O3224" i="1"/>
  <c r="R3223" i="1"/>
  <c r="Q3223" i="1"/>
  <c r="O3223" i="1"/>
  <c r="R3222" i="1"/>
  <c r="Q3222" i="1"/>
  <c r="O3222" i="1"/>
  <c r="R3221" i="1"/>
  <c r="Q3221" i="1"/>
  <c r="O3221" i="1"/>
  <c r="R3220" i="1"/>
  <c r="Q3220" i="1"/>
  <c r="O3220" i="1"/>
  <c r="R3219" i="1"/>
  <c r="Q3219" i="1"/>
  <c r="O3219" i="1"/>
  <c r="R3218" i="1"/>
  <c r="Q3218" i="1"/>
  <c r="O3218" i="1"/>
  <c r="R3217" i="1"/>
  <c r="Q3217" i="1"/>
  <c r="O3217" i="1"/>
  <c r="R3216" i="1"/>
  <c r="Q3216" i="1"/>
  <c r="O3216" i="1"/>
  <c r="R3215" i="1"/>
  <c r="Q3215" i="1"/>
  <c r="O3215" i="1"/>
  <c r="R3214" i="1"/>
  <c r="Q3214" i="1"/>
  <c r="O3214" i="1"/>
  <c r="R3213" i="1"/>
  <c r="Q3213" i="1"/>
  <c r="O3213" i="1"/>
  <c r="R3212" i="1"/>
  <c r="Q3212" i="1"/>
  <c r="O3212" i="1"/>
  <c r="R3211" i="1"/>
  <c r="Q3211" i="1"/>
  <c r="O3211" i="1"/>
  <c r="R3210" i="1"/>
  <c r="Q3210" i="1"/>
  <c r="O3210" i="1"/>
  <c r="R3209" i="1"/>
  <c r="Q3209" i="1"/>
  <c r="O3209" i="1"/>
  <c r="R3208" i="1"/>
  <c r="Q3208" i="1"/>
  <c r="O3208" i="1"/>
  <c r="R3207" i="1"/>
  <c r="Q3207" i="1"/>
  <c r="O3207" i="1"/>
  <c r="R3206" i="1"/>
  <c r="Q3206" i="1"/>
  <c r="O3206" i="1"/>
  <c r="R3205" i="1"/>
  <c r="Q3205" i="1"/>
  <c r="O3205" i="1"/>
  <c r="R3204" i="1"/>
  <c r="Q3204" i="1"/>
  <c r="O3204" i="1"/>
  <c r="R3203" i="1"/>
  <c r="Q3203" i="1"/>
  <c r="O3203" i="1"/>
  <c r="R3202" i="1"/>
  <c r="Q3202" i="1"/>
  <c r="O3202" i="1"/>
  <c r="R3201" i="1"/>
  <c r="Q3201" i="1"/>
  <c r="O3201" i="1"/>
  <c r="R3200" i="1"/>
  <c r="Q3200" i="1"/>
  <c r="O3200" i="1"/>
  <c r="R3199" i="1"/>
  <c r="Q3199" i="1"/>
  <c r="O3199" i="1"/>
  <c r="R3198" i="1"/>
  <c r="Q3198" i="1"/>
  <c r="O3198" i="1"/>
  <c r="R3197" i="1"/>
  <c r="Q3197" i="1"/>
  <c r="O3197" i="1"/>
  <c r="R3196" i="1"/>
  <c r="Q3196" i="1"/>
  <c r="O3196" i="1"/>
  <c r="R3195" i="1"/>
  <c r="Q3195" i="1"/>
  <c r="O3195" i="1"/>
  <c r="R3194" i="1"/>
  <c r="Q3194" i="1"/>
  <c r="O3194" i="1"/>
  <c r="R3193" i="1"/>
  <c r="Q3193" i="1"/>
  <c r="O3193" i="1"/>
  <c r="R3192" i="1"/>
  <c r="Q3192" i="1"/>
  <c r="O3192" i="1"/>
  <c r="R3191" i="1"/>
  <c r="Q3191" i="1"/>
  <c r="O3191" i="1"/>
  <c r="R3190" i="1"/>
  <c r="Q3190" i="1"/>
  <c r="O3190" i="1"/>
  <c r="R3189" i="1"/>
  <c r="Q3189" i="1"/>
  <c r="O3189" i="1"/>
  <c r="R3188" i="1"/>
  <c r="Q3188" i="1"/>
  <c r="O3188" i="1"/>
  <c r="R3187" i="1"/>
  <c r="Q3187" i="1"/>
  <c r="O3187" i="1"/>
  <c r="R3186" i="1"/>
  <c r="Q3186" i="1"/>
  <c r="O3186" i="1"/>
  <c r="R3185" i="1"/>
  <c r="Q3185" i="1"/>
  <c r="O3185" i="1"/>
  <c r="R3184" i="1"/>
  <c r="Q3184" i="1"/>
  <c r="O3184" i="1"/>
  <c r="R3183" i="1"/>
  <c r="Q3183" i="1"/>
  <c r="O3183" i="1"/>
  <c r="R3182" i="1"/>
  <c r="Q3182" i="1"/>
  <c r="O3182" i="1"/>
  <c r="R3181" i="1"/>
  <c r="Q3181" i="1"/>
  <c r="O3181" i="1"/>
  <c r="R3180" i="1"/>
  <c r="Q3180" i="1"/>
  <c r="O3180" i="1"/>
  <c r="R3179" i="1"/>
  <c r="Q3179" i="1"/>
  <c r="O3179" i="1"/>
  <c r="R3178" i="1"/>
  <c r="Q3178" i="1"/>
  <c r="O3178" i="1"/>
  <c r="R3177" i="1"/>
  <c r="Q3177" i="1"/>
  <c r="O3177" i="1"/>
  <c r="R3176" i="1"/>
  <c r="Q3176" i="1"/>
  <c r="O3176" i="1"/>
  <c r="R3175" i="1"/>
  <c r="Q3175" i="1"/>
  <c r="O3175" i="1"/>
  <c r="R3174" i="1"/>
  <c r="Q3174" i="1"/>
  <c r="O3174" i="1"/>
  <c r="R3173" i="1"/>
  <c r="Q3173" i="1"/>
  <c r="O3173" i="1"/>
  <c r="R3172" i="1"/>
  <c r="Q3172" i="1"/>
  <c r="O3172" i="1"/>
  <c r="R3171" i="1"/>
  <c r="Q3171" i="1"/>
  <c r="O3171" i="1"/>
  <c r="R3170" i="1"/>
  <c r="Q3170" i="1"/>
  <c r="O3170" i="1"/>
  <c r="R3169" i="1"/>
  <c r="Q3169" i="1"/>
  <c r="O3169" i="1"/>
  <c r="R3168" i="1"/>
  <c r="Q3168" i="1"/>
  <c r="O3168" i="1"/>
  <c r="R3167" i="1"/>
  <c r="Q3167" i="1"/>
  <c r="O3167" i="1"/>
  <c r="R3166" i="1"/>
  <c r="Q3166" i="1"/>
  <c r="O3166" i="1"/>
  <c r="R3165" i="1"/>
  <c r="Q3165" i="1"/>
  <c r="O3165" i="1"/>
  <c r="R3164" i="1"/>
  <c r="Q3164" i="1"/>
  <c r="O3164" i="1"/>
  <c r="R3163" i="1"/>
  <c r="Q3163" i="1"/>
  <c r="O3163" i="1"/>
  <c r="R3162" i="1"/>
  <c r="Q3162" i="1"/>
  <c r="O3162" i="1"/>
  <c r="R3161" i="1"/>
  <c r="Q3161" i="1"/>
  <c r="O3161" i="1"/>
  <c r="R3160" i="1"/>
  <c r="Q3160" i="1"/>
  <c r="O3160" i="1"/>
  <c r="R3159" i="1"/>
  <c r="Q3159" i="1"/>
  <c r="O3159" i="1"/>
  <c r="R3158" i="1"/>
  <c r="Q3158" i="1"/>
  <c r="O3158" i="1"/>
  <c r="R3157" i="1"/>
  <c r="Q3157" i="1"/>
  <c r="O3157" i="1"/>
  <c r="R3156" i="1"/>
  <c r="Q3156" i="1"/>
  <c r="O3156" i="1"/>
  <c r="R3155" i="1"/>
  <c r="Q3155" i="1"/>
  <c r="O3155" i="1"/>
  <c r="R3154" i="1"/>
  <c r="Q3154" i="1"/>
  <c r="O3154" i="1"/>
  <c r="R3153" i="1"/>
  <c r="Q3153" i="1"/>
  <c r="O3153" i="1"/>
  <c r="R3152" i="1"/>
  <c r="Q3152" i="1"/>
  <c r="O3152" i="1"/>
  <c r="R3151" i="1"/>
  <c r="Q3151" i="1"/>
  <c r="O3151" i="1"/>
  <c r="R3150" i="1"/>
  <c r="Q3150" i="1"/>
  <c r="O3150" i="1"/>
  <c r="R3149" i="1"/>
  <c r="Q3149" i="1"/>
  <c r="O3149" i="1"/>
  <c r="R3148" i="1"/>
  <c r="Q3148" i="1"/>
  <c r="O3148" i="1"/>
  <c r="R3147" i="1"/>
  <c r="Q3147" i="1"/>
  <c r="O3147" i="1"/>
  <c r="R3146" i="1"/>
  <c r="Q3146" i="1"/>
  <c r="O3146" i="1"/>
  <c r="R3145" i="1"/>
  <c r="Q3145" i="1"/>
  <c r="O3145" i="1"/>
  <c r="R3144" i="1"/>
  <c r="Q3144" i="1"/>
  <c r="O3144" i="1"/>
  <c r="R3143" i="1"/>
  <c r="Q3143" i="1"/>
  <c r="O3143" i="1"/>
  <c r="R3142" i="1"/>
  <c r="Q3142" i="1"/>
  <c r="O3142" i="1"/>
  <c r="R3141" i="1"/>
  <c r="Q3141" i="1"/>
  <c r="O3141" i="1"/>
  <c r="R3140" i="1"/>
  <c r="Q3140" i="1"/>
  <c r="O3140" i="1"/>
  <c r="R3139" i="1"/>
  <c r="Q3139" i="1"/>
  <c r="O3139" i="1"/>
  <c r="R3138" i="1"/>
  <c r="Q3138" i="1"/>
  <c r="O3138" i="1"/>
  <c r="R3137" i="1"/>
  <c r="Q3137" i="1"/>
  <c r="O3137" i="1"/>
  <c r="R3136" i="1"/>
  <c r="Q3136" i="1"/>
  <c r="O3136" i="1"/>
  <c r="R3135" i="1"/>
  <c r="Q3135" i="1"/>
  <c r="O3135" i="1"/>
  <c r="R3134" i="1"/>
  <c r="Q3134" i="1"/>
  <c r="O3134" i="1"/>
  <c r="R3133" i="1"/>
  <c r="Q3133" i="1"/>
  <c r="O3133" i="1"/>
  <c r="R3132" i="1"/>
  <c r="Q3132" i="1"/>
  <c r="O3132" i="1"/>
  <c r="R3131" i="1"/>
  <c r="Q3131" i="1"/>
  <c r="O3131" i="1"/>
  <c r="R3130" i="1"/>
  <c r="Q3130" i="1"/>
  <c r="O3130" i="1"/>
  <c r="R3129" i="1"/>
  <c r="Q3129" i="1"/>
  <c r="O3129" i="1"/>
  <c r="R3128" i="1"/>
  <c r="Q3128" i="1"/>
  <c r="O3128" i="1"/>
  <c r="R3127" i="1"/>
  <c r="Q3127" i="1"/>
  <c r="O3127" i="1"/>
  <c r="R3126" i="1"/>
  <c r="Q3126" i="1"/>
  <c r="O3126" i="1"/>
  <c r="R3125" i="1"/>
  <c r="Q3125" i="1"/>
  <c r="O3125" i="1"/>
  <c r="R3124" i="1"/>
  <c r="Q3124" i="1"/>
  <c r="O3124" i="1"/>
  <c r="R3123" i="1"/>
  <c r="Q3123" i="1"/>
  <c r="O3123" i="1"/>
  <c r="R3122" i="1"/>
  <c r="Q3122" i="1"/>
  <c r="O3122" i="1"/>
  <c r="R3121" i="1"/>
  <c r="Q3121" i="1"/>
  <c r="O3121" i="1"/>
  <c r="R3120" i="1"/>
  <c r="Q3120" i="1"/>
  <c r="O3120" i="1"/>
  <c r="R3119" i="1"/>
  <c r="Q3119" i="1"/>
  <c r="O3119" i="1"/>
  <c r="R3118" i="1"/>
  <c r="Q3118" i="1"/>
  <c r="O3118" i="1"/>
  <c r="R3117" i="1"/>
  <c r="Q3117" i="1"/>
  <c r="O3117" i="1"/>
  <c r="R3116" i="1"/>
  <c r="Q3116" i="1"/>
  <c r="O3116" i="1"/>
  <c r="R3115" i="1"/>
  <c r="Q3115" i="1"/>
  <c r="O3115" i="1"/>
  <c r="R3114" i="1"/>
  <c r="Q3114" i="1"/>
  <c r="O3114" i="1"/>
  <c r="R3113" i="1"/>
  <c r="Q3113" i="1"/>
  <c r="O3113" i="1"/>
  <c r="R3112" i="1"/>
  <c r="Q3112" i="1"/>
  <c r="O3112" i="1"/>
  <c r="R3111" i="1"/>
  <c r="Q3111" i="1"/>
  <c r="O3111" i="1"/>
  <c r="R3110" i="1"/>
  <c r="Q3110" i="1"/>
  <c r="O3110" i="1"/>
  <c r="R3109" i="1"/>
  <c r="Q3109" i="1"/>
  <c r="O3109" i="1"/>
  <c r="R3108" i="1"/>
  <c r="Q3108" i="1"/>
  <c r="O3108" i="1"/>
  <c r="R3107" i="1"/>
  <c r="Q3107" i="1"/>
  <c r="O3107" i="1"/>
  <c r="R3106" i="1"/>
  <c r="Q3106" i="1"/>
  <c r="O3106" i="1"/>
  <c r="R3105" i="1"/>
  <c r="Q3105" i="1"/>
  <c r="O3105" i="1"/>
  <c r="R3104" i="1"/>
  <c r="Q3104" i="1"/>
  <c r="O3104" i="1"/>
  <c r="R3103" i="1"/>
  <c r="Q3103" i="1"/>
  <c r="O3103" i="1"/>
  <c r="R3102" i="1"/>
  <c r="Q3102" i="1"/>
  <c r="O3102" i="1"/>
  <c r="R3101" i="1"/>
  <c r="Q3101" i="1"/>
  <c r="O3101" i="1"/>
  <c r="R3100" i="1"/>
  <c r="Q3100" i="1"/>
  <c r="O3100" i="1"/>
  <c r="R3099" i="1"/>
  <c r="Q3099" i="1"/>
  <c r="O3099" i="1"/>
  <c r="R3098" i="1"/>
  <c r="Q3098" i="1"/>
  <c r="O3098" i="1"/>
  <c r="R3097" i="1"/>
  <c r="Q3097" i="1"/>
  <c r="O3097" i="1"/>
  <c r="R3096" i="1"/>
  <c r="Q3096" i="1"/>
  <c r="O3096" i="1"/>
  <c r="R3095" i="1"/>
  <c r="Q3095" i="1"/>
  <c r="O3095" i="1"/>
  <c r="R3094" i="1"/>
  <c r="Q3094" i="1"/>
  <c r="O3094" i="1"/>
  <c r="R3093" i="1"/>
  <c r="Q3093" i="1"/>
  <c r="O3093" i="1"/>
  <c r="R3092" i="1"/>
  <c r="Q3092" i="1"/>
  <c r="O3092" i="1"/>
  <c r="R3091" i="1"/>
  <c r="Q3091" i="1"/>
  <c r="O3091" i="1"/>
  <c r="R3090" i="1"/>
  <c r="Q3090" i="1"/>
  <c r="O3090" i="1"/>
  <c r="R3089" i="1"/>
  <c r="Q3089" i="1"/>
  <c r="O3089" i="1"/>
  <c r="R3088" i="1"/>
  <c r="Q3088" i="1"/>
  <c r="O3088" i="1"/>
  <c r="R3087" i="1"/>
  <c r="Q3087" i="1"/>
  <c r="O3087" i="1"/>
  <c r="R3086" i="1"/>
  <c r="Q3086" i="1"/>
  <c r="O3086" i="1"/>
  <c r="R3085" i="1"/>
  <c r="Q3085" i="1"/>
  <c r="O3085" i="1"/>
  <c r="R3084" i="1"/>
  <c r="Q3084" i="1"/>
  <c r="O3084" i="1"/>
  <c r="R3083" i="1"/>
  <c r="Q3083" i="1"/>
  <c r="O3083" i="1"/>
  <c r="R3082" i="1"/>
  <c r="Q3082" i="1"/>
  <c r="O3082" i="1"/>
  <c r="R3081" i="1"/>
  <c r="Q3081" i="1"/>
  <c r="O3081" i="1"/>
  <c r="R3080" i="1"/>
  <c r="Q3080" i="1"/>
  <c r="O3080" i="1"/>
  <c r="R3079" i="1"/>
  <c r="Q3079" i="1"/>
  <c r="O3079" i="1"/>
  <c r="R3078" i="1"/>
  <c r="Q3078" i="1"/>
  <c r="O3078" i="1"/>
  <c r="R3077" i="1"/>
  <c r="Q3077" i="1"/>
  <c r="O3077" i="1"/>
  <c r="R3076" i="1"/>
  <c r="Q3076" i="1"/>
  <c r="O3076" i="1"/>
  <c r="R3075" i="1"/>
  <c r="Q3075" i="1"/>
  <c r="O3075" i="1"/>
  <c r="R3074" i="1"/>
  <c r="Q3074" i="1"/>
  <c r="O3074" i="1"/>
  <c r="R3073" i="1"/>
  <c r="Q3073" i="1"/>
  <c r="O3073" i="1"/>
  <c r="R3072" i="1"/>
  <c r="Q3072" i="1"/>
  <c r="O3072" i="1"/>
  <c r="R3071" i="1"/>
  <c r="Q3071" i="1"/>
  <c r="O3071" i="1"/>
  <c r="R3070" i="1"/>
  <c r="Q3070" i="1"/>
  <c r="O3070" i="1"/>
  <c r="R3069" i="1"/>
  <c r="Q3069" i="1"/>
  <c r="O3069" i="1"/>
  <c r="R3068" i="1"/>
  <c r="Q3068" i="1"/>
  <c r="O3068" i="1"/>
  <c r="R3067" i="1"/>
  <c r="Q3067" i="1"/>
  <c r="O3067" i="1"/>
  <c r="R3066" i="1"/>
  <c r="Q3066" i="1"/>
  <c r="O3066" i="1"/>
  <c r="R3065" i="1"/>
  <c r="Q3065" i="1"/>
  <c r="O3065" i="1"/>
  <c r="R3064" i="1"/>
  <c r="Q3064" i="1"/>
  <c r="O3064" i="1"/>
  <c r="R3063" i="1"/>
  <c r="Q3063" i="1"/>
  <c r="O3063" i="1"/>
  <c r="R3062" i="1"/>
  <c r="Q3062" i="1"/>
  <c r="O3062" i="1"/>
  <c r="R3061" i="1"/>
  <c r="Q3061" i="1"/>
  <c r="O3061" i="1"/>
  <c r="R3060" i="1"/>
  <c r="Q3060" i="1"/>
  <c r="O3060" i="1"/>
  <c r="R3059" i="1"/>
  <c r="Q3059" i="1"/>
  <c r="O3059" i="1"/>
  <c r="R3058" i="1"/>
  <c r="Q3058" i="1"/>
  <c r="O3058" i="1"/>
  <c r="R3057" i="1"/>
  <c r="Q3057" i="1"/>
  <c r="O3057" i="1"/>
  <c r="R3056" i="1"/>
  <c r="Q3056" i="1"/>
  <c r="O3056" i="1"/>
  <c r="R3055" i="1"/>
  <c r="Q3055" i="1"/>
  <c r="O3055" i="1"/>
  <c r="R3054" i="1"/>
  <c r="Q3054" i="1"/>
  <c r="O3054" i="1"/>
  <c r="R3053" i="1"/>
  <c r="Q3053" i="1"/>
  <c r="O3053" i="1"/>
  <c r="R3052" i="1"/>
  <c r="Q3052" i="1"/>
  <c r="O3052" i="1"/>
  <c r="R3051" i="1"/>
  <c r="Q3051" i="1"/>
  <c r="O3051" i="1"/>
  <c r="R3050" i="1"/>
  <c r="Q3050" i="1"/>
  <c r="O3050" i="1"/>
  <c r="R3049" i="1"/>
  <c r="Q3049" i="1"/>
  <c r="O3049" i="1"/>
  <c r="R3048" i="1"/>
  <c r="Q3048" i="1"/>
  <c r="O3048" i="1"/>
  <c r="R3047" i="1"/>
  <c r="Q3047" i="1"/>
  <c r="O3047" i="1"/>
  <c r="R3046" i="1"/>
  <c r="Q3046" i="1"/>
  <c r="O3046" i="1"/>
  <c r="R3045" i="1"/>
  <c r="Q3045" i="1"/>
  <c r="O3045" i="1"/>
  <c r="R3044" i="1"/>
  <c r="Q3044" i="1"/>
  <c r="O3044" i="1"/>
  <c r="R3043" i="1"/>
  <c r="Q3043" i="1"/>
  <c r="O3043" i="1"/>
  <c r="R3042" i="1"/>
  <c r="Q3042" i="1"/>
  <c r="O3042" i="1"/>
  <c r="R3041" i="1"/>
  <c r="Q3041" i="1"/>
  <c r="O3041" i="1"/>
  <c r="R3040" i="1"/>
  <c r="Q3040" i="1"/>
  <c r="O3040" i="1"/>
  <c r="R3039" i="1"/>
  <c r="Q3039" i="1"/>
  <c r="O3039" i="1"/>
  <c r="R3038" i="1"/>
  <c r="Q3038" i="1"/>
  <c r="O3038" i="1"/>
  <c r="R3037" i="1"/>
  <c r="Q3037" i="1"/>
  <c r="O3037" i="1"/>
  <c r="R3036" i="1"/>
  <c r="Q3036" i="1"/>
  <c r="O3036" i="1"/>
  <c r="R3035" i="1"/>
  <c r="Q3035" i="1"/>
  <c r="O3035" i="1"/>
  <c r="R3034" i="1"/>
  <c r="Q3034" i="1"/>
  <c r="O3034" i="1"/>
  <c r="R3033" i="1"/>
  <c r="Q3033" i="1"/>
  <c r="O3033" i="1"/>
  <c r="R3032" i="1"/>
  <c r="Q3032" i="1"/>
  <c r="O3032" i="1"/>
  <c r="R3031" i="1"/>
  <c r="Q3031" i="1"/>
  <c r="O3031" i="1"/>
  <c r="R3030" i="1"/>
  <c r="Q3030" i="1"/>
  <c r="O3030" i="1"/>
  <c r="R3029" i="1"/>
  <c r="Q3029" i="1"/>
  <c r="O3029" i="1"/>
  <c r="R3028" i="1"/>
  <c r="Q3028" i="1"/>
  <c r="O3028" i="1"/>
  <c r="R3027" i="1"/>
  <c r="Q3027" i="1"/>
  <c r="O3027" i="1"/>
  <c r="R3026" i="1"/>
  <c r="Q3026" i="1"/>
  <c r="O3026" i="1"/>
  <c r="R3025" i="1"/>
  <c r="Q3025" i="1"/>
  <c r="O3025" i="1"/>
  <c r="R3024" i="1"/>
  <c r="Q3024" i="1"/>
  <c r="O3024" i="1"/>
  <c r="R3023" i="1"/>
  <c r="Q3023" i="1"/>
  <c r="O3023" i="1"/>
  <c r="R3022" i="1"/>
  <c r="Q3022" i="1"/>
  <c r="O3022" i="1"/>
  <c r="R3021" i="1"/>
  <c r="Q3021" i="1"/>
  <c r="O3021" i="1"/>
  <c r="R3020" i="1"/>
  <c r="Q3020" i="1"/>
  <c r="O3020" i="1"/>
  <c r="R3019" i="1"/>
  <c r="Q3019" i="1"/>
  <c r="O3019" i="1"/>
  <c r="R3018" i="1"/>
  <c r="Q3018" i="1"/>
  <c r="O3018" i="1"/>
  <c r="R3017" i="1"/>
  <c r="Q3017" i="1"/>
  <c r="O3017" i="1"/>
  <c r="R3016" i="1"/>
  <c r="Q3016" i="1"/>
  <c r="O3016" i="1"/>
  <c r="R3015" i="1"/>
  <c r="Q3015" i="1"/>
  <c r="O3015" i="1"/>
  <c r="R3014" i="1"/>
  <c r="Q3014" i="1"/>
  <c r="O3014" i="1"/>
  <c r="R3013" i="1"/>
  <c r="Q3013" i="1"/>
  <c r="O3013" i="1"/>
  <c r="R3012" i="1"/>
  <c r="Q3012" i="1"/>
  <c r="O3012" i="1"/>
  <c r="R3011" i="1"/>
  <c r="Q3011" i="1"/>
  <c r="O3011" i="1"/>
  <c r="R3010" i="1"/>
  <c r="Q3010" i="1"/>
  <c r="O3010" i="1"/>
  <c r="R3009" i="1"/>
  <c r="Q3009" i="1"/>
  <c r="O3009" i="1"/>
  <c r="R3008" i="1"/>
  <c r="Q3008" i="1"/>
  <c r="O3008" i="1"/>
  <c r="R3007" i="1"/>
  <c r="Q3007" i="1"/>
  <c r="O3007" i="1"/>
  <c r="R3006" i="1"/>
  <c r="Q3006" i="1"/>
  <c r="O3006" i="1"/>
  <c r="R3005" i="1"/>
  <c r="Q3005" i="1"/>
  <c r="O3005" i="1"/>
  <c r="R3004" i="1"/>
  <c r="Q3004" i="1"/>
  <c r="O3004" i="1"/>
  <c r="R3003" i="1"/>
  <c r="Q3003" i="1"/>
  <c r="O3003" i="1"/>
  <c r="R3002" i="1"/>
  <c r="Q3002" i="1"/>
  <c r="O3002" i="1"/>
  <c r="R3001" i="1"/>
  <c r="Q3001" i="1"/>
  <c r="O3001" i="1"/>
  <c r="R3000" i="1"/>
  <c r="Q3000" i="1"/>
  <c r="O3000" i="1"/>
  <c r="R2999" i="1"/>
  <c r="Q2999" i="1"/>
  <c r="O2999" i="1"/>
  <c r="R2998" i="1"/>
  <c r="Q2998" i="1"/>
  <c r="O2998" i="1"/>
  <c r="R2997" i="1"/>
  <c r="Q2997" i="1"/>
  <c r="O2997" i="1"/>
  <c r="R2996" i="1"/>
  <c r="Q2996" i="1"/>
  <c r="O2996" i="1"/>
  <c r="R2995" i="1"/>
  <c r="Q2995" i="1"/>
  <c r="O2995" i="1"/>
  <c r="R2994" i="1"/>
  <c r="Q2994" i="1"/>
  <c r="O2994" i="1"/>
  <c r="R2993" i="1"/>
  <c r="Q2993" i="1"/>
  <c r="O2993" i="1"/>
  <c r="R2992" i="1"/>
  <c r="Q2992" i="1"/>
  <c r="O2992" i="1"/>
  <c r="R2991" i="1"/>
  <c r="Q2991" i="1"/>
  <c r="O2991" i="1"/>
  <c r="R2990" i="1"/>
  <c r="Q2990" i="1"/>
  <c r="O2990" i="1"/>
  <c r="R2989" i="1"/>
  <c r="Q2989" i="1"/>
  <c r="O2989" i="1"/>
  <c r="R2988" i="1"/>
  <c r="Q2988" i="1"/>
  <c r="O2988" i="1"/>
  <c r="R2987" i="1"/>
  <c r="Q2987" i="1"/>
  <c r="O2987" i="1"/>
  <c r="R2986" i="1"/>
  <c r="Q2986" i="1"/>
  <c r="O2986" i="1"/>
  <c r="R2985" i="1"/>
  <c r="Q2985" i="1"/>
  <c r="O2985" i="1"/>
  <c r="R2984" i="1"/>
  <c r="Q2984" i="1"/>
  <c r="O2984" i="1"/>
  <c r="R2983" i="1"/>
  <c r="Q2983" i="1"/>
  <c r="O2983" i="1"/>
  <c r="R2982" i="1"/>
  <c r="Q2982" i="1"/>
  <c r="O2982" i="1"/>
  <c r="R2981" i="1"/>
  <c r="Q2981" i="1"/>
  <c r="O2981" i="1"/>
  <c r="R2980" i="1"/>
  <c r="Q2980" i="1"/>
  <c r="O2980" i="1"/>
  <c r="R2979" i="1"/>
  <c r="Q2979" i="1"/>
  <c r="O2979" i="1"/>
  <c r="R2978" i="1"/>
  <c r="Q2978" i="1"/>
  <c r="O2978" i="1"/>
  <c r="R2977" i="1"/>
  <c r="Q2977" i="1"/>
  <c r="O2977" i="1"/>
  <c r="R2976" i="1"/>
  <c r="Q2976" i="1"/>
  <c r="O2976" i="1"/>
  <c r="R2975" i="1"/>
  <c r="Q2975" i="1"/>
  <c r="O2975" i="1"/>
  <c r="R2974" i="1"/>
  <c r="Q2974" i="1"/>
  <c r="O2974" i="1"/>
  <c r="R2973" i="1"/>
  <c r="Q2973" i="1"/>
  <c r="O2973" i="1"/>
  <c r="R2972" i="1"/>
  <c r="Q2972" i="1"/>
  <c r="O2972" i="1"/>
  <c r="R2971" i="1"/>
  <c r="Q2971" i="1"/>
  <c r="O2971" i="1"/>
  <c r="R2970" i="1"/>
  <c r="Q2970" i="1"/>
  <c r="O2970" i="1"/>
  <c r="R2969" i="1"/>
  <c r="Q2969" i="1"/>
  <c r="O2969" i="1"/>
  <c r="R2968" i="1"/>
  <c r="Q2968" i="1"/>
  <c r="O2968" i="1"/>
  <c r="R2967" i="1"/>
  <c r="Q2967" i="1"/>
  <c r="O2967" i="1"/>
  <c r="R2966" i="1"/>
  <c r="Q2966" i="1"/>
  <c r="O2966" i="1"/>
  <c r="R2965" i="1"/>
  <c r="Q2965" i="1"/>
  <c r="O2965" i="1"/>
  <c r="R2964" i="1"/>
  <c r="Q2964" i="1"/>
  <c r="O2964" i="1"/>
  <c r="R2963" i="1"/>
  <c r="Q2963" i="1"/>
  <c r="O2963" i="1"/>
  <c r="R2962" i="1"/>
  <c r="Q2962" i="1"/>
  <c r="O2962" i="1"/>
  <c r="R2961" i="1"/>
  <c r="Q2961" i="1"/>
  <c r="O2961" i="1"/>
  <c r="R2960" i="1"/>
  <c r="Q2960" i="1"/>
  <c r="O2960" i="1"/>
  <c r="R2959" i="1"/>
  <c r="Q2959" i="1"/>
  <c r="O2959" i="1"/>
  <c r="R2958" i="1"/>
  <c r="Q2958" i="1"/>
  <c r="O2958" i="1"/>
  <c r="R2957" i="1"/>
  <c r="Q2957" i="1"/>
  <c r="O2957" i="1"/>
  <c r="R2956" i="1"/>
  <c r="Q2956" i="1"/>
  <c r="O2956" i="1"/>
  <c r="R2955" i="1"/>
  <c r="Q2955" i="1"/>
  <c r="O2955" i="1"/>
  <c r="R2954" i="1"/>
  <c r="Q2954" i="1"/>
  <c r="O2954" i="1"/>
  <c r="R2953" i="1"/>
  <c r="Q2953" i="1"/>
  <c r="O2953" i="1"/>
  <c r="R2952" i="1"/>
  <c r="Q2952" i="1"/>
  <c r="O2952" i="1"/>
  <c r="R2951" i="1"/>
  <c r="Q2951" i="1"/>
  <c r="O2951" i="1"/>
  <c r="R2950" i="1"/>
  <c r="Q2950" i="1"/>
  <c r="O2950" i="1"/>
  <c r="R2949" i="1"/>
  <c r="Q2949" i="1"/>
  <c r="O2949" i="1"/>
  <c r="R2948" i="1"/>
  <c r="Q2948" i="1"/>
  <c r="O2948" i="1"/>
  <c r="R2947" i="1"/>
  <c r="Q2947" i="1"/>
  <c r="O2947" i="1"/>
  <c r="R2946" i="1"/>
  <c r="Q2946" i="1"/>
  <c r="O2946" i="1"/>
  <c r="R2945" i="1"/>
  <c r="Q2945" i="1"/>
  <c r="O2945" i="1"/>
  <c r="R2944" i="1"/>
  <c r="Q2944" i="1"/>
  <c r="O2944" i="1"/>
  <c r="R2943" i="1"/>
  <c r="Q2943" i="1"/>
  <c r="O2943" i="1"/>
  <c r="R2942" i="1"/>
  <c r="Q2942" i="1"/>
  <c r="O2942" i="1"/>
  <c r="R2941" i="1"/>
  <c r="Q2941" i="1"/>
  <c r="O2941" i="1"/>
  <c r="R2940" i="1"/>
  <c r="Q2940" i="1"/>
  <c r="O2940" i="1"/>
  <c r="R2939" i="1"/>
  <c r="Q2939" i="1"/>
  <c r="O2939" i="1"/>
  <c r="R2938" i="1"/>
  <c r="Q2938" i="1"/>
  <c r="O2938" i="1"/>
  <c r="R2937" i="1"/>
  <c r="Q2937" i="1"/>
  <c r="O2937" i="1"/>
  <c r="R2936" i="1"/>
  <c r="Q2936" i="1"/>
  <c r="O2936" i="1"/>
  <c r="R2935" i="1"/>
  <c r="Q2935" i="1"/>
  <c r="O2935" i="1"/>
  <c r="R2934" i="1"/>
  <c r="Q2934" i="1"/>
  <c r="O2934" i="1"/>
  <c r="R2933" i="1"/>
  <c r="Q2933" i="1"/>
  <c r="O2933" i="1"/>
  <c r="R2932" i="1"/>
  <c r="Q2932" i="1"/>
  <c r="O2932" i="1"/>
  <c r="R2931" i="1"/>
  <c r="Q2931" i="1"/>
  <c r="O2931" i="1"/>
  <c r="R2930" i="1"/>
  <c r="Q2930" i="1"/>
  <c r="O2930" i="1"/>
  <c r="R2929" i="1"/>
  <c r="Q2929" i="1"/>
  <c r="O2929" i="1"/>
  <c r="R2928" i="1"/>
  <c r="Q2928" i="1"/>
  <c r="O2928" i="1"/>
  <c r="R2927" i="1"/>
  <c r="Q2927" i="1"/>
  <c r="O2927" i="1"/>
  <c r="R2926" i="1"/>
  <c r="Q2926" i="1"/>
  <c r="O2926" i="1"/>
  <c r="R2925" i="1"/>
  <c r="Q2925" i="1"/>
  <c r="O2925" i="1"/>
  <c r="R2924" i="1"/>
  <c r="Q2924" i="1"/>
  <c r="O2924" i="1"/>
  <c r="R2923" i="1"/>
  <c r="Q2923" i="1"/>
  <c r="O2923" i="1"/>
  <c r="R2922" i="1"/>
  <c r="Q2922" i="1"/>
  <c r="O2922" i="1"/>
  <c r="R2921" i="1"/>
  <c r="Q2921" i="1"/>
  <c r="O2921" i="1"/>
  <c r="R2920" i="1"/>
  <c r="Q2920" i="1"/>
  <c r="O2920" i="1"/>
  <c r="R2919" i="1"/>
  <c r="Q2919" i="1"/>
  <c r="O2919" i="1"/>
  <c r="R2918" i="1"/>
  <c r="Q2918" i="1"/>
  <c r="O2918" i="1"/>
  <c r="R2917" i="1"/>
  <c r="Q2917" i="1"/>
  <c r="O2917" i="1"/>
  <c r="R2916" i="1"/>
  <c r="Q2916" i="1"/>
  <c r="O2916" i="1"/>
  <c r="R2915" i="1"/>
  <c r="Q2915" i="1"/>
  <c r="O2915" i="1"/>
  <c r="R2914" i="1"/>
  <c r="Q2914" i="1"/>
  <c r="O2914" i="1"/>
  <c r="R2913" i="1"/>
  <c r="Q2913" i="1"/>
  <c r="O2913" i="1"/>
  <c r="R2912" i="1"/>
  <c r="Q2912" i="1"/>
  <c r="O2912" i="1"/>
  <c r="R2911" i="1"/>
  <c r="Q2911" i="1"/>
  <c r="O2911" i="1"/>
  <c r="R2910" i="1"/>
  <c r="Q2910" i="1"/>
  <c r="O2910" i="1"/>
  <c r="R2909" i="1"/>
  <c r="Q2909" i="1"/>
  <c r="O2909" i="1"/>
  <c r="R2908" i="1"/>
  <c r="Q2908" i="1"/>
  <c r="O2908" i="1"/>
  <c r="R2907" i="1"/>
  <c r="Q2907" i="1"/>
  <c r="O2907" i="1"/>
  <c r="R2906" i="1"/>
  <c r="Q2906" i="1"/>
  <c r="O2906" i="1"/>
  <c r="R2905" i="1"/>
  <c r="Q2905" i="1"/>
  <c r="O2905" i="1"/>
  <c r="R2904" i="1"/>
  <c r="Q2904" i="1"/>
  <c r="O2904" i="1"/>
  <c r="R2903" i="1"/>
  <c r="Q2903" i="1"/>
  <c r="O2903" i="1"/>
  <c r="R2902" i="1"/>
  <c r="Q2902" i="1"/>
  <c r="O2902" i="1"/>
  <c r="R2901" i="1"/>
  <c r="Q2901" i="1"/>
  <c r="O2901" i="1"/>
  <c r="R2900" i="1"/>
  <c r="Q2900" i="1"/>
  <c r="O2900" i="1"/>
  <c r="R2899" i="1"/>
  <c r="Q2899" i="1"/>
  <c r="O2899" i="1"/>
  <c r="R2898" i="1"/>
  <c r="Q2898" i="1"/>
  <c r="O2898" i="1"/>
  <c r="R2897" i="1"/>
  <c r="Q2897" i="1"/>
  <c r="O2897" i="1"/>
  <c r="R2896" i="1"/>
  <c r="Q2896" i="1"/>
  <c r="O2896" i="1"/>
  <c r="R2895" i="1"/>
  <c r="Q2895" i="1"/>
  <c r="O2895" i="1"/>
  <c r="R2894" i="1"/>
  <c r="Q2894" i="1"/>
  <c r="O2894" i="1"/>
  <c r="R2893" i="1"/>
  <c r="Q2893" i="1"/>
  <c r="O2893" i="1"/>
  <c r="R2892" i="1"/>
  <c r="Q2892" i="1"/>
  <c r="O2892" i="1"/>
  <c r="R2891" i="1"/>
  <c r="Q2891" i="1"/>
  <c r="O2891" i="1"/>
  <c r="R2890" i="1"/>
  <c r="Q2890" i="1"/>
  <c r="O2890" i="1"/>
  <c r="R2889" i="1"/>
  <c r="Q2889" i="1"/>
  <c r="O2889" i="1"/>
  <c r="R2888" i="1"/>
  <c r="Q2888" i="1"/>
  <c r="O2888" i="1"/>
  <c r="R2887" i="1"/>
  <c r="Q2887" i="1"/>
  <c r="O2887" i="1"/>
  <c r="R2886" i="1"/>
  <c r="Q2886" i="1"/>
  <c r="O2886" i="1"/>
  <c r="R2885" i="1"/>
  <c r="Q2885" i="1"/>
  <c r="O2885" i="1"/>
  <c r="R2884" i="1"/>
  <c r="Q2884" i="1"/>
  <c r="O2884" i="1"/>
  <c r="R2883" i="1"/>
  <c r="Q2883" i="1"/>
  <c r="O2883" i="1"/>
  <c r="R2882" i="1"/>
  <c r="Q2882" i="1"/>
  <c r="O2882" i="1"/>
  <c r="R2881" i="1"/>
  <c r="Q2881" i="1"/>
  <c r="O2881" i="1"/>
  <c r="R2880" i="1"/>
  <c r="Q2880" i="1"/>
  <c r="O2880" i="1"/>
  <c r="R2879" i="1"/>
  <c r="Q2879" i="1"/>
  <c r="O2879" i="1"/>
  <c r="R2878" i="1"/>
  <c r="Q2878" i="1"/>
  <c r="O2878" i="1"/>
  <c r="R2877" i="1"/>
  <c r="Q2877" i="1"/>
  <c r="O2877" i="1"/>
  <c r="R2876" i="1"/>
  <c r="Q2876" i="1"/>
  <c r="O2876" i="1"/>
  <c r="R2875" i="1"/>
  <c r="Q2875" i="1"/>
  <c r="O2875" i="1"/>
  <c r="R2874" i="1"/>
  <c r="Q2874" i="1"/>
  <c r="O2874" i="1"/>
  <c r="R2873" i="1"/>
  <c r="Q2873" i="1"/>
  <c r="O2873" i="1"/>
  <c r="R2872" i="1"/>
  <c r="Q2872" i="1"/>
  <c r="O2872" i="1"/>
  <c r="R2871" i="1"/>
  <c r="Q2871" i="1"/>
  <c r="O2871" i="1"/>
  <c r="R2870" i="1"/>
  <c r="Q2870" i="1"/>
  <c r="O2870" i="1"/>
  <c r="R2869" i="1"/>
  <c r="Q2869" i="1"/>
  <c r="O2869" i="1"/>
  <c r="R2868" i="1"/>
  <c r="Q2868" i="1"/>
  <c r="O2868" i="1"/>
  <c r="R2867" i="1"/>
  <c r="Q2867" i="1"/>
  <c r="O2867" i="1"/>
  <c r="R2866" i="1"/>
  <c r="Q2866" i="1"/>
  <c r="O2866" i="1"/>
  <c r="R2865" i="1"/>
  <c r="Q2865" i="1"/>
  <c r="O2865" i="1"/>
  <c r="R2864" i="1"/>
  <c r="Q2864" i="1"/>
  <c r="O2864" i="1"/>
  <c r="R2863" i="1"/>
  <c r="Q2863" i="1"/>
  <c r="O2863" i="1"/>
  <c r="R2862" i="1"/>
  <c r="Q2862" i="1"/>
  <c r="O2862" i="1"/>
  <c r="R2861" i="1"/>
  <c r="Q2861" i="1"/>
  <c r="O2861" i="1"/>
  <c r="R2860" i="1"/>
  <c r="Q2860" i="1"/>
  <c r="O2860" i="1"/>
  <c r="R2859" i="1"/>
  <c r="Q2859" i="1"/>
  <c r="O2859" i="1"/>
  <c r="R2858" i="1"/>
  <c r="Q2858" i="1"/>
  <c r="O2858" i="1"/>
  <c r="R2857" i="1"/>
  <c r="Q2857" i="1"/>
  <c r="O2857" i="1"/>
  <c r="R2856" i="1"/>
  <c r="Q2856" i="1"/>
  <c r="O2856" i="1"/>
  <c r="R2855" i="1"/>
  <c r="Q2855" i="1"/>
  <c r="O2855" i="1"/>
  <c r="R2854" i="1"/>
  <c r="Q2854" i="1"/>
  <c r="O2854" i="1"/>
  <c r="R2853" i="1"/>
  <c r="Q2853" i="1"/>
  <c r="O2853" i="1"/>
  <c r="R2852" i="1"/>
  <c r="Q2852" i="1"/>
  <c r="O2852" i="1"/>
  <c r="R2851" i="1"/>
  <c r="Q2851" i="1"/>
  <c r="O2851" i="1"/>
  <c r="R2850" i="1"/>
  <c r="Q2850" i="1"/>
  <c r="O2850" i="1"/>
  <c r="R2849" i="1"/>
  <c r="Q2849" i="1"/>
  <c r="O2849" i="1"/>
  <c r="R2848" i="1"/>
  <c r="Q2848" i="1"/>
  <c r="O2848" i="1"/>
  <c r="R2847" i="1"/>
  <c r="Q2847" i="1"/>
  <c r="O2847" i="1"/>
  <c r="R2846" i="1"/>
  <c r="Q2846" i="1"/>
  <c r="O2846" i="1"/>
  <c r="R2845" i="1"/>
  <c r="Q2845" i="1"/>
  <c r="O2845" i="1"/>
  <c r="R2844" i="1"/>
  <c r="Q2844" i="1"/>
  <c r="O2844" i="1"/>
  <c r="R2843" i="1"/>
  <c r="Q2843" i="1"/>
  <c r="O2843" i="1"/>
  <c r="R2842" i="1"/>
  <c r="Q2842" i="1"/>
  <c r="O2842" i="1"/>
  <c r="R2841" i="1"/>
  <c r="Q2841" i="1"/>
  <c r="O2841" i="1"/>
  <c r="R2840" i="1"/>
  <c r="Q2840" i="1"/>
  <c r="O2840" i="1"/>
  <c r="R2839" i="1"/>
  <c r="Q2839" i="1"/>
  <c r="O2839" i="1"/>
  <c r="R2838" i="1"/>
  <c r="Q2838" i="1"/>
  <c r="O2838" i="1"/>
  <c r="R2837" i="1"/>
  <c r="Q2837" i="1"/>
  <c r="O2837" i="1"/>
  <c r="R2836" i="1"/>
  <c r="Q2836" i="1"/>
  <c r="O2836" i="1"/>
  <c r="R2835" i="1"/>
  <c r="Q2835" i="1"/>
  <c r="O2835" i="1"/>
  <c r="R2834" i="1"/>
  <c r="Q2834" i="1"/>
  <c r="O2834" i="1"/>
  <c r="R2833" i="1"/>
  <c r="Q2833" i="1"/>
  <c r="O2833" i="1"/>
  <c r="R2832" i="1"/>
  <c r="Q2832" i="1"/>
  <c r="O2832" i="1"/>
  <c r="R2831" i="1"/>
  <c r="Q2831" i="1"/>
  <c r="O2831" i="1"/>
  <c r="R2830" i="1"/>
  <c r="Q2830" i="1"/>
  <c r="O2830" i="1"/>
  <c r="R2829" i="1"/>
  <c r="Q2829" i="1"/>
  <c r="O2829" i="1"/>
  <c r="R2828" i="1"/>
  <c r="Q2828" i="1"/>
  <c r="O2828" i="1"/>
  <c r="R2827" i="1"/>
  <c r="Q2827" i="1"/>
  <c r="O2827" i="1"/>
  <c r="R2826" i="1"/>
  <c r="Q2826" i="1"/>
  <c r="O2826" i="1"/>
  <c r="R2825" i="1"/>
  <c r="Q2825" i="1"/>
  <c r="O2825" i="1"/>
  <c r="R2824" i="1"/>
  <c r="Q2824" i="1"/>
  <c r="O2824" i="1"/>
  <c r="R2823" i="1"/>
  <c r="Q2823" i="1"/>
  <c r="O2823" i="1"/>
  <c r="R2822" i="1"/>
  <c r="Q2822" i="1"/>
  <c r="O2822" i="1"/>
  <c r="R2821" i="1"/>
  <c r="Q2821" i="1"/>
  <c r="O2821" i="1"/>
  <c r="R2820" i="1"/>
  <c r="Q2820" i="1"/>
  <c r="O2820" i="1"/>
  <c r="R2819" i="1"/>
  <c r="Q2819" i="1"/>
  <c r="O2819" i="1"/>
  <c r="R2818" i="1"/>
  <c r="Q2818" i="1"/>
  <c r="O2818" i="1"/>
  <c r="R2817" i="1"/>
  <c r="Q2817" i="1"/>
  <c r="O2817" i="1"/>
  <c r="R2816" i="1"/>
  <c r="Q2816" i="1"/>
  <c r="O2816" i="1"/>
  <c r="R2815" i="1"/>
  <c r="Q2815" i="1"/>
  <c r="O2815" i="1"/>
  <c r="R2814" i="1"/>
  <c r="Q2814" i="1"/>
  <c r="O2814" i="1"/>
  <c r="R2813" i="1"/>
  <c r="Q2813" i="1"/>
  <c r="O2813" i="1"/>
  <c r="R2812" i="1"/>
  <c r="Q2812" i="1"/>
  <c r="O2812" i="1"/>
  <c r="R2811" i="1"/>
  <c r="Q2811" i="1"/>
  <c r="O2811" i="1"/>
  <c r="R2810" i="1"/>
  <c r="Q2810" i="1"/>
  <c r="O2810" i="1"/>
  <c r="R2809" i="1"/>
  <c r="Q2809" i="1"/>
  <c r="O2809" i="1"/>
  <c r="R2808" i="1"/>
  <c r="Q2808" i="1"/>
  <c r="O2808" i="1"/>
  <c r="R2807" i="1"/>
  <c r="Q2807" i="1"/>
  <c r="O2807" i="1"/>
  <c r="R2806" i="1"/>
  <c r="Q2806" i="1"/>
  <c r="O2806" i="1"/>
  <c r="R2805" i="1"/>
  <c r="Q2805" i="1"/>
  <c r="O2805" i="1"/>
  <c r="R2804" i="1"/>
  <c r="Q2804" i="1"/>
  <c r="O2804" i="1"/>
  <c r="R2803" i="1"/>
  <c r="Q2803" i="1"/>
  <c r="O2803" i="1"/>
  <c r="R2802" i="1"/>
  <c r="Q2802" i="1"/>
  <c r="O2802" i="1"/>
  <c r="R2801" i="1"/>
  <c r="Q2801" i="1"/>
  <c r="O2801" i="1"/>
  <c r="R2800" i="1"/>
  <c r="Q2800" i="1"/>
  <c r="O2800" i="1"/>
  <c r="R2799" i="1"/>
  <c r="Q2799" i="1"/>
  <c r="O2799" i="1"/>
  <c r="R2798" i="1"/>
  <c r="Q2798" i="1"/>
  <c r="O2798" i="1"/>
  <c r="R2797" i="1"/>
  <c r="Q2797" i="1"/>
  <c r="O2797" i="1"/>
  <c r="R2796" i="1"/>
  <c r="Q2796" i="1"/>
  <c r="O2796" i="1"/>
  <c r="R2795" i="1"/>
  <c r="Q2795" i="1"/>
  <c r="O2795" i="1"/>
  <c r="R2794" i="1"/>
  <c r="Q2794" i="1"/>
  <c r="O2794" i="1"/>
  <c r="R2793" i="1"/>
  <c r="Q2793" i="1"/>
  <c r="O2793" i="1"/>
  <c r="R2792" i="1"/>
  <c r="Q2792" i="1"/>
  <c r="O2792" i="1"/>
  <c r="R2791" i="1"/>
  <c r="Q2791" i="1"/>
  <c r="O2791" i="1"/>
  <c r="R2790" i="1"/>
  <c r="Q2790" i="1"/>
  <c r="O2790" i="1"/>
  <c r="R2789" i="1"/>
  <c r="Q2789" i="1"/>
  <c r="O2789" i="1"/>
  <c r="R2788" i="1"/>
  <c r="Q2788" i="1"/>
  <c r="O2788" i="1"/>
  <c r="R2787" i="1"/>
  <c r="Q2787" i="1"/>
  <c r="O2787" i="1"/>
  <c r="R2786" i="1"/>
  <c r="Q2786" i="1"/>
  <c r="O2786" i="1"/>
  <c r="R2785" i="1"/>
  <c r="Q2785" i="1"/>
  <c r="O2785" i="1"/>
  <c r="R2784" i="1"/>
  <c r="Q2784" i="1"/>
  <c r="O2784" i="1"/>
  <c r="R2783" i="1"/>
  <c r="Q2783" i="1"/>
  <c r="O2783" i="1"/>
  <c r="R2782" i="1"/>
  <c r="Q2782" i="1"/>
  <c r="O2782" i="1"/>
  <c r="R2781" i="1"/>
  <c r="Q2781" i="1"/>
  <c r="O2781" i="1"/>
  <c r="R2780" i="1"/>
  <c r="Q2780" i="1"/>
  <c r="O2780" i="1"/>
  <c r="R2779" i="1"/>
  <c r="Q2779" i="1"/>
  <c r="O2779" i="1"/>
  <c r="R2778" i="1"/>
  <c r="Q2778" i="1"/>
  <c r="O2778" i="1"/>
  <c r="R2777" i="1"/>
  <c r="Q2777" i="1"/>
  <c r="O2777" i="1"/>
  <c r="R2776" i="1"/>
  <c r="Q2776" i="1"/>
  <c r="O2776" i="1"/>
  <c r="R2775" i="1"/>
  <c r="Q2775" i="1"/>
  <c r="O2775" i="1"/>
  <c r="R2774" i="1"/>
  <c r="Q2774" i="1"/>
  <c r="O2774" i="1"/>
  <c r="R2773" i="1"/>
  <c r="Q2773" i="1"/>
  <c r="O2773" i="1"/>
  <c r="R2772" i="1"/>
  <c r="Q2772" i="1"/>
  <c r="O2772" i="1"/>
  <c r="R2771" i="1"/>
  <c r="Q2771" i="1"/>
  <c r="O2771" i="1"/>
  <c r="R2770" i="1"/>
  <c r="Q2770" i="1"/>
  <c r="O2770" i="1"/>
  <c r="R2769" i="1"/>
  <c r="Q2769" i="1"/>
  <c r="O2769" i="1"/>
  <c r="R2768" i="1"/>
  <c r="Q2768" i="1"/>
  <c r="O2768" i="1"/>
  <c r="R2767" i="1"/>
  <c r="Q2767" i="1"/>
  <c r="O2767" i="1"/>
  <c r="R2766" i="1"/>
  <c r="Q2766" i="1"/>
  <c r="O2766" i="1"/>
  <c r="R2765" i="1"/>
  <c r="Q2765" i="1"/>
  <c r="O2765" i="1"/>
  <c r="R2764" i="1"/>
  <c r="Q2764" i="1"/>
  <c r="O2764" i="1"/>
  <c r="R2763" i="1"/>
  <c r="Q2763" i="1"/>
  <c r="O2763" i="1"/>
  <c r="R2762" i="1"/>
  <c r="Q2762" i="1"/>
  <c r="O2762" i="1"/>
  <c r="R2761" i="1"/>
  <c r="Q2761" i="1"/>
  <c r="O2761" i="1"/>
  <c r="R2760" i="1"/>
  <c r="Q2760" i="1"/>
  <c r="O2760" i="1"/>
  <c r="R2759" i="1"/>
  <c r="Q2759" i="1"/>
  <c r="O2759" i="1"/>
  <c r="R2758" i="1"/>
  <c r="Q2758" i="1"/>
  <c r="O2758" i="1"/>
  <c r="R2757" i="1"/>
  <c r="Q2757" i="1"/>
  <c r="O2757" i="1"/>
  <c r="R2756" i="1"/>
  <c r="Q2756" i="1"/>
  <c r="O2756" i="1"/>
  <c r="R2755" i="1"/>
  <c r="Q2755" i="1"/>
  <c r="O2755" i="1"/>
  <c r="R2754" i="1"/>
  <c r="Q2754" i="1"/>
  <c r="O2754" i="1"/>
  <c r="R2753" i="1"/>
  <c r="Q2753" i="1"/>
  <c r="O2753" i="1"/>
  <c r="R2752" i="1"/>
  <c r="Q2752" i="1"/>
  <c r="O2752" i="1"/>
  <c r="R2751" i="1"/>
  <c r="Q2751" i="1"/>
  <c r="O2751" i="1"/>
  <c r="R2750" i="1"/>
  <c r="Q2750" i="1"/>
  <c r="O2750" i="1"/>
  <c r="R2749" i="1"/>
  <c r="Q2749" i="1"/>
  <c r="O2749" i="1"/>
  <c r="R2748" i="1"/>
  <c r="Q2748" i="1"/>
  <c r="O2748" i="1"/>
  <c r="R2747" i="1"/>
  <c r="Q2747" i="1"/>
  <c r="O2747" i="1"/>
  <c r="R2746" i="1"/>
  <c r="Q2746" i="1"/>
  <c r="O2746" i="1"/>
  <c r="R2745" i="1"/>
  <c r="Q2745" i="1"/>
  <c r="O2745" i="1"/>
  <c r="R2744" i="1"/>
  <c r="Q2744" i="1"/>
  <c r="O2744" i="1"/>
  <c r="R2743" i="1"/>
  <c r="Q2743" i="1"/>
  <c r="O2743" i="1"/>
  <c r="R2742" i="1"/>
  <c r="Q2742" i="1"/>
  <c r="O2742" i="1"/>
  <c r="R2741" i="1"/>
  <c r="Q2741" i="1"/>
  <c r="O2741" i="1"/>
  <c r="R2740" i="1"/>
  <c r="Q2740" i="1"/>
  <c r="O2740" i="1"/>
  <c r="R2739" i="1"/>
  <c r="Q2739" i="1"/>
  <c r="O2739" i="1"/>
  <c r="R2738" i="1"/>
  <c r="Q2738" i="1"/>
  <c r="O2738" i="1"/>
  <c r="R2737" i="1"/>
  <c r="Q2737" i="1"/>
  <c r="O2737" i="1"/>
  <c r="R2736" i="1"/>
  <c r="Q2736" i="1"/>
  <c r="O2736" i="1"/>
  <c r="R2735" i="1"/>
  <c r="Q2735" i="1"/>
  <c r="O2735" i="1"/>
  <c r="R2734" i="1"/>
  <c r="Q2734" i="1"/>
  <c r="O2734" i="1"/>
  <c r="R2733" i="1"/>
  <c r="Q2733" i="1"/>
  <c r="O2733" i="1"/>
  <c r="R2732" i="1"/>
  <c r="Q2732" i="1"/>
  <c r="O2732" i="1"/>
  <c r="R2731" i="1"/>
  <c r="Q2731" i="1"/>
  <c r="O2731" i="1"/>
  <c r="R2730" i="1"/>
  <c r="Q2730" i="1"/>
  <c r="O2730" i="1"/>
  <c r="R2729" i="1"/>
  <c r="Q2729" i="1"/>
  <c r="O2729" i="1"/>
  <c r="R2728" i="1"/>
  <c r="Q2728" i="1"/>
  <c r="O2728" i="1"/>
  <c r="R2727" i="1"/>
  <c r="Q2727" i="1"/>
  <c r="O2727" i="1"/>
  <c r="R2726" i="1"/>
  <c r="Q2726" i="1"/>
  <c r="O2726" i="1"/>
  <c r="R2725" i="1"/>
  <c r="Q2725" i="1"/>
  <c r="O2725" i="1"/>
  <c r="R2724" i="1"/>
  <c r="Q2724" i="1"/>
  <c r="O2724" i="1"/>
  <c r="R2723" i="1"/>
  <c r="Q2723" i="1"/>
  <c r="O2723" i="1"/>
  <c r="R2722" i="1"/>
  <c r="Q2722" i="1"/>
  <c r="O2722" i="1"/>
  <c r="R2721" i="1"/>
  <c r="Q2721" i="1"/>
  <c r="O2721" i="1"/>
  <c r="R2720" i="1"/>
  <c r="Q2720" i="1"/>
  <c r="O2720" i="1"/>
  <c r="R2719" i="1"/>
  <c r="Q2719" i="1"/>
  <c r="O2719" i="1"/>
  <c r="R2718" i="1"/>
  <c r="Q2718" i="1"/>
  <c r="O2718" i="1"/>
  <c r="R2717" i="1"/>
  <c r="Q2717" i="1"/>
  <c r="O2717" i="1"/>
  <c r="R2716" i="1"/>
  <c r="Q2716" i="1"/>
  <c r="O2716" i="1"/>
  <c r="R2715" i="1"/>
  <c r="Q2715" i="1"/>
  <c r="O2715" i="1"/>
  <c r="R2714" i="1"/>
  <c r="Q2714" i="1"/>
  <c r="O2714" i="1"/>
  <c r="R2713" i="1"/>
  <c r="Q2713" i="1"/>
  <c r="O2713" i="1"/>
  <c r="R2712" i="1"/>
  <c r="Q2712" i="1"/>
  <c r="O2712" i="1"/>
  <c r="R2711" i="1"/>
  <c r="Q2711" i="1"/>
  <c r="O2711" i="1"/>
  <c r="R2710" i="1"/>
  <c r="Q2710" i="1"/>
  <c r="O2710" i="1"/>
  <c r="R2709" i="1"/>
  <c r="Q2709" i="1"/>
  <c r="O2709" i="1"/>
  <c r="R2708" i="1"/>
  <c r="Q2708" i="1"/>
  <c r="O2708" i="1"/>
  <c r="R2707" i="1"/>
  <c r="Q2707" i="1"/>
  <c r="O2707" i="1"/>
  <c r="R2706" i="1"/>
  <c r="Q2706" i="1"/>
  <c r="O2706" i="1"/>
  <c r="R2705" i="1"/>
  <c r="Q2705" i="1"/>
  <c r="O2705" i="1"/>
  <c r="R2704" i="1"/>
  <c r="Q2704" i="1"/>
  <c r="O2704" i="1"/>
  <c r="R2703" i="1"/>
  <c r="Q2703" i="1"/>
  <c r="O2703" i="1"/>
  <c r="R2702" i="1"/>
  <c r="Q2702" i="1"/>
  <c r="O2702" i="1"/>
  <c r="R2701" i="1"/>
  <c r="Q2701" i="1"/>
  <c r="O2701" i="1"/>
  <c r="R2700" i="1"/>
  <c r="Q2700" i="1"/>
  <c r="O2700" i="1"/>
  <c r="R2699" i="1"/>
  <c r="Q2699" i="1"/>
  <c r="O2699" i="1"/>
  <c r="R2698" i="1"/>
  <c r="Q2698" i="1"/>
  <c r="O2698" i="1"/>
  <c r="R2697" i="1"/>
  <c r="Q2697" i="1"/>
  <c r="O2697" i="1"/>
  <c r="R2696" i="1"/>
  <c r="Q2696" i="1"/>
  <c r="O2696" i="1"/>
  <c r="R2695" i="1"/>
  <c r="Q2695" i="1"/>
  <c r="O2695" i="1"/>
  <c r="R2694" i="1"/>
  <c r="Q2694" i="1"/>
  <c r="O2694" i="1"/>
  <c r="R2693" i="1"/>
  <c r="Q2693" i="1"/>
  <c r="O2693" i="1"/>
  <c r="R2692" i="1"/>
  <c r="Q2692" i="1"/>
  <c r="O2692" i="1"/>
  <c r="R2691" i="1"/>
  <c r="Q2691" i="1"/>
  <c r="O2691" i="1"/>
  <c r="R2690" i="1"/>
  <c r="Q2690" i="1"/>
  <c r="O2690" i="1"/>
  <c r="R2689" i="1"/>
  <c r="Q2689" i="1"/>
  <c r="O2689" i="1"/>
  <c r="R2688" i="1"/>
  <c r="Q2688" i="1"/>
  <c r="O2688" i="1"/>
  <c r="R2687" i="1"/>
  <c r="Q2687" i="1"/>
  <c r="O2687" i="1"/>
  <c r="R2686" i="1"/>
  <c r="Q2686" i="1"/>
  <c r="O2686" i="1"/>
  <c r="R2685" i="1"/>
  <c r="Q2685" i="1"/>
  <c r="O2685" i="1"/>
  <c r="R2684" i="1"/>
  <c r="Q2684" i="1"/>
  <c r="O2684" i="1"/>
  <c r="R2683" i="1"/>
  <c r="Q2683" i="1"/>
  <c r="O2683" i="1"/>
  <c r="R2682" i="1"/>
  <c r="Q2682" i="1"/>
  <c r="O2682" i="1"/>
  <c r="R2681" i="1"/>
  <c r="Q2681" i="1"/>
  <c r="O2681" i="1"/>
  <c r="R2680" i="1"/>
  <c r="Q2680" i="1"/>
  <c r="O2680" i="1"/>
  <c r="R2679" i="1"/>
  <c r="Q2679" i="1"/>
  <c r="O2679" i="1"/>
  <c r="R2678" i="1"/>
  <c r="Q2678" i="1"/>
  <c r="O2678" i="1"/>
  <c r="R2677" i="1"/>
  <c r="Q2677" i="1"/>
  <c r="O2677" i="1"/>
  <c r="R2676" i="1"/>
  <c r="Q2676" i="1"/>
  <c r="O2676" i="1"/>
  <c r="R2675" i="1"/>
  <c r="Q2675" i="1"/>
  <c r="O2675" i="1"/>
  <c r="R2674" i="1"/>
  <c r="Q2674" i="1"/>
  <c r="O2674" i="1"/>
  <c r="R2673" i="1"/>
  <c r="Q2673" i="1"/>
  <c r="O2673" i="1"/>
  <c r="R2672" i="1"/>
  <c r="Q2672" i="1"/>
  <c r="O2672" i="1"/>
  <c r="R2671" i="1"/>
  <c r="Q2671" i="1"/>
  <c r="O2671" i="1"/>
  <c r="R2670" i="1"/>
  <c r="Q2670" i="1"/>
  <c r="O2670" i="1"/>
  <c r="R2669" i="1"/>
  <c r="Q2669" i="1"/>
  <c r="O2669" i="1"/>
  <c r="R2668" i="1"/>
  <c r="Q2668" i="1"/>
  <c r="O2668" i="1"/>
  <c r="R2667" i="1"/>
  <c r="Q2667" i="1"/>
  <c r="O2667" i="1"/>
  <c r="R2666" i="1"/>
  <c r="Q2666" i="1"/>
  <c r="O2666" i="1"/>
  <c r="R2665" i="1"/>
  <c r="Q2665" i="1"/>
  <c r="O2665" i="1"/>
  <c r="R2664" i="1"/>
  <c r="Q2664" i="1"/>
  <c r="O2664" i="1"/>
  <c r="R2663" i="1"/>
  <c r="Q2663" i="1"/>
  <c r="O2663" i="1"/>
  <c r="R2662" i="1"/>
  <c r="Q2662" i="1"/>
  <c r="O2662" i="1"/>
  <c r="R2661" i="1"/>
  <c r="Q2661" i="1"/>
  <c r="O2661" i="1"/>
  <c r="R2660" i="1"/>
  <c r="Q2660" i="1"/>
  <c r="O2660" i="1"/>
  <c r="R2659" i="1"/>
  <c r="Q2659" i="1"/>
  <c r="O2659" i="1"/>
  <c r="R2658" i="1"/>
  <c r="Q2658" i="1"/>
  <c r="O2658" i="1"/>
  <c r="R2657" i="1"/>
  <c r="Q2657" i="1"/>
  <c r="O2657" i="1"/>
  <c r="R2656" i="1"/>
  <c r="Q2656" i="1"/>
  <c r="O2656" i="1"/>
  <c r="R2655" i="1"/>
  <c r="Q2655" i="1"/>
  <c r="O2655" i="1"/>
  <c r="R2654" i="1"/>
  <c r="Q2654" i="1"/>
  <c r="O2654" i="1"/>
  <c r="R2653" i="1"/>
  <c r="Q2653" i="1"/>
  <c r="O2653" i="1"/>
  <c r="R2652" i="1"/>
  <c r="Q2652" i="1"/>
  <c r="O2652" i="1"/>
  <c r="R2651" i="1"/>
  <c r="Q2651" i="1"/>
  <c r="O2651" i="1"/>
  <c r="R2650" i="1"/>
  <c r="Q2650" i="1"/>
  <c r="O2650" i="1"/>
  <c r="R2649" i="1"/>
  <c r="Q2649" i="1"/>
  <c r="O2649" i="1"/>
  <c r="R2648" i="1"/>
  <c r="Q2648" i="1"/>
  <c r="O2648" i="1"/>
  <c r="R2647" i="1"/>
  <c r="Q2647" i="1"/>
  <c r="O2647" i="1"/>
  <c r="R2646" i="1"/>
  <c r="Q2646" i="1"/>
  <c r="O2646" i="1"/>
  <c r="R2645" i="1"/>
  <c r="Q2645" i="1"/>
  <c r="O2645" i="1"/>
  <c r="R2644" i="1"/>
  <c r="Q2644" i="1"/>
  <c r="O2644" i="1"/>
  <c r="R2643" i="1"/>
  <c r="Q2643" i="1"/>
  <c r="O2643" i="1"/>
  <c r="R2642" i="1"/>
  <c r="Q2642" i="1"/>
  <c r="O2642" i="1"/>
  <c r="R2641" i="1"/>
  <c r="Q2641" i="1"/>
  <c r="O2641" i="1"/>
  <c r="R2640" i="1"/>
  <c r="Q2640" i="1"/>
  <c r="O2640" i="1"/>
  <c r="R2639" i="1"/>
  <c r="Q2639" i="1"/>
  <c r="O2639" i="1"/>
  <c r="R2638" i="1"/>
  <c r="Q2638" i="1"/>
  <c r="O2638" i="1"/>
  <c r="R2637" i="1"/>
  <c r="Q2637" i="1"/>
  <c r="O2637" i="1"/>
  <c r="R2636" i="1"/>
  <c r="Q2636" i="1"/>
  <c r="O2636" i="1"/>
  <c r="R2635" i="1"/>
  <c r="Q2635" i="1"/>
  <c r="O2635" i="1"/>
  <c r="R2634" i="1"/>
  <c r="Q2634" i="1"/>
  <c r="O2634" i="1"/>
  <c r="R2633" i="1"/>
  <c r="Q2633" i="1"/>
  <c r="O2633" i="1"/>
  <c r="R2632" i="1"/>
  <c r="Q2632" i="1"/>
  <c r="O2632" i="1"/>
  <c r="R2631" i="1"/>
  <c r="Q2631" i="1"/>
  <c r="O2631" i="1"/>
  <c r="R2630" i="1"/>
  <c r="Q2630" i="1"/>
  <c r="O2630" i="1"/>
  <c r="R2629" i="1"/>
  <c r="Q2629" i="1"/>
  <c r="O2629" i="1"/>
  <c r="R2628" i="1"/>
  <c r="Q2628" i="1"/>
  <c r="O2628" i="1"/>
  <c r="R2627" i="1"/>
  <c r="Q2627" i="1"/>
  <c r="O2627" i="1"/>
  <c r="R2626" i="1"/>
  <c r="Q2626" i="1"/>
  <c r="O2626" i="1"/>
  <c r="R2625" i="1"/>
  <c r="Q2625" i="1"/>
  <c r="O2625" i="1"/>
  <c r="R2624" i="1"/>
  <c r="Q2624" i="1"/>
  <c r="O2624" i="1"/>
  <c r="R2623" i="1"/>
  <c r="Q2623" i="1"/>
  <c r="O2623" i="1"/>
  <c r="R2622" i="1"/>
  <c r="Q2622" i="1"/>
  <c r="O2622" i="1"/>
  <c r="R2621" i="1"/>
  <c r="Q2621" i="1"/>
  <c r="O2621" i="1"/>
  <c r="R2620" i="1"/>
  <c r="Q2620" i="1"/>
  <c r="O2620" i="1"/>
  <c r="R2619" i="1"/>
  <c r="Q2619" i="1"/>
  <c r="O2619" i="1"/>
  <c r="R2618" i="1"/>
  <c r="Q2618" i="1"/>
  <c r="O2618" i="1"/>
  <c r="R2617" i="1"/>
  <c r="Q2617" i="1"/>
  <c r="O2617" i="1"/>
  <c r="R2616" i="1"/>
  <c r="Q2616" i="1"/>
  <c r="O2616" i="1"/>
  <c r="R2615" i="1"/>
  <c r="Q2615" i="1"/>
  <c r="O2615" i="1"/>
  <c r="R2614" i="1"/>
  <c r="Q2614" i="1"/>
  <c r="O2614" i="1"/>
  <c r="R2613" i="1"/>
  <c r="Q2613" i="1"/>
  <c r="O2613" i="1"/>
  <c r="R2612" i="1"/>
  <c r="Q2612" i="1"/>
  <c r="O2612" i="1"/>
  <c r="R2611" i="1"/>
  <c r="Q2611" i="1"/>
  <c r="O2611" i="1"/>
  <c r="R2610" i="1"/>
  <c r="Q2610" i="1"/>
  <c r="O2610" i="1"/>
  <c r="R2609" i="1"/>
  <c r="Q2609" i="1"/>
  <c r="O2609" i="1"/>
  <c r="R2608" i="1"/>
  <c r="Q2608" i="1"/>
  <c r="O2608" i="1"/>
  <c r="R2607" i="1"/>
  <c r="Q2607" i="1"/>
  <c r="O2607" i="1"/>
  <c r="R2606" i="1"/>
  <c r="Q2606" i="1"/>
  <c r="O2606" i="1"/>
  <c r="R2605" i="1"/>
  <c r="Q2605" i="1"/>
  <c r="O2605" i="1"/>
  <c r="R2604" i="1"/>
  <c r="Q2604" i="1"/>
  <c r="O2604" i="1"/>
  <c r="R2603" i="1"/>
  <c r="Q2603" i="1"/>
  <c r="O2603" i="1"/>
  <c r="R2602" i="1"/>
  <c r="Q2602" i="1"/>
  <c r="O2602" i="1"/>
  <c r="R2601" i="1"/>
  <c r="Q2601" i="1"/>
  <c r="O2601" i="1"/>
  <c r="R2600" i="1"/>
  <c r="Q2600" i="1"/>
  <c r="O2600" i="1"/>
  <c r="R2599" i="1"/>
  <c r="Q2599" i="1"/>
  <c r="O2599" i="1"/>
  <c r="R2598" i="1"/>
  <c r="Q2598" i="1"/>
  <c r="O2598" i="1"/>
  <c r="R2597" i="1"/>
  <c r="Q2597" i="1"/>
  <c r="O2597" i="1"/>
  <c r="R2596" i="1"/>
  <c r="Q2596" i="1"/>
  <c r="O2596" i="1"/>
  <c r="R2595" i="1"/>
  <c r="Q2595" i="1"/>
  <c r="O2595" i="1"/>
  <c r="R2594" i="1"/>
  <c r="Q2594" i="1"/>
  <c r="O2594" i="1"/>
  <c r="R2593" i="1"/>
  <c r="Q2593" i="1"/>
  <c r="O2593" i="1"/>
  <c r="R2592" i="1"/>
  <c r="Q2592" i="1"/>
  <c r="O2592" i="1"/>
  <c r="R2591" i="1"/>
  <c r="Q2591" i="1"/>
  <c r="O2591" i="1"/>
  <c r="R2590" i="1"/>
  <c r="Q2590" i="1"/>
  <c r="O2590" i="1"/>
  <c r="R2589" i="1"/>
  <c r="Q2589" i="1"/>
  <c r="O2589" i="1"/>
  <c r="R2588" i="1"/>
  <c r="Q2588" i="1"/>
  <c r="O2588" i="1"/>
  <c r="R2587" i="1"/>
  <c r="Q2587" i="1"/>
  <c r="O2587" i="1"/>
  <c r="R2586" i="1"/>
  <c r="Q2586" i="1"/>
  <c r="O2586" i="1"/>
  <c r="R2585" i="1"/>
  <c r="Q2585" i="1"/>
  <c r="O2585" i="1"/>
  <c r="R2584" i="1"/>
  <c r="Q2584" i="1"/>
  <c r="O2584" i="1"/>
  <c r="R2583" i="1"/>
  <c r="Q2583" i="1"/>
  <c r="O2583" i="1"/>
  <c r="R2582" i="1"/>
  <c r="Q2582" i="1"/>
  <c r="O2582" i="1"/>
  <c r="R2581" i="1"/>
  <c r="Q2581" i="1"/>
  <c r="O2581" i="1"/>
  <c r="R2580" i="1"/>
  <c r="Q2580" i="1"/>
  <c r="O2580" i="1"/>
  <c r="R2579" i="1"/>
  <c r="Q2579" i="1"/>
  <c r="O2579" i="1"/>
  <c r="R2578" i="1"/>
  <c r="Q2578" i="1"/>
  <c r="O2578" i="1"/>
  <c r="R2577" i="1"/>
  <c r="Q2577" i="1"/>
  <c r="O2577" i="1"/>
  <c r="R2576" i="1"/>
  <c r="Q2576" i="1"/>
  <c r="O2576" i="1"/>
  <c r="R2575" i="1"/>
  <c r="Q2575" i="1"/>
  <c r="O2575" i="1"/>
  <c r="R2574" i="1"/>
  <c r="Q2574" i="1"/>
  <c r="O2574" i="1"/>
  <c r="R2573" i="1"/>
  <c r="Q2573" i="1"/>
  <c r="O2573" i="1"/>
  <c r="R2572" i="1"/>
  <c r="Q2572" i="1"/>
  <c r="O2572" i="1"/>
  <c r="R2571" i="1"/>
  <c r="Q2571" i="1"/>
  <c r="O2571" i="1"/>
  <c r="R2570" i="1"/>
  <c r="Q2570" i="1"/>
  <c r="O2570" i="1"/>
  <c r="R2569" i="1"/>
  <c r="Q2569" i="1"/>
  <c r="O2569" i="1"/>
  <c r="R2568" i="1"/>
  <c r="Q2568" i="1"/>
  <c r="O2568" i="1"/>
  <c r="R2567" i="1"/>
  <c r="Q2567" i="1"/>
  <c r="O2567" i="1"/>
  <c r="R2566" i="1"/>
  <c r="Q2566" i="1"/>
  <c r="O2566" i="1"/>
  <c r="R2565" i="1"/>
  <c r="Q2565" i="1"/>
  <c r="O2565" i="1"/>
  <c r="R2564" i="1"/>
  <c r="Q2564" i="1"/>
  <c r="O2564" i="1"/>
  <c r="R2563" i="1"/>
  <c r="Q2563" i="1"/>
  <c r="O2563" i="1"/>
  <c r="R2562" i="1"/>
  <c r="Q2562" i="1"/>
  <c r="O2562" i="1"/>
  <c r="R2561" i="1"/>
  <c r="Q2561" i="1"/>
  <c r="O2561" i="1"/>
  <c r="R2560" i="1"/>
  <c r="Q2560" i="1"/>
  <c r="O2560" i="1"/>
  <c r="R2559" i="1"/>
  <c r="Q2559" i="1"/>
  <c r="O2559" i="1"/>
  <c r="R2558" i="1"/>
  <c r="Q2558" i="1"/>
  <c r="O2558" i="1"/>
  <c r="R2557" i="1"/>
  <c r="Q2557" i="1"/>
  <c r="O2557" i="1"/>
  <c r="R2556" i="1"/>
  <c r="Q2556" i="1"/>
  <c r="O2556" i="1"/>
  <c r="R2555" i="1"/>
  <c r="Q2555" i="1"/>
  <c r="O2555" i="1"/>
  <c r="R2554" i="1"/>
  <c r="Q2554" i="1"/>
  <c r="O2554" i="1"/>
  <c r="R2553" i="1"/>
  <c r="Q2553" i="1"/>
  <c r="O2553" i="1"/>
  <c r="R2552" i="1"/>
  <c r="Q2552" i="1"/>
  <c r="O2552" i="1"/>
  <c r="R2551" i="1"/>
  <c r="Q2551" i="1"/>
  <c r="O2551" i="1"/>
  <c r="R2550" i="1"/>
  <c r="Q2550" i="1"/>
  <c r="O2550" i="1"/>
  <c r="R2549" i="1"/>
  <c r="Q2549" i="1"/>
  <c r="O2549" i="1"/>
  <c r="R2548" i="1"/>
  <c r="Q2548" i="1"/>
  <c r="O2548" i="1"/>
  <c r="R2547" i="1"/>
  <c r="Q2547" i="1"/>
  <c r="O2547" i="1"/>
  <c r="R2546" i="1"/>
  <c r="Q2546" i="1"/>
  <c r="O2546" i="1"/>
  <c r="R2545" i="1"/>
  <c r="Q2545" i="1"/>
  <c r="O2545" i="1"/>
  <c r="R2544" i="1"/>
  <c r="Q2544" i="1"/>
  <c r="O2544" i="1"/>
  <c r="R2543" i="1"/>
  <c r="Q2543" i="1"/>
  <c r="O2543" i="1"/>
  <c r="R2542" i="1"/>
  <c r="Q2542" i="1"/>
  <c r="O2542" i="1"/>
  <c r="R2541" i="1"/>
  <c r="Q2541" i="1"/>
  <c r="O2541" i="1"/>
  <c r="R2540" i="1"/>
  <c r="Q2540" i="1"/>
  <c r="O2540" i="1"/>
  <c r="R2539" i="1"/>
  <c r="Q2539" i="1"/>
  <c r="O2539" i="1"/>
  <c r="R2538" i="1"/>
  <c r="Q2538" i="1"/>
  <c r="O2538" i="1"/>
  <c r="R2537" i="1"/>
  <c r="Q2537" i="1"/>
  <c r="O2537" i="1"/>
  <c r="R2536" i="1"/>
  <c r="Q2536" i="1"/>
  <c r="O2536" i="1"/>
  <c r="R2535" i="1"/>
  <c r="Q2535" i="1"/>
  <c r="O2535" i="1"/>
  <c r="R2534" i="1"/>
  <c r="Q2534" i="1"/>
  <c r="O2534" i="1"/>
  <c r="R2533" i="1"/>
  <c r="Q2533" i="1"/>
  <c r="O2533" i="1"/>
  <c r="R2532" i="1"/>
  <c r="Q2532" i="1"/>
  <c r="O2532" i="1"/>
  <c r="R2531" i="1"/>
  <c r="Q2531" i="1"/>
  <c r="O2531" i="1"/>
  <c r="R2530" i="1"/>
  <c r="Q2530" i="1"/>
  <c r="O2530" i="1"/>
  <c r="R2529" i="1"/>
  <c r="Q2529" i="1"/>
  <c r="O2529" i="1"/>
  <c r="R2528" i="1"/>
  <c r="Q2528" i="1"/>
  <c r="O2528" i="1"/>
  <c r="R2527" i="1"/>
  <c r="Q2527" i="1"/>
  <c r="O2527" i="1"/>
  <c r="R2526" i="1"/>
  <c r="Q2526" i="1"/>
  <c r="O2526" i="1"/>
  <c r="R2525" i="1"/>
  <c r="Q2525" i="1"/>
  <c r="O2525" i="1"/>
  <c r="R2524" i="1"/>
  <c r="Q2524" i="1"/>
  <c r="O2524" i="1"/>
  <c r="R2523" i="1"/>
  <c r="Q2523" i="1"/>
  <c r="O2523" i="1"/>
  <c r="R2522" i="1"/>
  <c r="Q2522" i="1"/>
  <c r="O2522" i="1"/>
  <c r="R2521" i="1"/>
  <c r="Q2521" i="1"/>
  <c r="O2521" i="1"/>
  <c r="R2520" i="1"/>
  <c r="Q2520" i="1"/>
  <c r="O2520" i="1"/>
  <c r="R2519" i="1"/>
  <c r="Q2519" i="1"/>
  <c r="O2519" i="1"/>
  <c r="R2518" i="1"/>
  <c r="Q2518" i="1"/>
  <c r="O2518" i="1"/>
  <c r="R2517" i="1"/>
  <c r="Q2517" i="1"/>
  <c r="O2517" i="1"/>
  <c r="R2516" i="1"/>
  <c r="Q2516" i="1"/>
  <c r="O2516" i="1"/>
  <c r="R2515" i="1"/>
  <c r="Q2515" i="1"/>
  <c r="O2515" i="1"/>
  <c r="R2514" i="1"/>
  <c r="Q2514" i="1"/>
  <c r="O2514" i="1"/>
  <c r="R2513" i="1"/>
  <c r="Q2513" i="1"/>
  <c r="O2513" i="1"/>
  <c r="R2512" i="1"/>
  <c r="Q2512" i="1"/>
  <c r="O2512" i="1"/>
  <c r="R2511" i="1"/>
  <c r="Q2511" i="1"/>
  <c r="O2511" i="1"/>
  <c r="R2510" i="1"/>
  <c r="Q2510" i="1"/>
  <c r="O2510" i="1"/>
  <c r="R2509" i="1"/>
  <c r="Q2509" i="1"/>
  <c r="O2509" i="1"/>
  <c r="R2508" i="1"/>
  <c r="Q2508" i="1"/>
  <c r="O2508" i="1"/>
  <c r="R2507" i="1"/>
  <c r="Q2507" i="1"/>
  <c r="O2507" i="1"/>
  <c r="R2506" i="1"/>
  <c r="Q2506" i="1"/>
  <c r="O2506" i="1"/>
  <c r="R2505" i="1"/>
  <c r="Q2505" i="1"/>
  <c r="O2505" i="1"/>
  <c r="R2504" i="1"/>
  <c r="Q2504" i="1"/>
  <c r="O2504" i="1"/>
  <c r="R2503" i="1"/>
  <c r="Q2503" i="1"/>
  <c r="O2503" i="1"/>
  <c r="R2502" i="1"/>
  <c r="Q2502" i="1"/>
  <c r="O2502" i="1"/>
  <c r="R2501" i="1"/>
  <c r="Q2501" i="1"/>
  <c r="O2501" i="1"/>
  <c r="R2500" i="1"/>
  <c r="Q2500" i="1"/>
  <c r="O2500" i="1"/>
  <c r="R2499" i="1"/>
  <c r="Q2499" i="1"/>
  <c r="O2499" i="1"/>
  <c r="R2498" i="1"/>
  <c r="Q2498" i="1"/>
  <c r="O2498" i="1"/>
  <c r="R2497" i="1"/>
  <c r="Q2497" i="1"/>
  <c r="O2497" i="1"/>
  <c r="R2496" i="1"/>
  <c r="Q2496" i="1"/>
  <c r="O2496" i="1"/>
  <c r="R2495" i="1"/>
  <c r="Q2495" i="1"/>
  <c r="O2495" i="1"/>
  <c r="R2494" i="1"/>
  <c r="Q2494" i="1"/>
  <c r="O2494" i="1"/>
  <c r="R2493" i="1"/>
  <c r="Q2493" i="1"/>
  <c r="O2493" i="1"/>
  <c r="R2492" i="1"/>
  <c r="Q2492" i="1"/>
  <c r="O2492" i="1"/>
  <c r="R2491" i="1"/>
  <c r="Q2491" i="1"/>
  <c r="O2491" i="1"/>
  <c r="R2490" i="1"/>
  <c r="Q2490" i="1"/>
  <c r="O2490" i="1"/>
  <c r="R2489" i="1"/>
  <c r="Q2489" i="1"/>
  <c r="O2489" i="1"/>
  <c r="R2488" i="1"/>
  <c r="Q2488" i="1"/>
  <c r="O2488" i="1"/>
  <c r="R2487" i="1"/>
  <c r="Q2487" i="1"/>
  <c r="O2487" i="1"/>
  <c r="R2486" i="1"/>
  <c r="Q2486" i="1"/>
  <c r="O2486" i="1"/>
  <c r="R2485" i="1"/>
  <c r="Q2485" i="1"/>
  <c r="O2485" i="1"/>
  <c r="R2484" i="1"/>
  <c r="Q2484" i="1"/>
  <c r="O2484" i="1"/>
  <c r="R2483" i="1"/>
  <c r="Q2483" i="1"/>
  <c r="O2483" i="1"/>
  <c r="R2482" i="1"/>
  <c r="Q2482" i="1"/>
  <c r="O2482" i="1"/>
  <c r="R2481" i="1"/>
  <c r="Q2481" i="1"/>
  <c r="O2481" i="1"/>
  <c r="R2480" i="1"/>
  <c r="Q2480" i="1"/>
  <c r="O2480" i="1"/>
  <c r="R2479" i="1"/>
  <c r="Q2479" i="1"/>
  <c r="O2479" i="1"/>
  <c r="R2478" i="1"/>
  <c r="Q2478" i="1"/>
  <c r="O2478" i="1"/>
  <c r="R2477" i="1"/>
  <c r="Q2477" i="1"/>
  <c r="O2477" i="1"/>
  <c r="R2476" i="1"/>
  <c r="Q2476" i="1"/>
  <c r="O2476" i="1"/>
  <c r="R2475" i="1"/>
  <c r="Q2475" i="1"/>
  <c r="O2475" i="1"/>
  <c r="R2474" i="1"/>
  <c r="Q2474" i="1"/>
  <c r="O2474" i="1"/>
  <c r="R2473" i="1"/>
  <c r="Q2473" i="1"/>
  <c r="O2473" i="1"/>
  <c r="R2472" i="1"/>
  <c r="Q2472" i="1"/>
  <c r="O2472" i="1"/>
  <c r="R2471" i="1"/>
  <c r="Q2471" i="1"/>
  <c r="O2471" i="1"/>
  <c r="R2470" i="1"/>
  <c r="Q2470" i="1"/>
  <c r="O2470" i="1"/>
  <c r="R2469" i="1"/>
  <c r="Q2469" i="1"/>
  <c r="O2469" i="1"/>
  <c r="R2468" i="1"/>
  <c r="Q2468" i="1"/>
  <c r="O2468" i="1"/>
  <c r="R2467" i="1"/>
  <c r="Q2467" i="1"/>
  <c r="O2467" i="1"/>
  <c r="R2466" i="1"/>
  <c r="Q2466" i="1"/>
  <c r="O2466" i="1"/>
  <c r="R2465" i="1"/>
  <c r="Q2465" i="1"/>
  <c r="O2465" i="1"/>
  <c r="R2464" i="1"/>
  <c r="Q2464" i="1"/>
  <c r="O2464" i="1"/>
  <c r="R2463" i="1"/>
  <c r="Q2463" i="1"/>
  <c r="O2463" i="1"/>
  <c r="R2462" i="1"/>
  <c r="Q2462" i="1"/>
  <c r="O2462" i="1"/>
  <c r="R2461" i="1"/>
  <c r="Q2461" i="1"/>
  <c r="O2461" i="1"/>
  <c r="R2460" i="1"/>
  <c r="Q2460" i="1"/>
  <c r="O2460" i="1"/>
  <c r="R2459" i="1"/>
  <c r="Q2459" i="1"/>
  <c r="O2459" i="1"/>
  <c r="R2458" i="1"/>
  <c r="Q2458" i="1"/>
  <c r="O2458" i="1"/>
  <c r="R2457" i="1"/>
  <c r="Q2457" i="1"/>
  <c r="O2457" i="1"/>
  <c r="R2456" i="1"/>
  <c r="Q2456" i="1"/>
  <c r="O2456" i="1"/>
  <c r="R2455" i="1"/>
  <c r="Q2455" i="1"/>
  <c r="O2455" i="1"/>
  <c r="R2454" i="1"/>
  <c r="Q2454" i="1"/>
  <c r="O2454" i="1"/>
  <c r="R2453" i="1"/>
  <c r="Q2453" i="1"/>
  <c r="O2453" i="1"/>
  <c r="R2452" i="1"/>
  <c r="Q2452" i="1"/>
  <c r="O2452" i="1"/>
  <c r="R2451" i="1"/>
  <c r="Q2451" i="1"/>
  <c r="O2451" i="1"/>
  <c r="R2450" i="1"/>
  <c r="Q2450" i="1"/>
  <c r="O2450" i="1"/>
  <c r="R2449" i="1"/>
  <c r="Q2449" i="1"/>
  <c r="O2449" i="1"/>
  <c r="R2448" i="1"/>
  <c r="Q2448" i="1"/>
  <c r="O2448" i="1"/>
  <c r="R2447" i="1"/>
  <c r="Q2447" i="1"/>
  <c r="O2447" i="1"/>
  <c r="R2446" i="1"/>
  <c r="Q2446" i="1"/>
  <c r="O2446" i="1"/>
  <c r="R2445" i="1"/>
  <c r="Q2445" i="1"/>
  <c r="O2445" i="1"/>
  <c r="R2444" i="1"/>
  <c r="Q2444" i="1"/>
  <c r="O2444" i="1"/>
  <c r="R2443" i="1"/>
  <c r="Q2443" i="1"/>
  <c r="O2443" i="1"/>
  <c r="R2442" i="1"/>
  <c r="Q2442" i="1"/>
  <c r="O2442" i="1"/>
  <c r="R2441" i="1"/>
  <c r="Q2441" i="1"/>
  <c r="O2441" i="1"/>
  <c r="R2440" i="1"/>
  <c r="Q2440" i="1"/>
  <c r="O2440" i="1"/>
  <c r="R2439" i="1"/>
  <c r="Q2439" i="1"/>
  <c r="O2439" i="1"/>
  <c r="R2438" i="1"/>
  <c r="Q2438" i="1"/>
  <c r="O2438" i="1"/>
  <c r="R2437" i="1"/>
  <c r="Q2437" i="1"/>
  <c r="O2437" i="1"/>
  <c r="R2436" i="1"/>
  <c r="Q2436" i="1"/>
  <c r="O2436" i="1"/>
  <c r="R2435" i="1"/>
  <c r="Q2435" i="1"/>
  <c r="O2435" i="1"/>
  <c r="R2434" i="1"/>
  <c r="Q2434" i="1"/>
  <c r="O2434" i="1"/>
  <c r="R2433" i="1"/>
  <c r="Q2433" i="1"/>
  <c r="O2433" i="1"/>
  <c r="R2432" i="1"/>
  <c r="Q2432" i="1"/>
  <c r="O2432" i="1"/>
  <c r="R2431" i="1"/>
  <c r="Q2431" i="1"/>
  <c r="O2431" i="1"/>
  <c r="R2430" i="1"/>
  <c r="Q2430" i="1"/>
  <c r="O2430" i="1"/>
  <c r="R2429" i="1"/>
  <c r="Q2429" i="1"/>
  <c r="O2429" i="1"/>
  <c r="R2428" i="1"/>
  <c r="Q2428" i="1"/>
  <c r="O2428" i="1"/>
  <c r="R2427" i="1"/>
  <c r="Q2427" i="1"/>
  <c r="O2427" i="1"/>
  <c r="R2426" i="1"/>
  <c r="Q2426" i="1"/>
  <c r="O2426" i="1"/>
  <c r="R2425" i="1"/>
  <c r="Q2425" i="1"/>
  <c r="O2425" i="1"/>
  <c r="R2424" i="1"/>
  <c r="Q2424" i="1"/>
  <c r="O2424" i="1"/>
  <c r="R2423" i="1"/>
  <c r="Q2423" i="1"/>
  <c r="O2423" i="1"/>
  <c r="R2422" i="1"/>
  <c r="Q2422" i="1"/>
  <c r="O2422" i="1"/>
  <c r="R2421" i="1"/>
  <c r="Q2421" i="1"/>
  <c r="O2421" i="1"/>
  <c r="R2420" i="1"/>
  <c r="Q2420" i="1"/>
  <c r="O2420" i="1"/>
  <c r="R2419" i="1"/>
  <c r="Q2419" i="1"/>
  <c r="O2419" i="1"/>
  <c r="R2418" i="1"/>
  <c r="Q2418" i="1"/>
  <c r="O2418" i="1"/>
  <c r="R2417" i="1"/>
  <c r="Q2417" i="1"/>
  <c r="O2417" i="1"/>
  <c r="R2416" i="1"/>
  <c r="Q2416" i="1"/>
  <c r="O2416" i="1"/>
  <c r="R2415" i="1"/>
  <c r="Q2415" i="1"/>
  <c r="O2415" i="1"/>
  <c r="R2414" i="1"/>
  <c r="Q2414" i="1"/>
  <c r="O2414" i="1"/>
  <c r="R2413" i="1"/>
  <c r="Q2413" i="1"/>
  <c r="O2413" i="1"/>
  <c r="R2412" i="1"/>
  <c r="Q2412" i="1"/>
  <c r="O2412" i="1"/>
  <c r="R2411" i="1"/>
  <c r="Q2411" i="1"/>
  <c r="O2411" i="1"/>
  <c r="R2410" i="1"/>
  <c r="Q2410" i="1"/>
  <c r="O2410" i="1"/>
  <c r="R2409" i="1"/>
  <c r="Q2409" i="1"/>
  <c r="O2409" i="1"/>
  <c r="R2408" i="1"/>
  <c r="Q2408" i="1"/>
  <c r="O2408" i="1"/>
  <c r="R2407" i="1"/>
  <c r="Q2407" i="1"/>
  <c r="O2407" i="1"/>
  <c r="R2406" i="1"/>
  <c r="Q2406" i="1"/>
  <c r="O2406" i="1"/>
  <c r="R2405" i="1"/>
  <c r="Q2405" i="1"/>
  <c r="O2405" i="1"/>
  <c r="R2404" i="1"/>
  <c r="Q2404" i="1"/>
  <c r="O2404" i="1"/>
  <c r="R2403" i="1"/>
  <c r="Q2403" i="1"/>
  <c r="O2403" i="1"/>
  <c r="R2402" i="1"/>
  <c r="Q2402" i="1"/>
  <c r="O2402" i="1"/>
  <c r="R2401" i="1"/>
  <c r="Q2401" i="1"/>
  <c r="O2401" i="1"/>
  <c r="R2400" i="1"/>
  <c r="Q2400" i="1"/>
  <c r="O2400" i="1"/>
  <c r="R2399" i="1"/>
  <c r="Q2399" i="1"/>
  <c r="O2399" i="1"/>
  <c r="R2398" i="1"/>
  <c r="Q2398" i="1"/>
  <c r="O2398" i="1"/>
  <c r="R2397" i="1"/>
  <c r="Q2397" i="1"/>
  <c r="O2397" i="1"/>
  <c r="R2396" i="1"/>
  <c r="Q2396" i="1"/>
  <c r="O2396" i="1"/>
  <c r="R2395" i="1"/>
  <c r="Q2395" i="1"/>
  <c r="O2395" i="1"/>
  <c r="R2394" i="1"/>
  <c r="Q2394" i="1"/>
  <c r="O2394" i="1"/>
  <c r="R2393" i="1"/>
  <c r="Q2393" i="1"/>
  <c r="O2393" i="1"/>
  <c r="R2392" i="1"/>
  <c r="Q2392" i="1"/>
  <c r="O2392" i="1"/>
  <c r="R2391" i="1"/>
  <c r="Q2391" i="1"/>
  <c r="O2391" i="1"/>
  <c r="R2390" i="1"/>
  <c r="Q2390" i="1"/>
  <c r="O2390" i="1"/>
  <c r="R2389" i="1"/>
  <c r="Q2389" i="1"/>
  <c r="O2389" i="1"/>
  <c r="R2388" i="1"/>
  <c r="Q2388" i="1"/>
  <c r="O2388" i="1"/>
  <c r="R2387" i="1"/>
  <c r="Q2387" i="1"/>
  <c r="O2387" i="1"/>
  <c r="R2386" i="1"/>
  <c r="Q2386" i="1"/>
  <c r="O2386" i="1"/>
  <c r="R2385" i="1"/>
  <c r="Q2385" i="1"/>
  <c r="O2385" i="1"/>
  <c r="R2384" i="1"/>
  <c r="Q2384" i="1"/>
  <c r="O2384" i="1"/>
  <c r="R2383" i="1"/>
  <c r="Q2383" i="1"/>
  <c r="O2383" i="1"/>
  <c r="R2382" i="1"/>
  <c r="Q2382" i="1"/>
  <c r="O2382" i="1"/>
  <c r="R2381" i="1"/>
  <c r="Q2381" i="1"/>
  <c r="O2381" i="1"/>
  <c r="R2380" i="1"/>
  <c r="Q2380" i="1"/>
  <c r="O2380" i="1"/>
  <c r="R2379" i="1"/>
  <c r="Q2379" i="1"/>
  <c r="O2379" i="1"/>
  <c r="R2378" i="1"/>
  <c r="Q2378" i="1"/>
  <c r="O2378" i="1"/>
  <c r="R2377" i="1"/>
  <c r="Q2377" i="1"/>
  <c r="O2377" i="1"/>
  <c r="R2376" i="1"/>
  <c r="Q2376" i="1"/>
  <c r="O2376" i="1"/>
  <c r="R2375" i="1"/>
  <c r="Q2375" i="1"/>
  <c r="O2375" i="1"/>
  <c r="R2374" i="1"/>
  <c r="Q2374" i="1"/>
  <c r="O2374" i="1"/>
  <c r="R2373" i="1"/>
  <c r="Q2373" i="1"/>
  <c r="O2373" i="1"/>
  <c r="R2372" i="1"/>
  <c r="Q2372" i="1"/>
  <c r="O2372" i="1"/>
  <c r="R2371" i="1"/>
  <c r="Q2371" i="1"/>
  <c r="O2371" i="1"/>
  <c r="R2370" i="1"/>
  <c r="Q2370" i="1"/>
  <c r="O2370" i="1"/>
  <c r="R2369" i="1"/>
  <c r="Q2369" i="1"/>
  <c r="O2369" i="1"/>
  <c r="R2368" i="1"/>
  <c r="Q2368" i="1"/>
  <c r="O2368" i="1"/>
  <c r="R2367" i="1"/>
  <c r="Q2367" i="1"/>
  <c r="O2367" i="1"/>
  <c r="R2366" i="1"/>
  <c r="Q2366" i="1"/>
  <c r="O2366" i="1"/>
  <c r="R2365" i="1"/>
  <c r="Q2365" i="1"/>
  <c r="O2365" i="1"/>
  <c r="R2364" i="1"/>
  <c r="Q2364" i="1"/>
  <c r="O2364" i="1"/>
  <c r="R2363" i="1"/>
  <c r="Q2363" i="1"/>
  <c r="O2363" i="1"/>
  <c r="R2362" i="1"/>
  <c r="Q2362" i="1"/>
  <c r="O2362" i="1"/>
  <c r="R2361" i="1"/>
  <c r="Q2361" i="1"/>
  <c r="O2361" i="1"/>
  <c r="R2360" i="1"/>
  <c r="Q2360" i="1"/>
  <c r="O2360" i="1"/>
  <c r="R2359" i="1"/>
  <c r="Q2359" i="1"/>
  <c r="O2359" i="1"/>
  <c r="R2358" i="1"/>
  <c r="Q2358" i="1"/>
  <c r="O2358" i="1"/>
  <c r="R2357" i="1"/>
  <c r="Q2357" i="1"/>
  <c r="O2357" i="1"/>
  <c r="R2356" i="1"/>
  <c r="Q2356" i="1"/>
  <c r="O2356" i="1"/>
  <c r="R2355" i="1"/>
  <c r="Q2355" i="1"/>
  <c r="O2355" i="1"/>
  <c r="R2354" i="1"/>
  <c r="Q2354" i="1"/>
  <c r="O2354" i="1"/>
  <c r="R2353" i="1"/>
  <c r="Q2353" i="1"/>
  <c r="O2353" i="1"/>
  <c r="R2352" i="1"/>
  <c r="Q2352" i="1"/>
  <c r="O2352" i="1"/>
  <c r="R2351" i="1"/>
  <c r="Q2351" i="1"/>
  <c r="O2351" i="1"/>
  <c r="R2350" i="1"/>
  <c r="Q2350" i="1"/>
  <c r="O2350" i="1"/>
  <c r="R2349" i="1"/>
  <c r="Q2349" i="1"/>
  <c r="O2349" i="1"/>
  <c r="R2348" i="1"/>
  <c r="Q2348" i="1"/>
  <c r="O2348" i="1"/>
  <c r="R2347" i="1"/>
  <c r="Q2347" i="1"/>
  <c r="O2347" i="1"/>
  <c r="R2346" i="1"/>
  <c r="Q2346" i="1"/>
  <c r="O2346" i="1"/>
  <c r="R2345" i="1"/>
  <c r="Q2345" i="1"/>
  <c r="O2345" i="1"/>
  <c r="R2344" i="1"/>
  <c r="Q2344" i="1"/>
  <c r="O2344" i="1"/>
  <c r="R2343" i="1"/>
  <c r="Q2343" i="1"/>
  <c r="O2343" i="1"/>
  <c r="R2342" i="1"/>
  <c r="Q2342" i="1"/>
  <c r="O2342" i="1"/>
  <c r="R2341" i="1"/>
  <c r="Q2341" i="1"/>
  <c r="O2341" i="1"/>
  <c r="R2340" i="1"/>
  <c r="Q2340" i="1"/>
  <c r="O2340" i="1"/>
  <c r="R2339" i="1"/>
  <c r="Q2339" i="1"/>
  <c r="O2339" i="1"/>
  <c r="R2338" i="1"/>
  <c r="Q2338" i="1"/>
  <c r="O2338" i="1"/>
  <c r="R2337" i="1"/>
  <c r="Q2337" i="1"/>
  <c r="O2337" i="1"/>
  <c r="R2336" i="1"/>
  <c r="Q2336" i="1"/>
  <c r="O2336" i="1"/>
  <c r="R2335" i="1"/>
  <c r="Q2335" i="1"/>
  <c r="O2335" i="1"/>
  <c r="R2334" i="1"/>
  <c r="Q2334" i="1"/>
  <c r="O2334" i="1"/>
  <c r="R2333" i="1"/>
  <c r="Q2333" i="1"/>
  <c r="O2333" i="1"/>
  <c r="R2332" i="1"/>
  <c r="Q2332" i="1"/>
  <c r="O2332" i="1"/>
  <c r="R2331" i="1"/>
  <c r="Q2331" i="1"/>
  <c r="O2331" i="1"/>
  <c r="R2330" i="1"/>
  <c r="Q2330" i="1"/>
  <c r="O2330" i="1"/>
  <c r="R2329" i="1"/>
  <c r="Q2329" i="1"/>
  <c r="O2329" i="1"/>
  <c r="R2328" i="1"/>
  <c r="Q2328" i="1"/>
  <c r="O2328" i="1"/>
  <c r="R2327" i="1"/>
  <c r="Q2327" i="1"/>
  <c r="O2327" i="1"/>
  <c r="R2326" i="1"/>
  <c r="Q2326" i="1"/>
  <c r="O2326" i="1"/>
  <c r="R2325" i="1"/>
  <c r="Q2325" i="1"/>
  <c r="O2325" i="1"/>
  <c r="R2324" i="1"/>
  <c r="Q2324" i="1"/>
  <c r="O2324" i="1"/>
  <c r="R2323" i="1"/>
  <c r="Q2323" i="1"/>
  <c r="O2323" i="1"/>
  <c r="R2322" i="1"/>
  <c r="Q2322" i="1"/>
  <c r="O2322" i="1"/>
  <c r="R2321" i="1"/>
  <c r="Q2321" i="1"/>
  <c r="O2321" i="1"/>
  <c r="R2320" i="1"/>
  <c r="Q2320" i="1"/>
  <c r="O2320" i="1"/>
  <c r="R2319" i="1"/>
  <c r="Q2319" i="1"/>
  <c r="O2319" i="1"/>
  <c r="R2318" i="1"/>
  <c r="Q2318" i="1"/>
  <c r="O2318" i="1"/>
  <c r="R2317" i="1"/>
  <c r="Q2317" i="1"/>
  <c r="O2317" i="1"/>
  <c r="R2316" i="1"/>
  <c r="Q2316" i="1"/>
  <c r="O2316" i="1"/>
  <c r="R2315" i="1"/>
  <c r="Q2315" i="1"/>
  <c r="O2315" i="1"/>
  <c r="R2314" i="1"/>
  <c r="Q2314" i="1"/>
  <c r="O2314" i="1"/>
  <c r="R2313" i="1"/>
  <c r="Q2313" i="1"/>
  <c r="O2313" i="1"/>
  <c r="R2312" i="1"/>
  <c r="Q2312" i="1"/>
  <c r="O2312" i="1"/>
  <c r="R2311" i="1"/>
  <c r="Q2311" i="1"/>
  <c r="O2311" i="1"/>
  <c r="R2310" i="1"/>
  <c r="Q2310" i="1"/>
  <c r="O2310" i="1"/>
  <c r="R2309" i="1"/>
  <c r="Q2309" i="1"/>
  <c r="O2309" i="1"/>
  <c r="R2308" i="1"/>
  <c r="Q2308" i="1"/>
  <c r="O2308" i="1"/>
  <c r="R2307" i="1"/>
  <c r="Q2307" i="1"/>
  <c r="O2307" i="1"/>
  <c r="R2306" i="1"/>
  <c r="Q2306" i="1"/>
  <c r="O2306" i="1"/>
  <c r="R2305" i="1"/>
  <c r="Q2305" i="1"/>
  <c r="O2305" i="1"/>
  <c r="R2304" i="1"/>
  <c r="Q2304" i="1"/>
  <c r="O2304" i="1"/>
  <c r="R2303" i="1"/>
  <c r="Q2303" i="1"/>
  <c r="O2303" i="1"/>
  <c r="R2302" i="1"/>
  <c r="Q2302" i="1"/>
  <c r="O2302" i="1"/>
  <c r="R2301" i="1"/>
  <c r="Q2301" i="1"/>
  <c r="O2301" i="1"/>
  <c r="R2300" i="1"/>
  <c r="Q2300" i="1"/>
  <c r="O2300" i="1"/>
  <c r="R2299" i="1"/>
  <c r="Q2299" i="1"/>
  <c r="O2299" i="1"/>
  <c r="R2298" i="1"/>
  <c r="Q2298" i="1"/>
  <c r="O2298" i="1"/>
  <c r="R2297" i="1"/>
  <c r="Q2297" i="1"/>
  <c r="O2297" i="1"/>
  <c r="R2296" i="1"/>
  <c r="Q2296" i="1"/>
  <c r="O2296" i="1"/>
  <c r="R2295" i="1"/>
  <c r="Q2295" i="1"/>
  <c r="O2295" i="1"/>
  <c r="R2294" i="1"/>
  <c r="Q2294" i="1"/>
  <c r="O2294" i="1"/>
  <c r="R2293" i="1"/>
  <c r="Q2293" i="1"/>
  <c r="O2293" i="1"/>
  <c r="R2292" i="1"/>
  <c r="Q2292" i="1"/>
  <c r="O2292" i="1"/>
  <c r="R2291" i="1"/>
  <c r="Q2291" i="1"/>
  <c r="O2291" i="1"/>
  <c r="R2290" i="1"/>
  <c r="Q2290" i="1"/>
  <c r="O2290" i="1"/>
  <c r="R2289" i="1"/>
  <c r="Q2289" i="1"/>
  <c r="O2289" i="1"/>
  <c r="R2288" i="1"/>
  <c r="Q2288" i="1"/>
  <c r="O2288" i="1"/>
  <c r="R2287" i="1"/>
  <c r="Q2287" i="1"/>
  <c r="O2287" i="1"/>
  <c r="R2286" i="1"/>
  <c r="Q2286" i="1"/>
  <c r="O2286" i="1"/>
  <c r="R2285" i="1"/>
  <c r="Q2285" i="1"/>
  <c r="O2285" i="1"/>
  <c r="R2284" i="1"/>
  <c r="Q2284" i="1"/>
  <c r="O2284" i="1"/>
  <c r="R2283" i="1"/>
  <c r="Q2283" i="1"/>
  <c r="O2283" i="1"/>
  <c r="R2282" i="1"/>
  <c r="Q2282" i="1"/>
  <c r="O2282" i="1"/>
  <c r="R2281" i="1"/>
  <c r="Q2281" i="1"/>
  <c r="O2281" i="1"/>
  <c r="R2280" i="1"/>
  <c r="Q2280" i="1"/>
  <c r="O2280" i="1"/>
  <c r="R2279" i="1"/>
  <c r="Q2279" i="1"/>
  <c r="O2279" i="1"/>
  <c r="R2278" i="1"/>
  <c r="Q2278" i="1"/>
  <c r="O2278" i="1"/>
  <c r="R2277" i="1"/>
  <c r="Q2277" i="1"/>
  <c r="O2277" i="1"/>
  <c r="R2276" i="1"/>
  <c r="Q2276" i="1"/>
  <c r="O2276" i="1"/>
  <c r="R2275" i="1"/>
  <c r="Q2275" i="1"/>
  <c r="O2275" i="1"/>
  <c r="R2274" i="1"/>
  <c r="Q2274" i="1"/>
  <c r="O2274" i="1"/>
  <c r="R2273" i="1"/>
  <c r="Q2273" i="1"/>
  <c r="O2273" i="1"/>
  <c r="R2272" i="1"/>
  <c r="Q2272" i="1"/>
  <c r="O2272" i="1"/>
  <c r="R2271" i="1"/>
  <c r="Q2271" i="1"/>
  <c r="O2271" i="1"/>
  <c r="R2270" i="1"/>
  <c r="Q2270" i="1"/>
  <c r="O2270" i="1"/>
  <c r="R2269" i="1"/>
  <c r="Q2269" i="1"/>
  <c r="O2269" i="1"/>
  <c r="R2268" i="1"/>
  <c r="Q2268" i="1"/>
  <c r="O2268" i="1"/>
  <c r="R2267" i="1"/>
  <c r="Q2267" i="1"/>
  <c r="O2267" i="1"/>
  <c r="R2266" i="1"/>
  <c r="Q2266" i="1"/>
  <c r="O2266" i="1"/>
  <c r="R2265" i="1"/>
  <c r="Q2265" i="1"/>
  <c r="O2265" i="1"/>
  <c r="R2264" i="1"/>
  <c r="Q2264" i="1"/>
  <c r="O2264" i="1"/>
  <c r="R2263" i="1"/>
  <c r="Q2263" i="1"/>
  <c r="O2263" i="1"/>
  <c r="R2262" i="1"/>
  <c r="Q2262" i="1"/>
  <c r="O2262" i="1"/>
  <c r="R2261" i="1"/>
  <c r="Q2261" i="1"/>
  <c r="O2261" i="1"/>
  <c r="R2260" i="1"/>
  <c r="Q2260" i="1"/>
  <c r="O2260" i="1"/>
  <c r="R2259" i="1"/>
  <c r="Q2259" i="1"/>
  <c r="O2259" i="1"/>
  <c r="R2258" i="1"/>
  <c r="Q2258" i="1"/>
  <c r="O2258" i="1"/>
  <c r="R2257" i="1"/>
  <c r="Q2257" i="1"/>
  <c r="O2257" i="1"/>
  <c r="R2256" i="1"/>
  <c r="Q2256" i="1"/>
  <c r="O2256" i="1"/>
  <c r="R2255" i="1"/>
  <c r="Q2255" i="1"/>
  <c r="O2255" i="1"/>
  <c r="R2254" i="1"/>
  <c r="Q2254" i="1"/>
  <c r="O2254" i="1"/>
  <c r="R2253" i="1"/>
  <c r="Q2253" i="1"/>
  <c r="O2253" i="1"/>
  <c r="R2252" i="1"/>
  <c r="Q2252" i="1"/>
  <c r="O2252" i="1"/>
  <c r="R2251" i="1"/>
  <c r="Q2251" i="1"/>
  <c r="O2251" i="1"/>
  <c r="R2250" i="1"/>
  <c r="Q2250" i="1"/>
  <c r="O2250" i="1"/>
  <c r="R2249" i="1"/>
  <c r="Q2249" i="1"/>
  <c r="O2249" i="1"/>
  <c r="R2248" i="1"/>
  <c r="Q2248" i="1"/>
  <c r="O2248" i="1"/>
  <c r="R2247" i="1"/>
  <c r="Q2247" i="1"/>
  <c r="O2247" i="1"/>
  <c r="R2246" i="1"/>
  <c r="Q2246" i="1"/>
  <c r="O2246" i="1"/>
  <c r="R2245" i="1"/>
  <c r="Q2245" i="1"/>
  <c r="O2245" i="1"/>
  <c r="R2244" i="1"/>
  <c r="Q2244" i="1"/>
  <c r="O2244" i="1"/>
  <c r="R2243" i="1"/>
  <c r="Q2243" i="1"/>
  <c r="O2243" i="1"/>
  <c r="R2242" i="1"/>
  <c r="Q2242" i="1"/>
  <c r="O2242" i="1"/>
  <c r="R2241" i="1"/>
  <c r="Q2241" i="1"/>
  <c r="O2241" i="1"/>
  <c r="R2240" i="1"/>
  <c r="Q2240" i="1"/>
  <c r="O2240" i="1"/>
  <c r="R2239" i="1"/>
  <c r="Q2239" i="1"/>
  <c r="O2239" i="1"/>
  <c r="R2238" i="1"/>
  <c r="Q2238" i="1"/>
  <c r="O2238" i="1"/>
  <c r="R2237" i="1"/>
  <c r="Q2237" i="1"/>
  <c r="O2237" i="1"/>
  <c r="R2236" i="1"/>
  <c r="Q2236" i="1"/>
  <c r="O2236" i="1"/>
  <c r="R2235" i="1"/>
  <c r="Q2235" i="1"/>
  <c r="O2235" i="1"/>
  <c r="R2234" i="1"/>
  <c r="Q2234" i="1"/>
  <c r="O2234" i="1"/>
  <c r="R2233" i="1"/>
  <c r="Q2233" i="1"/>
  <c r="O2233" i="1"/>
  <c r="R2232" i="1"/>
  <c r="Q2232" i="1"/>
  <c r="O2232" i="1"/>
  <c r="R2231" i="1"/>
  <c r="Q2231" i="1"/>
  <c r="O2231" i="1"/>
  <c r="R2230" i="1"/>
  <c r="Q2230" i="1"/>
  <c r="O2230" i="1"/>
  <c r="R2229" i="1"/>
  <c r="Q2229" i="1"/>
  <c r="O2229" i="1"/>
  <c r="R2228" i="1"/>
  <c r="Q2228" i="1"/>
  <c r="O2228" i="1"/>
  <c r="R2227" i="1"/>
  <c r="Q2227" i="1"/>
  <c r="O2227" i="1"/>
  <c r="R2226" i="1"/>
  <c r="Q2226" i="1"/>
  <c r="O2226" i="1"/>
  <c r="R2225" i="1"/>
  <c r="Q2225" i="1"/>
  <c r="O2225" i="1"/>
  <c r="R2224" i="1"/>
  <c r="Q2224" i="1"/>
  <c r="O2224" i="1"/>
  <c r="R2223" i="1"/>
  <c r="Q2223" i="1"/>
  <c r="O2223" i="1"/>
  <c r="R2222" i="1"/>
  <c r="Q2222" i="1"/>
  <c r="O2222" i="1"/>
  <c r="R2221" i="1"/>
  <c r="Q2221" i="1"/>
  <c r="O2221" i="1"/>
  <c r="R2220" i="1"/>
  <c r="Q2220" i="1"/>
  <c r="O2220" i="1"/>
  <c r="R2219" i="1"/>
  <c r="Q2219" i="1"/>
  <c r="O2219" i="1"/>
  <c r="R2218" i="1"/>
  <c r="Q2218" i="1"/>
  <c r="O2218" i="1"/>
  <c r="R2217" i="1"/>
  <c r="Q2217" i="1"/>
  <c r="O2217" i="1"/>
  <c r="R2216" i="1"/>
  <c r="Q2216" i="1"/>
  <c r="O2216" i="1"/>
  <c r="R2215" i="1"/>
  <c r="Q2215" i="1"/>
  <c r="O2215" i="1"/>
  <c r="R2214" i="1"/>
  <c r="Q2214" i="1"/>
  <c r="O2214" i="1"/>
  <c r="R2213" i="1"/>
  <c r="Q2213" i="1"/>
  <c r="O2213" i="1"/>
  <c r="R2212" i="1"/>
  <c r="Q2212" i="1"/>
  <c r="O2212" i="1"/>
  <c r="R2211" i="1"/>
  <c r="Q2211" i="1"/>
  <c r="O2211" i="1"/>
  <c r="R2210" i="1"/>
  <c r="Q2210" i="1"/>
  <c r="O2210" i="1"/>
  <c r="R2209" i="1"/>
  <c r="Q2209" i="1"/>
  <c r="O2209" i="1"/>
  <c r="R2208" i="1"/>
  <c r="Q2208" i="1"/>
  <c r="O2208" i="1"/>
  <c r="R2207" i="1"/>
  <c r="Q2207" i="1"/>
  <c r="O2207" i="1"/>
  <c r="R2206" i="1"/>
  <c r="Q2206" i="1"/>
  <c r="O2206" i="1"/>
  <c r="R2205" i="1"/>
  <c r="Q2205" i="1"/>
  <c r="O2205" i="1"/>
  <c r="R2204" i="1"/>
  <c r="Q2204" i="1"/>
  <c r="O2204" i="1"/>
  <c r="R2203" i="1"/>
  <c r="Q2203" i="1"/>
  <c r="O2203" i="1"/>
  <c r="R2202" i="1"/>
  <c r="Q2202" i="1"/>
  <c r="O2202" i="1"/>
  <c r="R2201" i="1"/>
  <c r="Q2201" i="1"/>
  <c r="O2201" i="1"/>
  <c r="R2200" i="1"/>
  <c r="Q2200" i="1"/>
  <c r="O2200" i="1"/>
  <c r="R2199" i="1"/>
  <c r="Q2199" i="1"/>
  <c r="O2199" i="1"/>
  <c r="R2198" i="1"/>
  <c r="Q2198" i="1"/>
  <c r="O2198" i="1"/>
  <c r="R2197" i="1"/>
  <c r="Q2197" i="1"/>
  <c r="O2197" i="1"/>
  <c r="R2196" i="1"/>
  <c r="Q2196" i="1"/>
  <c r="O2196" i="1"/>
  <c r="R2195" i="1"/>
  <c r="Q2195" i="1"/>
  <c r="O2195" i="1"/>
  <c r="R2194" i="1"/>
  <c r="Q2194" i="1"/>
  <c r="O2194" i="1"/>
  <c r="R2193" i="1"/>
  <c r="Q2193" i="1"/>
  <c r="O2193" i="1"/>
  <c r="R2192" i="1"/>
  <c r="Q2192" i="1"/>
  <c r="O2192" i="1"/>
  <c r="R2191" i="1"/>
  <c r="Q2191" i="1"/>
  <c r="O2191" i="1"/>
  <c r="R2190" i="1"/>
  <c r="Q2190" i="1"/>
  <c r="O2190" i="1"/>
  <c r="R2189" i="1"/>
  <c r="Q2189" i="1"/>
  <c r="O2189" i="1"/>
  <c r="R2188" i="1"/>
  <c r="Q2188" i="1"/>
  <c r="O2188" i="1"/>
  <c r="R2187" i="1"/>
  <c r="Q2187" i="1"/>
  <c r="O2187" i="1"/>
  <c r="R2186" i="1"/>
  <c r="Q2186" i="1"/>
  <c r="O2186" i="1"/>
  <c r="R2185" i="1"/>
  <c r="Q2185" i="1"/>
  <c r="O2185" i="1"/>
  <c r="R2184" i="1"/>
  <c r="Q2184" i="1"/>
  <c r="O2184" i="1"/>
  <c r="R2183" i="1"/>
  <c r="Q2183" i="1"/>
  <c r="O2183" i="1"/>
  <c r="R2182" i="1"/>
  <c r="Q2182" i="1"/>
  <c r="O2182" i="1"/>
  <c r="R2181" i="1"/>
  <c r="Q2181" i="1"/>
  <c r="O2181" i="1"/>
  <c r="R2180" i="1"/>
  <c r="Q2180" i="1"/>
  <c r="O2180" i="1"/>
  <c r="R2179" i="1"/>
  <c r="Q2179" i="1"/>
  <c r="O2179" i="1"/>
  <c r="R2178" i="1"/>
  <c r="Q2178" i="1"/>
  <c r="O2178" i="1"/>
  <c r="R2177" i="1"/>
  <c r="Q2177" i="1"/>
  <c r="O2177" i="1"/>
  <c r="R2176" i="1"/>
  <c r="Q2176" i="1"/>
  <c r="O2176" i="1"/>
  <c r="R2175" i="1"/>
  <c r="Q2175" i="1"/>
  <c r="O2175" i="1"/>
  <c r="R2174" i="1"/>
  <c r="Q2174" i="1"/>
  <c r="O2174" i="1"/>
  <c r="R2173" i="1"/>
  <c r="Q2173" i="1"/>
  <c r="O2173" i="1"/>
  <c r="R2172" i="1"/>
  <c r="Q2172" i="1"/>
  <c r="O2172" i="1"/>
  <c r="R2171" i="1"/>
  <c r="Q2171" i="1"/>
  <c r="O2171" i="1"/>
  <c r="R2170" i="1"/>
  <c r="Q2170" i="1"/>
  <c r="O2170" i="1"/>
  <c r="R2169" i="1"/>
  <c r="Q2169" i="1"/>
  <c r="O2169" i="1"/>
  <c r="R2168" i="1"/>
  <c r="Q2168" i="1"/>
  <c r="O2168" i="1"/>
  <c r="R2167" i="1"/>
  <c r="Q2167" i="1"/>
  <c r="O2167" i="1"/>
  <c r="R2166" i="1"/>
  <c r="Q2166" i="1"/>
  <c r="O2166" i="1"/>
  <c r="R2165" i="1"/>
  <c r="Q2165" i="1"/>
  <c r="O2165" i="1"/>
  <c r="R2164" i="1"/>
  <c r="Q2164" i="1"/>
  <c r="O2164" i="1"/>
  <c r="R2163" i="1"/>
  <c r="Q2163" i="1"/>
  <c r="O2163" i="1"/>
  <c r="R2162" i="1"/>
  <c r="Q2162" i="1"/>
  <c r="O2162" i="1"/>
  <c r="R2161" i="1"/>
  <c r="Q2161" i="1"/>
  <c r="O2161" i="1"/>
  <c r="R2160" i="1"/>
  <c r="Q2160" i="1"/>
  <c r="O2160" i="1"/>
  <c r="R2159" i="1"/>
  <c r="Q2159" i="1"/>
  <c r="O2159" i="1"/>
  <c r="R2158" i="1"/>
  <c r="Q2158" i="1"/>
  <c r="O2158" i="1"/>
  <c r="R2157" i="1"/>
  <c r="Q2157" i="1"/>
  <c r="O2157" i="1"/>
  <c r="R2156" i="1"/>
  <c r="Q2156" i="1"/>
  <c r="O2156" i="1"/>
  <c r="R2155" i="1"/>
  <c r="Q2155" i="1"/>
  <c r="O2155" i="1"/>
  <c r="R2154" i="1"/>
  <c r="Q2154" i="1"/>
  <c r="O2154" i="1"/>
  <c r="R2153" i="1"/>
  <c r="Q2153" i="1"/>
  <c r="O2153" i="1"/>
  <c r="R2152" i="1"/>
  <c r="Q2152" i="1"/>
  <c r="O2152" i="1"/>
  <c r="R2151" i="1"/>
  <c r="Q2151" i="1"/>
  <c r="O2151" i="1"/>
  <c r="R2150" i="1"/>
  <c r="Q2150" i="1"/>
  <c r="O2150" i="1"/>
  <c r="R2149" i="1"/>
  <c r="Q2149" i="1"/>
  <c r="O2149" i="1"/>
  <c r="R2148" i="1"/>
  <c r="Q2148" i="1"/>
  <c r="O2148" i="1"/>
  <c r="R2147" i="1"/>
  <c r="Q2147" i="1"/>
  <c r="O2147" i="1"/>
  <c r="R2146" i="1"/>
  <c r="Q2146" i="1"/>
  <c r="O2146" i="1"/>
  <c r="R2145" i="1"/>
  <c r="Q2145" i="1"/>
  <c r="O2145" i="1"/>
  <c r="R2144" i="1"/>
  <c r="Q2144" i="1"/>
  <c r="O2144" i="1"/>
  <c r="R2143" i="1"/>
  <c r="Q2143" i="1"/>
  <c r="O2143" i="1"/>
  <c r="R2142" i="1"/>
  <c r="Q2142" i="1"/>
  <c r="O2142" i="1"/>
  <c r="R2141" i="1"/>
  <c r="Q2141" i="1"/>
  <c r="O2141" i="1"/>
  <c r="R2140" i="1"/>
  <c r="Q2140" i="1"/>
  <c r="O2140" i="1"/>
  <c r="R2139" i="1"/>
  <c r="Q2139" i="1"/>
  <c r="O2139" i="1"/>
  <c r="R2138" i="1"/>
  <c r="Q2138" i="1"/>
  <c r="O2138" i="1"/>
  <c r="R2137" i="1"/>
  <c r="Q2137" i="1"/>
  <c r="O2137" i="1"/>
  <c r="R2136" i="1"/>
  <c r="Q2136" i="1"/>
  <c r="O2136" i="1"/>
  <c r="R2135" i="1"/>
  <c r="Q2135" i="1"/>
  <c r="O2135" i="1"/>
  <c r="R2134" i="1"/>
  <c r="Q2134" i="1"/>
  <c r="O2134" i="1"/>
  <c r="R2133" i="1"/>
  <c r="Q2133" i="1"/>
  <c r="O2133" i="1"/>
  <c r="R2132" i="1"/>
  <c r="Q2132" i="1"/>
  <c r="O2132" i="1"/>
  <c r="R2131" i="1"/>
  <c r="Q2131" i="1"/>
  <c r="O2131" i="1"/>
  <c r="R2130" i="1"/>
  <c r="Q2130" i="1"/>
  <c r="O2130" i="1"/>
  <c r="R2129" i="1"/>
  <c r="Q2129" i="1"/>
  <c r="O2129" i="1"/>
  <c r="R2128" i="1"/>
  <c r="Q2128" i="1"/>
  <c r="O2128" i="1"/>
  <c r="R2127" i="1"/>
  <c r="Q2127" i="1"/>
  <c r="O2127" i="1"/>
  <c r="R2126" i="1"/>
  <c r="Q2126" i="1"/>
  <c r="O2126" i="1"/>
  <c r="R2125" i="1"/>
  <c r="Q2125" i="1"/>
  <c r="O2125" i="1"/>
  <c r="R2124" i="1"/>
  <c r="Q2124" i="1"/>
  <c r="O2124" i="1"/>
  <c r="R2123" i="1"/>
  <c r="Q2123" i="1"/>
  <c r="O2123" i="1"/>
  <c r="R2122" i="1"/>
  <c r="Q2122" i="1"/>
  <c r="O2122" i="1"/>
  <c r="R2121" i="1"/>
  <c r="Q2121" i="1"/>
  <c r="O2121" i="1"/>
  <c r="R2120" i="1"/>
  <c r="Q2120" i="1"/>
  <c r="O2120" i="1"/>
  <c r="R2119" i="1"/>
  <c r="Q2119" i="1"/>
  <c r="O2119" i="1"/>
  <c r="R2118" i="1"/>
  <c r="Q2118" i="1"/>
  <c r="O2118" i="1"/>
  <c r="R2117" i="1"/>
  <c r="Q2117" i="1"/>
  <c r="O2117" i="1"/>
  <c r="R2116" i="1"/>
  <c r="Q2116" i="1"/>
  <c r="O2116" i="1"/>
  <c r="R2115" i="1"/>
  <c r="Q2115" i="1"/>
  <c r="O2115" i="1"/>
  <c r="R2114" i="1"/>
  <c r="Q2114" i="1"/>
  <c r="O2114" i="1"/>
  <c r="R2113" i="1"/>
  <c r="Q2113" i="1"/>
  <c r="O2113" i="1"/>
  <c r="R2112" i="1"/>
  <c r="Q2112" i="1"/>
  <c r="O2112" i="1"/>
  <c r="R2111" i="1"/>
  <c r="Q2111" i="1"/>
  <c r="O2111" i="1"/>
  <c r="R2110" i="1"/>
  <c r="Q2110" i="1"/>
  <c r="O2110" i="1"/>
  <c r="R2109" i="1"/>
  <c r="Q2109" i="1"/>
  <c r="O2109" i="1"/>
  <c r="R2108" i="1"/>
  <c r="Q2108" i="1"/>
  <c r="O2108" i="1"/>
  <c r="R2107" i="1"/>
  <c r="Q2107" i="1"/>
  <c r="O2107" i="1"/>
  <c r="R2106" i="1"/>
  <c r="Q2106" i="1"/>
  <c r="O2106" i="1"/>
  <c r="R2105" i="1"/>
  <c r="Q2105" i="1"/>
  <c r="O2105" i="1"/>
  <c r="R2104" i="1"/>
  <c r="Q2104" i="1"/>
  <c r="O2104" i="1"/>
  <c r="R2103" i="1"/>
  <c r="Q2103" i="1"/>
  <c r="O2103" i="1"/>
  <c r="R2102" i="1"/>
  <c r="Q2102" i="1"/>
  <c r="O2102" i="1"/>
  <c r="R2101" i="1"/>
  <c r="Q2101" i="1"/>
  <c r="O2101" i="1"/>
  <c r="R2100" i="1"/>
  <c r="Q2100" i="1"/>
  <c r="O2100" i="1"/>
  <c r="R2099" i="1"/>
  <c r="Q2099" i="1"/>
  <c r="O2099" i="1"/>
  <c r="R2098" i="1"/>
  <c r="Q2098" i="1"/>
  <c r="O2098" i="1"/>
  <c r="R2097" i="1"/>
  <c r="Q2097" i="1"/>
  <c r="O2097" i="1"/>
  <c r="R2096" i="1"/>
  <c r="Q2096" i="1"/>
  <c r="O2096" i="1"/>
  <c r="R2095" i="1"/>
  <c r="Q2095" i="1"/>
  <c r="O2095" i="1"/>
  <c r="R2094" i="1"/>
  <c r="Q2094" i="1"/>
  <c r="O2094" i="1"/>
  <c r="R2093" i="1"/>
  <c r="Q2093" i="1"/>
  <c r="O2093" i="1"/>
  <c r="R2092" i="1"/>
  <c r="Q2092" i="1"/>
  <c r="O2092" i="1"/>
  <c r="R2091" i="1"/>
  <c r="Q2091" i="1"/>
  <c r="O2091" i="1"/>
  <c r="R2090" i="1"/>
  <c r="Q2090" i="1"/>
  <c r="O2090" i="1"/>
  <c r="R2089" i="1"/>
  <c r="Q2089" i="1"/>
  <c r="O2089" i="1"/>
  <c r="R2088" i="1"/>
  <c r="Q2088" i="1"/>
  <c r="O2088" i="1"/>
  <c r="R2087" i="1"/>
  <c r="Q2087" i="1"/>
  <c r="O2087" i="1"/>
  <c r="R2086" i="1"/>
  <c r="Q2086" i="1"/>
  <c r="O2086" i="1"/>
  <c r="R2085" i="1"/>
  <c r="Q2085" i="1"/>
  <c r="O2085" i="1"/>
  <c r="R2084" i="1"/>
  <c r="Q2084" i="1"/>
  <c r="O2084" i="1"/>
  <c r="R2083" i="1"/>
  <c r="Q2083" i="1"/>
  <c r="O2083" i="1"/>
  <c r="R2082" i="1"/>
  <c r="Q2082" i="1"/>
  <c r="O2082" i="1"/>
  <c r="R2081" i="1"/>
  <c r="Q2081" i="1"/>
  <c r="O2081" i="1"/>
  <c r="R2080" i="1"/>
  <c r="Q2080" i="1"/>
  <c r="O2080" i="1"/>
  <c r="R2079" i="1"/>
  <c r="Q2079" i="1"/>
  <c r="O2079" i="1"/>
  <c r="R2078" i="1"/>
  <c r="Q2078" i="1"/>
  <c r="O2078" i="1"/>
  <c r="R2077" i="1"/>
  <c r="Q2077" i="1"/>
  <c r="O2077" i="1"/>
  <c r="R2076" i="1"/>
  <c r="Q2076" i="1"/>
  <c r="O2076" i="1"/>
  <c r="R2075" i="1"/>
  <c r="Q2075" i="1"/>
  <c r="O2075" i="1"/>
  <c r="R2074" i="1"/>
  <c r="Q2074" i="1"/>
  <c r="O2074" i="1"/>
  <c r="R2073" i="1"/>
  <c r="Q2073" i="1"/>
  <c r="O2073" i="1"/>
  <c r="R2072" i="1"/>
  <c r="Q2072" i="1"/>
  <c r="O2072" i="1"/>
  <c r="R2071" i="1"/>
  <c r="Q2071" i="1"/>
  <c r="O2071" i="1"/>
  <c r="R2070" i="1"/>
  <c r="Q2070" i="1"/>
  <c r="O2070" i="1"/>
  <c r="R2069" i="1"/>
  <c r="Q2069" i="1"/>
  <c r="O2069" i="1"/>
  <c r="R2068" i="1"/>
  <c r="Q2068" i="1"/>
  <c r="O2068" i="1"/>
  <c r="R2067" i="1"/>
  <c r="Q2067" i="1"/>
  <c r="O2067" i="1"/>
  <c r="R2066" i="1"/>
  <c r="Q2066" i="1"/>
  <c r="O2066" i="1"/>
  <c r="R2065" i="1"/>
  <c r="Q2065" i="1"/>
  <c r="O2065" i="1"/>
  <c r="R2064" i="1"/>
  <c r="Q2064" i="1"/>
  <c r="O2064" i="1"/>
  <c r="R2063" i="1"/>
  <c r="Q2063" i="1"/>
  <c r="O2063" i="1"/>
  <c r="R2062" i="1"/>
  <c r="Q2062" i="1"/>
  <c r="O2062" i="1"/>
  <c r="R2061" i="1"/>
  <c r="Q2061" i="1"/>
  <c r="O2061" i="1"/>
  <c r="R2060" i="1"/>
  <c r="Q2060" i="1"/>
  <c r="O2060" i="1"/>
  <c r="R2059" i="1"/>
  <c r="Q2059" i="1"/>
  <c r="O2059" i="1"/>
  <c r="R2058" i="1"/>
  <c r="Q2058" i="1"/>
  <c r="O2058" i="1"/>
  <c r="R2057" i="1"/>
  <c r="Q2057" i="1"/>
  <c r="O2057" i="1"/>
  <c r="R2056" i="1"/>
  <c r="Q2056" i="1"/>
  <c r="O2056" i="1"/>
  <c r="R2055" i="1"/>
  <c r="Q2055" i="1"/>
  <c r="O2055" i="1"/>
  <c r="R2054" i="1"/>
  <c r="Q2054" i="1"/>
  <c r="O2054" i="1"/>
  <c r="R2053" i="1"/>
  <c r="Q2053" i="1"/>
  <c r="O2053" i="1"/>
  <c r="R2052" i="1"/>
  <c r="Q2052" i="1"/>
  <c r="O2052" i="1"/>
  <c r="R2051" i="1"/>
  <c r="Q2051" i="1"/>
  <c r="O2051" i="1"/>
  <c r="R2050" i="1"/>
  <c r="Q2050" i="1"/>
  <c r="O2050" i="1"/>
  <c r="R2049" i="1"/>
  <c r="Q2049" i="1"/>
  <c r="O2049" i="1"/>
  <c r="R2048" i="1"/>
  <c r="Q2048" i="1"/>
  <c r="O2048" i="1"/>
  <c r="R2047" i="1"/>
  <c r="Q2047" i="1"/>
  <c r="O2047" i="1"/>
  <c r="R2046" i="1"/>
  <c r="Q2046" i="1"/>
  <c r="O2046" i="1"/>
  <c r="R2045" i="1"/>
  <c r="Q2045" i="1"/>
  <c r="O2045" i="1"/>
  <c r="R2044" i="1"/>
  <c r="Q2044" i="1"/>
  <c r="O2044" i="1"/>
  <c r="R2043" i="1"/>
  <c r="Q2043" i="1"/>
  <c r="O2043" i="1"/>
  <c r="R2042" i="1"/>
  <c r="Q2042" i="1"/>
  <c r="O2042" i="1"/>
  <c r="R2041" i="1"/>
  <c r="Q2041" i="1"/>
  <c r="O2041" i="1"/>
  <c r="R2040" i="1"/>
  <c r="Q2040" i="1"/>
  <c r="O2040" i="1"/>
  <c r="R2039" i="1"/>
  <c r="Q2039" i="1"/>
  <c r="O2039" i="1"/>
  <c r="R2038" i="1"/>
  <c r="Q2038" i="1"/>
  <c r="O2038" i="1"/>
  <c r="R2037" i="1"/>
  <c r="Q2037" i="1"/>
  <c r="O2037" i="1"/>
  <c r="R2036" i="1"/>
  <c r="Q2036" i="1"/>
  <c r="O2036" i="1"/>
  <c r="R2035" i="1"/>
  <c r="Q2035" i="1"/>
  <c r="O2035" i="1"/>
  <c r="R2034" i="1"/>
  <c r="Q2034" i="1"/>
  <c r="O2034" i="1"/>
  <c r="R2033" i="1"/>
  <c r="Q2033" i="1"/>
  <c r="O2033" i="1"/>
  <c r="R2032" i="1"/>
  <c r="Q2032" i="1"/>
  <c r="O2032" i="1"/>
  <c r="R2031" i="1"/>
  <c r="Q2031" i="1"/>
  <c r="O2031" i="1"/>
  <c r="R2030" i="1"/>
  <c r="Q2030" i="1"/>
  <c r="O2030" i="1"/>
  <c r="R2029" i="1"/>
  <c r="Q2029" i="1"/>
  <c r="O2029" i="1"/>
  <c r="R2028" i="1"/>
  <c r="Q2028" i="1"/>
  <c r="O2028" i="1"/>
  <c r="R2027" i="1"/>
  <c r="Q2027" i="1"/>
  <c r="O2027" i="1"/>
  <c r="R2026" i="1"/>
  <c r="Q2026" i="1"/>
  <c r="O2026" i="1"/>
  <c r="R2025" i="1"/>
  <c r="Q2025" i="1"/>
  <c r="O2025" i="1"/>
  <c r="R2024" i="1"/>
  <c r="Q2024" i="1"/>
  <c r="O2024" i="1"/>
  <c r="R2023" i="1"/>
  <c r="Q2023" i="1"/>
  <c r="O2023" i="1"/>
  <c r="R2022" i="1"/>
  <c r="Q2022" i="1"/>
  <c r="O2022" i="1"/>
  <c r="R2021" i="1"/>
  <c r="Q2021" i="1"/>
  <c r="O2021" i="1"/>
  <c r="R2020" i="1"/>
  <c r="Q2020" i="1"/>
  <c r="O2020" i="1"/>
  <c r="R2019" i="1"/>
  <c r="Q2019" i="1"/>
  <c r="O2019" i="1"/>
  <c r="R2018" i="1"/>
  <c r="Q2018" i="1"/>
  <c r="O2018" i="1"/>
  <c r="R2017" i="1"/>
  <c r="Q2017" i="1"/>
  <c r="O2017" i="1"/>
  <c r="R2016" i="1"/>
  <c r="Q2016" i="1"/>
  <c r="O2016" i="1"/>
  <c r="R2015" i="1"/>
  <c r="Q2015" i="1"/>
  <c r="O2015" i="1"/>
  <c r="R2014" i="1"/>
  <c r="Q2014" i="1"/>
  <c r="O2014" i="1"/>
  <c r="R2013" i="1"/>
  <c r="Q2013" i="1"/>
  <c r="O2013" i="1"/>
  <c r="R2012" i="1"/>
  <c r="Q2012" i="1"/>
  <c r="O2012" i="1"/>
  <c r="R2011" i="1"/>
  <c r="Q2011" i="1"/>
  <c r="O2011" i="1"/>
  <c r="R2010" i="1"/>
  <c r="Q2010" i="1"/>
  <c r="O2010" i="1"/>
  <c r="R2009" i="1"/>
  <c r="Q2009" i="1"/>
  <c r="O2009" i="1"/>
  <c r="R2008" i="1"/>
  <c r="Q2008" i="1"/>
  <c r="O2008" i="1"/>
  <c r="R2007" i="1"/>
  <c r="Q2007" i="1"/>
  <c r="O2007" i="1"/>
  <c r="R2006" i="1"/>
  <c r="Q2006" i="1"/>
  <c r="O2006" i="1"/>
  <c r="R2005" i="1"/>
  <c r="Q2005" i="1"/>
  <c r="O2005" i="1"/>
  <c r="R2004" i="1"/>
  <c r="Q2004" i="1"/>
  <c r="O2004" i="1"/>
  <c r="R2003" i="1"/>
  <c r="Q2003" i="1"/>
  <c r="O2003" i="1"/>
  <c r="R2002" i="1"/>
  <c r="Q2002" i="1"/>
  <c r="O2002" i="1"/>
  <c r="R2001" i="1"/>
  <c r="Q2001" i="1"/>
  <c r="O2001" i="1"/>
  <c r="R2000" i="1"/>
  <c r="Q2000" i="1"/>
  <c r="O2000" i="1"/>
  <c r="R1999" i="1"/>
  <c r="Q1999" i="1"/>
  <c r="O1999" i="1"/>
  <c r="R1998" i="1"/>
  <c r="Q1998" i="1"/>
  <c r="O1998" i="1"/>
  <c r="R1997" i="1"/>
  <c r="Q1997" i="1"/>
  <c r="O1997" i="1"/>
  <c r="R1996" i="1"/>
  <c r="Q1996" i="1"/>
  <c r="O1996" i="1"/>
  <c r="R1995" i="1"/>
  <c r="Q1995" i="1"/>
  <c r="O1995" i="1"/>
  <c r="R1994" i="1"/>
  <c r="Q1994" i="1"/>
  <c r="O1994" i="1"/>
  <c r="R1993" i="1"/>
  <c r="Q1993" i="1"/>
  <c r="O1993" i="1"/>
  <c r="R1992" i="1"/>
  <c r="Q1992" i="1"/>
  <c r="O1992" i="1"/>
  <c r="R1991" i="1"/>
  <c r="Q1991" i="1"/>
  <c r="O1991" i="1"/>
  <c r="R1990" i="1"/>
  <c r="Q1990" i="1"/>
  <c r="O1990" i="1"/>
  <c r="R1989" i="1"/>
  <c r="Q1989" i="1"/>
  <c r="O1989" i="1"/>
  <c r="R1988" i="1"/>
  <c r="Q1988" i="1"/>
  <c r="O1988" i="1"/>
  <c r="R1987" i="1"/>
  <c r="Q1987" i="1"/>
  <c r="O1987" i="1"/>
  <c r="R1986" i="1"/>
  <c r="Q1986" i="1"/>
  <c r="O1986" i="1"/>
  <c r="R1985" i="1"/>
  <c r="Q1985" i="1"/>
  <c r="O1985" i="1"/>
  <c r="R1984" i="1"/>
  <c r="Q1984" i="1"/>
  <c r="O1984" i="1"/>
  <c r="R1983" i="1"/>
  <c r="Q1983" i="1"/>
  <c r="O1983" i="1"/>
  <c r="R1982" i="1"/>
  <c r="Q1982" i="1"/>
  <c r="O1982" i="1"/>
  <c r="R1981" i="1"/>
  <c r="Q1981" i="1"/>
  <c r="O1981" i="1"/>
  <c r="R1980" i="1"/>
  <c r="Q1980" i="1"/>
  <c r="O1980" i="1"/>
  <c r="R1979" i="1"/>
  <c r="Q1979" i="1"/>
  <c r="O1979" i="1"/>
  <c r="R1978" i="1"/>
  <c r="Q1978" i="1"/>
  <c r="O1978" i="1"/>
  <c r="R1977" i="1"/>
  <c r="Q1977" i="1"/>
  <c r="O1977" i="1"/>
  <c r="R1976" i="1"/>
  <c r="Q1976" i="1"/>
  <c r="O1976" i="1"/>
  <c r="R1975" i="1"/>
  <c r="Q1975" i="1"/>
  <c r="O1975" i="1"/>
  <c r="R1974" i="1"/>
  <c r="Q1974" i="1"/>
  <c r="O1974" i="1"/>
  <c r="R1973" i="1"/>
  <c r="Q1973" i="1"/>
  <c r="O1973" i="1"/>
  <c r="R1972" i="1"/>
  <c r="Q1972" i="1"/>
  <c r="O1972" i="1"/>
  <c r="R1971" i="1"/>
  <c r="Q1971" i="1"/>
  <c r="O1971" i="1"/>
  <c r="R1970" i="1"/>
  <c r="Q1970" i="1"/>
  <c r="O1970" i="1"/>
  <c r="R1969" i="1"/>
  <c r="Q1969" i="1"/>
  <c r="O1969" i="1"/>
  <c r="R1968" i="1"/>
  <c r="Q1968" i="1"/>
  <c r="O1968" i="1"/>
  <c r="R1967" i="1"/>
  <c r="Q1967" i="1"/>
  <c r="O1967" i="1"/>
  <c r="R1966" i="1"/>
  <c r="Q1966" i="1"/>
  <c r="O1966" i="1"/>
  <c r="R1965" i="1"/>
  <c r="Q1965" i="1"/>
  <c r="O1965" i="1"/>
  <c r="R1964" i="1"/>
  <c r="Q1964" i="1"/>
  <c r="O1964" i="1"/>
  <c r="R1963" i="1"/>
  <c r="Q1963" i="1"/>
  <c r="O1963" i="1"/>
  <c r="R1962" i="1"/>
  <c r="Q1962" i="1"/>
  <c r="O1962" i="1"/>
  <c r="R1961" i="1"/>
  <c r="Q1961" i="1"/>
  <c r="O1961" i="1"/>
  <c r="R1960" i="1"/>
  <c r="Q1960" i="1"/>
  <c r="O1960" i="1"/>
  <c r="R1959" i="1"/>
  <c r="Q1959" i="1"/>
  <c r="O1959" i="1"/>
  <c r="R1958" i="1"/>
  <c r="Q1958" i="1"/>
  <c r="O1958" i="1"/>
  <c r="R1957" i="1"/>
  <c r="Q1957" i="1"/>
  <c r="O1957" i="1"/>
  <c r="R1956" i="1"/>
  <c r="Q1956" i="1"/>
  <c r="O1956" i="1"/>
  <c r="R1955" i="1"/>
  <c r="Q1955" i="1"/>
  <c r="O1955" i="1"/>
  <c r="R1954" i="1"/>
  <c r="Q1954" i="1"/>
  <c r="O1954" i="1"/>
  <c r="R1953" i="1"/>
  <c r="Q1953" i="1"/>
  <c r="O1953" i="1"/>
  <c r="R1952" i="1"/>
  <c r="Q1952" i="1"/>
  <c r="O1952" i="1"/>
  <c r="R1951" i="1"/>
  <c r="Q1951" i="1"/>
  <c r="O1951" i="1"/>
  <c r="R1950" i="1"/>
  <c r="Q1950" i="1"/>
  <c r="O1950" i="1"/>
  <c r="R1949" i="1"/>
  <c r="Q1949" i="1"/>
  <c r="O1949" i="1"/>
  <c r="R1948" i="1"/>
  <c r="Q1948" i="1"/>
  <c r="O1948" i="1"/>
  <c r="R1947" i="1"/>
  <c r="Q1947" i="1"/>
  <c r="O1947" i="1"/>
  <c r="R1946" i="1"/>
  <c r="Q1946" i="1"/>
  <c r="O1946" i="1"/>
  <c r="R1945" i="1"/>
  <c r="Q1945" i="1"/>
  <c r="O1945" i="1"/>
  <c r="R1944" i="1"/>
  <c r="Q1944" i="1"/>
  <c r="O1944" i="1"/>
  <c r="R1943" i="1"/>
  <c r="Q1943" i="1"/>
  <c r="O1943" i="1"/>
  <c r="R1942" i="1"/>
  <c r="Q1942" i="1"/>
  <c r="O1942" i="1"/>
  <c r="R1941" i="1"/>
  <c r="Q1941" i="1"/>
  <c r="O1941" i="1"/>
  <c r="R1940" i="1"/>
  <c r="Q1940" i="1"/>
  <c r="O1940" i="1"/>
  <c r="R1939" i="1"/>
  <c r="Q1939" i="1"/>
  <c r="O1939" i="1"/>
  <c r="R1938" i="1"/>
  <c r="Q1938" i="1"/>
  <c r="O1938" i="1"/>
  <c r="R1937" i="1"/>
  <c r="Q1937" i="1"/>
  <c r="O1937" i="1"/>
  <c r="R1936" i="1"/>
  <c r="Q1936" i="1"/>
  <c r="O1936" i="1"/>
  <c r="R1935" i="1"/>
  <c r="Q1935" i="1"/>
  <c r="O1935" i="1"/>
  <c r="R1934" i="1"/>
  <c r="Q1934" i="1"/>
  <c r="O1934" i="1"/>
  <c r="R1933" i="1"/>
  <c r="Q1933" i="1"/>
  <c r="O1933" i="1"/>
  <c r="R1932" i="1"/>
  <c r="Q1932" i="1"/>
  <c r="O1932" i="1"/>
  <c r="R1931" i="1"/>
  <c r="Q1931" i="1"/>
  <c r="O1931" i="1"/>
  <c r="R1930" i="1"/>
  <c r="Q1930" i="1"/>
  <c r="O1930" i="1"/>
  <c r="R1929" i="1"/>
  <c r="Q1929" i="1"/>
  <c r="O1929" i="1"/>
  <c r="R1928" i="1"/>
  <c r="Q1928" i="1"/>
  <c r="O1928" i="1"/>
  <c r="R1927" i="1"/>
  <c r="Q1927" i="1"/>
  <c r="O1927" i="1"/>
  <c r="R1926" i="1"/>
  <c r="Q1926" i="1"/>
  <c r="O1926" i="1"/>
  <c r="R1925" i="1"/>
  <c r="Q1925" i="1"/>
  <c r="O1925" i="1"/>
  <c r="R1924" i="1"/>
  <c r="Q1924" i="1"/>
  <c r="O1924" i="1"/>
  <c r="R1923" i="1"/>
  <c r="Q1923" i="1"/>
  <c r="O1923" i="1"/>
  <c r="R1922" i="1"/>
  <c r="Q1922" i="1"/>
  <c r="O1922" i="1"/>
  <c r="R1921" i="1"/>
  <c r="Q1921" i="1"/>
  <c r="O1921" i="1"/>
  <c r="R1920" i="1"/>
  <c r="Q1920" i="1"/>
  <c r="O1920" i="1"/>
  <c r="R1919" i="1"/>
  <c r="Q1919" i="1"/>
  <c r="O1919" i="1"/>
  <c r="R1918" i="1"/>
  <c r="Q1918" i="1"/>
  <c r="O1918" i="1"/>
  <c r="R1917" i="1"/>
  <c r="Q1917" i="1"/>
  <c r="O1917" i="1"/>
  <c r="R1916" i="1"/>
  <c r="Q1916" i="1"/>
  <c r="O1916" i="1"/>
  <c r="R1915" i="1"/>
  <c r="Q1915" i="1"/>
  <c r="O1915" i="1"/>
  <c r="R1914" i="1"/>
  <c r="Q1914" i="1"/>
  <c r="O1914" i="1"/>
  <c r="R1913" i="1"/>
  <c r="Q1913" i="1"/>
  <c r="O1913" i="1"/>
  <c r="R1912" i="1"/>
  <c r="Q1912" i="1"/>
  <c r="O1912" i="1"/>
  <c r="R1911" i="1"/>
  <c r="Q1911" i="1"/>
  <c r="O1911" i="1"/>
  <c r="R1910" i="1"/>
  <c r="Q1910" i="1"/>
  <c r="O1910" i="1"/>
  <c r="R1909" i="1"/>
  <c r="Q1909" i="1"/>
  <c r="O1909" i="1"/>
  <c r="R1908" i="1"/>
  <c r="Q1908" i="1"/>
  <c r="O1908" i="1"/>
  <c r="R1907" i="1"/>
  <c r="Q1907" i="1"/>
  <c r="O1907" i="1"/>
  <c r="R1906" i="1"/>
  <c r="Q1906" i="1"/>
  <c r="O1906" i="1"/>
  <c r="R1905" i="1"/>
  <c r="Q1905" i="1"/>
  <c r="O1905" i="1"/>
  <c r="R1904" i="1"/>
  <c r="Q1904" i="1"/>
  <c r="O1904" i="1"/>
  <c r="R1903" i="1"/>
  <c r="Q1903" i="1"/>
  <c r="O1903" i="1"/>
  <c r="R1902" i="1"/>
  <c r="Q1902" i="1"/>
  <c r="O1902" i="1"/>
  <c r="R1901" i="1"/>
  <c r="Q1901" i="1"/>
  <c r="O1901" i="1"/>
  <c r="R1900" i="1"/>
  <c r="Q1900" i="1"/>
  <c r="O1900" i="1"/>
  <c r="R1899" i="1"/>
  <c r="Q1899" i="1"/>
  <c r="O1899" i="1"/>
  <c r="R1898" i="1"/>
  <c r="Q1898" i="1"/>
  <c r="O1898" i="1"/>
  <c r="R1897" i="1"/>
  <c r="Q1897" i="1"/>
  <c r="O1897" i="1"/>
  <c r="R1896" i="1"/>
  <c r="Q1896" i="1"/>
  <c r="O1896" i="1"/>
  <c r="R1895" i="1"/>
  <c r="Q1895" i="1"/>
  <c r="O1895" i="1"/>
  <c r="R1894" i="1"/>
  <c r="Q1894" i="1"/>
  <c r="O1894" i="1"/>
  <c r="R1893" i="1"/>
  <c r="Q1893" i="1"/>
  <c r="O1893" i="1"/>
  <c r="R1892" i="1"/>
  <c r="Q1892" i="1"/>
  <c r="O1892" i="1"/>
  <c r="R1891" i="1"/>
  <c r="Q1891" i="1"/>
  <c r="O1891" i="1"/>
  <c r="R1890" i="1"/>
  <c r="Q1890" i="1"/>
  <c r="O1890" i="1"/>
  <c r="R1889" i="1"/>
  <c r="Q1889" i="1"/>
  <c r="O1889" i="1"/>
  <c r="R1888" i="1"/>
  <c r="Q1888" i="1"/>
  <c r="O1888" i="1"/>
  <c r="R1887" i="1"/>
  <c r="Q1887" i="1"/>
  <c r="O1887" i="1"/>
  <c r="R1886" i="1"/>
  <c r="Q1886" i="1"/>
  <c r="O1886" i="1"/>
  <c r="R1885" i="1"/>
  <c r="Q1885" i="1"/>
  <c r="O1885" i="1"/>
  <c r="R1884" i="1"/>
  <c r="Q1884" i="1"/>
  <c r="O1884" i="1"/>
  <c r="R1883" i="1"/>
  <c r="Q1883" i="1"/>
  <c r="O1883" i="1"/>
  <c r="R1882" i="1"/>
  <c r="Q1882" i="1"/>
  <c r="O1882" i="1"/>
  <c r="R1881" i="1"/>
  <c r="Q1881" i="1"/>
  <c r="O1881" i="1"/>
  <c r="R1880" i="1"/>
  <c r="Q1880" i="1"/>
  <c r="O1880" i="1"/>
  <c r="R1879" i="1"/>
  <c r="Q1879" i="1"/>
  <c r="O1879" i="1"/>
  <c r="R1878" i="1"/>
  <c r="Q1878" i="1"/>
  <c r="O1878" i="1"/>
  <c r="R1877" i="1"/>
  <c r="Q1877" i="1"/>
  <c r="O1877" i="1"/>
  <c r="R1876" i="1"/>
  <c r="Q1876" i="1"/>
  <c r="O1876" i="1"/>
  <c r="R1875" i="1"/>
  <c r="Q1875" i="1"/>
  <c r="O1875" i="1"/>
  <c r="R1874" i="1"/>
  <c r="Q1874" i="1"/>
  <c r="O1874" i="1"/>
  <c r="R1873" i="1"/>
  <c r="Q1873" i="1"/>
  <c r="O1873" i="1"/>
  <c r="R1872" i="1"/>
  <c r="Q1872" i="1"/>
  <c r="O1872" i="1"/>
  <c r="R1871" i="1"/>
  <c r="Q1871" i="1"/>
  <c r="O1871" i="1"/>
  <c r="R1870" i="1"/>
  <c r="Q1870" i="1"/>
  <c r="O1870" i="1"/>
  <c r="R1869" i="1"/>
  <c r="Q1869" i="1"/>
  <c r="O1869" i="1"/>
  <c r="R1868" i="1"/>
  <c r="Q1868" i="1"/>
  <c r="O1868" i="1"/>
  <c r="R1867" i="1"/>
  <c r="Q1867" i="1"/>
  <c r="O1867" i="1"/>
  <c r="R1866" i="1"/>
  <c r="Q1866" i="1"/>
  <c r="O1866" i="1"/>
  <c r="R1865" i="1"/>
  <c r="Q1865" i="1"/>
  <c r="O1865" i="1"/>
  <c r="R1864" i="1"/>
  <c r="Q1864" i="1"/>
  <c r="O1864" i="1"/>
  <c r="R1863" i="1"/>
  <c r="Q1863" i="1"/>
  <c r="O1863" i="1"/>
  <c r="R1862" i="1"/>
  <c r="Q1862" i="1"/>
  <c r="O1862" i="1"/>
  <c r="R1861" i="1"/>
  <c r="Q1861" i="1"/>
  <c r="O1861" i="1"/>
  <c r="R1860" i="1"/>
  <c r="Q1860" i="1"/>
  <c r="O1860" i="1"/>
  <c r="R1859" i="1"/>
  <c r="Q1859" i="1"/>
  <c r="O1859" i="1"/>
  <c r="R1858" i="1"/>
  <c r="Q1858" i="1"/>
  <c r="O1858" i="1"/>
  <c r="R1857" i="1"/>
  <c r="Q1857" i="1"/>
  <c r="O1857" i="1"/>
  <c r="R1856" i="1"/>
  <c r="Q1856" i="1"/>
  <c r="O1856" i="1"/>
  <c r="R1855" i="1"/>
  <c r="Q1855" i="1"/>
  <c r="O1855" i="1"/>
  <c r="R1854" i="1"/>
  <c r="Q1854" i="1"/>
  <c r="O1854" i="1"/>
  <c r="R1853" i="1"/>
  <c r="Q1853" i="1"/>
  <c r="O1853" i="1"/>
  <c r="R1852" i="1"/>
  <c r="Q1852" i="1"/>
  <c r="O1852" i="1"/>
  <c r="R1851" i="1"/>
  <c r="Q1851" i="1"/>
  <c r="O1851" i="1"/>
  <c r="R1850" i="1"/>
  <c r="Q1850" i="1"/>
  <c r="O1850" i="1"/>
  <c r="R1849" i="1"/>
  <c r="Q1849" i="1"/>
  <c r="O1849" i="1"/>
  <c r="R1848" i="1"/>
  <c r="Q1848" i="1"/>
  <c r="O1848" i="1"/>
  <c r="R1847" i="1"/>
  <c r="Q1847" i="1"/>
  <c r="O1847" i="1"/>
  <c r="R1846" i="1"/>
  <c r="Q1846" i="1"/>
  <c r="O1846" i="1"/>
  <c r="R1845" i="1"/>
  <c r="Q1845" i="1"/>
  <c r="O1845" i="1"/>
  <c r="R1844" i="1"/>
  <c r="Q1844" i="1"/>
  <c r="O1844" i="1"/>
  <c r="R1843" i="1"/>
  <c r="Q1843" i="1"/>
  <c r="O1843" i="1"/>
  <c r="R1842" i="1"/>
  <c r="Q1842" i="1"/>
  <c r="O1842" i="1"/>
  <c r="R1841" i="1"/>
  <c r="Q1841" i="1"/>
  <c r="O1841" i="1"/>
  <c r="R1840" i="1"/>
  <c r="Q1840" i="1"/>
  <c r="O1840" i="1"/>
  <c r="R1839" i="1"/>
  <c r="Q1839" i="1"/>
  <c r="O1839" i="1"/>
  <c r="R1838" i="1"/>
  <c r="Q1838" i="1"/>
  <c r="O1838" i="1"/>
  <c r="R1837" i="1"/>
  <c r="Q1837" i="1"/>
  <c r="O1837" i="1"/>
  <c r="R1836" i="1"/>
  <c r="Q1836" i="1"/>
  <c r="O1836" i="1"/>
  <c r="R1835" i="1"/>
  <c r="Q1835" i="1"/>
  <c r="O1835" i="1"/>
  <c r="R1834" i="1"/>
  <c r="Q1834" i="1"/>
  <c r="O1834" i="1"/>
  <c r="R1833" i="1"/>
  <c r="Q1833" i="1"/>
  <c r="O1833" i="1"/>
  <c r="R1832" i="1"/>
  <c r="Q1832" i="1"/>
  <c r="O1832" i="1"/>
  <c r="R1831" i="1"/>
  <c r="Q1831" i="1"/>
  <c r="O1831" i="1"/>
  <c r="R1830" i="1"/>
  <c r="Q1830" i="1"/>
  <c r="O1830" i="1"/>
  <c r="R1829" i="1"/>
  <c r="Q1829" i="1"/>
  <c r="O1829" i="1"/>
  <c r="R1828" i="1"/>
  <c r="Q1828" i="1"/>
  <c r="O1828" i="1"/>
  <c r="R1827" i="1"/>
  <c r="Q1827" i="1"/>
  <c r="O1827" i="1"/>
  <c r="R1826" i="1"/>
  <c r="Q1826" i="1"/>
  <c r="O1826" i="1"/>
  <c r="R1825" i="1"/>
  <c r="Q1825" i="1"/>
  <c r="O1825" i="1"/>
  <c r="R1824" i="1"/>
  <c r="Q1824" i="1"/>
  <c r="O1824" i="1"/>
  <c r="R1823" i="1"/>
  <c r="Q1823" i="1"/>
  <c r="O1823" i="1"/>
  <c r="R1822" i="1"/>
  <c r="Q1822" i="1"/>
  <c r="O1822" i="1"/>
  <c r="R1821" i="1"/>
  <c r="Q1821" i="1"/>
  <c r="O1821" i="1"/>
  <c r="R1820" i="1"/>
  <c r="Q1820" i="1"/>
  <c r="O1820" i="1"/>
  <c r="R1819" i="1"/>
  <c r="Q1819" i="1"/>
  <c r="O1819" i="1"/>
  <c r="R1818" i="1"/>
  <c r="Q1818" i="1"/>
  <c r="O1818" i="1"/>
  <c r="R1817" i="1"/>
  <c r="Q1817" i="1"/>
  <c r="O1817" i="1"/>
  <c r="R1816" i="1"/>
  <c r="Q1816" i="1"/>
  <c r="O1816" i="1"/>
  <c r="R1815" i="1"/>
  <c r="Q1815" i="1"/>
  <c r="O1815" i="1"/>
  <c r="R1814" i="1"/>
  <c r="Q1814" i="1"/>
  <c r="O1814" i="1"/>
  <c r="R1813" i="1"/>
  <c r="Q1813" i="1"/>
  <c r="O1813" i="1"/>
  <c r="R1812" i="1"/>
  <c r="Q1812" i="1"/>
  <c r="O1812" i="1"/>
  <c r="R1811" i="1"/>
  <c r="Q1811" i="1"/>
  <c r="O1811" i="1"/>
  <c r="R1810" i="1"/>
  <c r="Q1810" i="1"/>
  <c r="O1810" i="1"/>
  <c r="R1809" i="1"/>
  <c r="Q1809" i="1"/>
  <c r="O1809" i="1"/>
  <c r="R1808" i="1"/>
  <c r="Q1808" i="1"/>
  <c r="O1808" i="1"/>
  <c r="R1807" i="1"/>
  <c r="Q1807" i="1"/>
  <c r="O1807" i="1"/>
  <c r="R1806" i="1"/>
  <c r="Q1806" i="1"/>
  <c r="O1806" i="1"/>
  <c r="R1805" i="1"/>
  <c r="Q1805" i="1"/>
  <c r="O1805" i="1"/>
  <c r="R1804" i="1"/>
  <c r="Q1804" i="1"/>
  <c r="O1804" i="1"/>
  <c r="R1803" i="1"/>
  <c r="Q1803" i="1"/>
  <c r="O1803" i="1"/>
  <c r="R1802" i="1"/>
  <c r="Q1802" i="1"/>
  <c r="O1802" i="1"/>
  <c r="R1801" i="1"/>
  <c r="Q1801" i="1"/>
  <c r="O1801" i="1"/>
  <c r="R1800" i="1"/>
  <c r="Q1800" i="1"/>
  <c r="O1800" i="1"/>
  <c r="R1799" i="1"/>
  <c r="Q1799" i="1"/>
  <c r="O1799" i="1"/>
  <c r="R1798" i="1"/>
  <c r="Q1798" i="1"/>
  <c r="O1798" i="1"/>
  <c r="R1797" i="1"/>
  <c r="Q1797" i="1"/>
  <c r="O1797" i="1"/>
  <c r="R1796" i="1"/>
  <c r="Q1796" i="1"/>
  <c r="O1796" i="1"/>
  <c r="R1795" i="1"/>
  <c r="Q1795" i="1"/>
  <c r="O1795" i="1"/>
  <c r="R1794" i="1"/>
  <c r="Q1794" i="1"/>
  <c r="O1794" i="1"/>
  <c r="R1793" i="1"/>
  <c r="Q1793" i="1"/>
  <c r="O1793" i="1"/>
  <c r="R1792" i="1"/>
  <c r="Q1792" i="1"/>
  <c r="O1792" i="1"/>
  <c r="R1791" i="1"/>
  <c r="Q1791" i="1"/>
  <c r="O1791" i="1"/>
  <c r="R1790" i="1"/>
  <c r="Q1790" i="1"/>
  <c r="O1790" i="1"/>
  <c r="R1789" i="1"/>
  <c r="Q1789" i="1"/>
  <c r="O1789" i="1"/>
  <c r="R1788" i="1"/>
  <c r="Q1788" i="1"/>
  <c r="O1788" i="1"/>
  <c r="R1787" i="1"/>
  <c r="Q1787" i="1"/>
  <c r="O1787" i="1"/>
  <c r="R1786" i="1"/>
  <c r="Q1786" i="1"/>
  <c r="O1786" i="1"/>
  <c r="R1785" i="1"/>
  <c r="Q1785" i="1"/>
  <c r="O1785" i="1"/>
  <c r="R1784" i="1"/>
  <c r="Q1784" i="1"/>
  <c r="O1784" i="1"/>
  <c r="R1783" i="1"/>
  <c r="Q1783" i="1"/>
  <c r="O1783" i="1"/>
  <c r="R1782" i="1"/>
  <c r="Q1782" i="1"/>
  <c r="O1782" i="1"/>
  <c r="R1781" i="1"/>
  <c r="Q1781" i="1"/>
  <c r="O1781" i="1"/>
  <c r="R1780" i="1"/>
  <c r="Q1780" i="1"/>
  <c r="O1780" i="1"/>
  <c r="R1779" i="1"/>
  <c r="Q1779" i="1"/>
  <c r="O1779" i="1"/>
  <c r="R1778" i="1"/>
  <c r="Q1778" i="1"/>
  <c r="O1778" i="1"/>
  <c r="R1777" i="1"/>
  <c r="Q1777" i="1"/>
  <c r="O1777" i="1"/>
  <c r="R1776" i="1"/>
  <c r="Q1776" i="1"/>
  <c r="O1776" i="1"/>
  <c r="R1775" i="1"/>
  <c r="Q1775" i="1"/>
  <c r="O1775" i="1"/>
  <c r="R1774" i="1"/>
  <c r="Q1774" i="1"/>
  <c r="O1774" i="1"/>
  <c r="R1773" i="1"/>
  <c r="Q1773" i="1"/>
  <c r="O1773" i="1"/>
  <c r="R1772" i="1"/>
  <c r="Q1772" i="1"/>
  <c r="O1772" i="1"/>
  <c r="R1771" i="1"/>
  <c r="Q1771" i="1"/>
  <c r="O1771" i="1"/>
  <c r="R1770" i="1"/>
  <c r="Q1770" i="1"/>
  <c r="O1770" i="1"/>
  <c r="R1769" i="1"/>
  <c r="Q1769" i="1"/>
  <c r="O1769" i="1"/>
  <c r="R1768" i="1"/>
  <c r="Q1768" i="1"/>
  <c r="O1768" i="1"/>
  <c r="R1767" i="1"/>
  <c r="Q1767" i="1"/>
  <c r="O1767" i="1"/>
  <c r="R1766" i="1"/>
  <c r="Q1766" i="1"/>
  <c r="O1766" i="1"/>
  <c r="R1765" i="1"/>
  <c r="Q1765" i="1"/>
  <c r="O1765" i="1"/>
  <c r="R1764" i="1"/>
  <c r="Q1764" i="1"/>
  <c r="O1764" i="1"/>
  <c r="R1763" i="1"/>
  <c r="Q1763" i="1"/>
  <c r="O1763" i="1"/>
  <c r="R1762" i="1"/>
  <c r="Q1762" i="1"/>
  <c r="O1762" i="1"/>
  <c r="R1761" i="1"/>
  <c r="Q1761" i="1"/>
  <c r="O1761" i="1"/>
  <c r="R1760" i="1"/>
  <c r="Q1760" i="1"/>
  <c r="O1760" i="1"/>
  <c r="R1759" i="1"/>
  <c r="Q1759" i="1"/>
  <c r="O1759" i="1"/>
  <c r="R1758" i="1"/>
  <c r="Q1758" i="1"/>
  <c r="O1758" i="1"/>
  <c r="R1757" i="1"/>
  <c r="Q1757" i="1"/>
  <c r="O1757" i="1"/>
  <c r="R1756" i="1"/>
  <c r="Q1756" i="1"/>
  <c r="O1756" i="1"/>
  <c r="R1755" i="1"/>
  <c r="Q1755" i="1"/>
  <c r="O1755" i="1"/>
  <c r="R1754" i="1"/>
  <c r="Q1754" i="1"/>
  <c r="O1754" i="1"/>
  <c r="R1753" i="1"/>
  <c r="Q1753" i="1"/>
  <c r="O1753" i="1"/>
  <c r="R1752" i="1"/>
  <c r="Q1752" i="1"/>
  <c r="O1752" i="1"/>
  <c r="R1751" i="1"/>
  <c r="Q1751" i="1"/>
  <c r="O1751" i="1"/>
  <c r="R1750" i="1"/>
  <c r="Q1750" i="1"/>
  <c r="O1750" i="1"/>
  <c r="R1749" i="1"/>
  <c r="Q1749" i="1"/>
  <c r="O1749" i="1"/>
  <c r="R1748" i="1"/>
  <c r="Q1748" i="1"/>
  <c r="O1748" i="1"/>
  <c r="R1747" i="1"/>
  <c r="Q1747" i="1"/>
  <c r="O1747" i="1"/>
  <c r="R1746" i="1"/>
  <c r="Q1746" i="1"/>
  <c r="O1746" i="1"/>
  <c r="R1745" i="1"/>
  <c r="Q1745" i="1"/>
  <c r="O1745" i="1"/>
  <c r="R1744" i="1"/>
  <c r="Q1744" i="1"/>
  <c r="O1744" i="1"/>
  <c r="R1743" i="1"/>
  <c r="Q1743" i="1"/>
  <c r="O1743" i="1"/>
  <c r="R1742" i="1"/>
  <c r="Q1742" i="1"/>
  <c r="O1742" i="1"/>
  <c r="R1741" i="1"/>
  <c r="Q1741" i="1"/>
  <c r="O1741" i="1"/>
  <c r="R1740" i="1"/>
  <c r="Q1740" i="1"/>
  <c r="O1740" i="1"/>
  <c r="R1739" i="1"/>
  <c r="Q1739" i="1"/>
  <c r="O1739" i="1"/>
  <c r="R1738" i="1"/>
  <c r="Q1738" i="1"/>
  <c r="O1738" i="1"/>
  <c r="R1737" i="1"/>
  <c r="Q1737" i="1"/>
  <c r="O1737" i="1"/>
  <c r="R1736" i="1"/>
  <c r="Q1736" i="1"/>
  <c r="O1736" i="1"/>
  <c r="R1735" i="1"/>
  <c r="Q1735" i="1"/>
  <c r="O1735" i="1"/>
  <c r="R1734" i="1"/>
  <c r="Q1734" i="1"/>
  <c r="O1734" i="1"/>
  <c r="R1733" i="1"/>
  <c r="Q1733" i="1"/>
  <c r="O1733" i="1"/>
  <c r="R1732" i="1"/>
  <c r="Q1732" i="1"/>
  <c r="O1732" i="1"/>
  <c r="R1731" i="1"/>
  <c r="Q1731" i="1"/>
  <c r="O1731" i="1"/>
  <c r="R1730" i="1"/>
  <c r="Q1730" i="1"/>
  <c r="O1730" i="1"/>
  <c r="R1729" i="1"/>
  <c r="Q1729" i="1"/>
  <c r="O1729" i="1"/>
  <c r="R1728" i="1"/>
  <c r="Q1728" i="1"/>
  <c r="O1728" i="1"/>
  <c r="R1727" i="1"/>
  <c r="Q1727" i="1"/>
  <c r="O1727" i="1"/>
  <c r="R1726" i="1"/>
  <c r="Q1726" i="1"/>
  <c r="O1726" i="1"/>
  <c r="R1725" i="1"/>
  <c r="Q1725" i="1"/>
  <c r="O1725" i="1"/>
  <c r="R1724" i="1"/>
  <c r="Q1724" i="1"/>
  <c r="O1724" i="1"/>
  <c r="R1723" i="1"/>
  <c r="Q1723" i="1"/>
  <c r="O1723" i="1"/>
  <c r="R1722" i="1"/>
  <c r="Q1722" i="1"/>
  <c r="O1722" i="1"/>
  <c r="R1721" i="1"/>
  <c r="Q1721" i="1"/>
  <c r="O1721" i="1"/>
  <c r="R1720" i="1"/>
  <c r="Q1720" i="1"/>
  <c r="O1720" i="1"/>
  <c r="R1719" i="1"/>
  <c r="Q1719" i="1"/>
  <c r="O1719" i="1"/>
  <c r="R1718" i="1"/>
  <c r="Q1718" i="1"/>
  <c r="O1718" i="1"/>
  <c r="R1717" i="1"/>
  <c r="Q1717" i="1"/>
  <c r="O1717" i="1"/>
  <c r="R1716" i="1"/>
  <c r="Q1716" i="1"/>
  <c r="O1716" i="1"/>
  <c r="R1715" i="1"/>
  <c r="Q1715" i="1"/>
  <c r="O1715" i="1"/>
  <c r="R1714" i="1"/>
  <c r="Q1714" i="1"/>
  <c r="O1714" i="1"/>
  <c r="R1713" i="1"/>
  <c r="Q1713" i="1"/>
  <c r="O1713" i="1"/>
  <c r="R1712" i="1"/>
  <c r="Q1712" i="1"/>
  <c r="O1712" i="1"/>
  <c r="R1711" i="1"/>
  <c r="Q1711" i="1"/>
  <c r="O1711" i="1"/>
  <c r="R1710" i="1"/>
  <c r="Q1710" i="1"/>
  <c r="O1710" i="1"/>
  <c r="R1709" i="1"/>
  <c r="Q1709" i="1"/>
  <c r="O1709" i="1"/>
  <c r="R1708" i="1"/>
  <c r="Q1708" i="1"/>
  <c r="O1708" i="1"/>
  <c r="R1707" i="1"/>
  <c r="Q1707" i="1"/>
  <c r="O1707" i="1"/>
  <c r="R1706" i="1"/>
  <c r="Q1706" i="1"/>
  <c r="O1706" i="1"/>
  <c r="R1705" i="1"/>
  <c r="Q1705" i="1"/>
  <c r="O1705" i="1"/>
  <c r="R1704" i="1"/>
  <c r="Q1704" i="1"/>
  <c r="O1704" i="1"/>
  <c r="R1703" i="1"/>
  <c r="Q1703" i="1"/>
  <c r="O1703" i="1"/>
  <c r="R1702" i="1"/>
  <c r="Q1702" i="1"/>
  <c r="O1702" i="1"/>
  <c r="R1701" i="1"/>
  <c r="Q1701" i="1"/>
  <c r="O1701" i="1"/>
  <c r="R1700" i="1"/>
  <c r="Q1700" i="1"/>
  <c r="O1700" i="1"/>
  <c r="R1699" i="1"/>
  <c r="Q1699" i="1"/>
  <c r="O1699" i="1"/>
  <c r="R1698" i="1"/>
  <c r="Q1698" i="1"/>
  <c r="O1698" i="1"/>
  <c r="R1697" i="1"/>
  <c r="Q1697" i="1"/>
  <c r="O1697" i="1"/>
  <c r="R1696" i="1"/>
  <c r="Q1696" i="1"/>
  <c r="O1696" i="1"/>
  <c r="R1695" i="1"/>
  <c r="Q1695" i="1"/>
  <c r="O1695" i="1"/>
  <c r="R1694" i="1"/>
  <c r="Q1694" i="1"/>
  <c r="O1694" i="1"/>
  <c r="R1693" i="1"/>
  <c r="Q1693" i="1"/>
  <c r="O1693" i="1"/>
  <c r="R1692" i="1"/>
  <c r="Q1692" i="1"/>
  <c r="O1692" i="1"/>
  <c r="R1691" i="1"/>
  <c r="Q1691" i="1"/>
  <c r="O1691" i="1"/>
  <c r="R1690" i="1"/>
  <c r="Q1690" i="1"/>
  <c r="O1690" i="1"/>
  <c r="R1689" i="1"/>
  <c r="Q1689" i="1"/>
  <c r="O1689" i="1"/>
  <c r="R1688" i="1"/>
  <c r="Q1688" i="1"/>
  <c r="O1688" i="1"/>
  <c r="R1687" i="1"/>
  <c r="Q1687" i="1"/>
  <c r="O1687" i="1"/>
  <c r="R1686" i="1"/>
  <c r="Q1686" i="1"/>
  <c r="O1686" i="1"/>
  <c r="R1685" i="1"/>
  <c r="Q1685" i="1"/>
  <c r="O1685" i="1"/>
  <c r="R1684" i="1"/>
  <c r="Q1684" i="1"/>
  <c r="O1684" i="1"/>
  <c r="R1683" i="1"/>
  <c r="Q1683" i="1"/>
  <c r="O1683" i="1"/>
  <c r="R1682" i="1"/>
  <c r="Q1682" i="1"/>
  <c r="O1682" i="1"/>
  <c r="R1681" i="1"/>
  <c r="Q1681" i="1"/>
  <c r="O1681" i="1"/>
  <c r="R1680" i="1"/>
  <c r="Q1680" i="1"/>
  <c r="O1680" i="1"/>
  <c r="R1679" i="1"/>
  <c r="Q1679" i="1"/>
  <c r="O1679" i="1"/>
  <c r="R1678" i="1"/>
  <c r="Q1678" i="1"/>
  <c r="O1678" i="1"/>
  <c r="R1677" i="1"/>
  <c r="Q1677" i="1"/>
  <c r="O1677" i="1"/>
  <c r="R1676" i="1"/>
  <c r="Q1676" i="1"/>
  <c r="O1676" i="1"/>
  <c r="R1675" i="1"/>
  <c r="Q1675" i="1"/>
  <c r="O1675" i="1"/>
  <c r="R1674" i="1"/>
  <c r="Q1674" i="1"/>
  <c r="O1674" i="1"/>
  <c r="R1673" i="1"/>
  <c r="Q1673" i="1"/>
  <c r="O1673" i="1"/>
  <c r="R1672" i="1"/>
  <c r="Q1672" i="1"/>
  <c r="O1672" i="1"/>
  <c r="R1671" i="1"/>
  <c r="Q1671" i="1"/>
  <c r="O1671" i="1"/>
  <c r="R1670" i="1"/>
  <c r="Q1670" i="1"/>
  <c r="O1670" i="1"/>
  <c r="R1669" i="1"/>
  <c r="Q1669" i="1"/>
  <c r="O1669" i="1"/>
  <c r="R1668" i="1"/>
  <c r="Q1668" i="1"/>
  <c r="O1668" i="1"/>
  <c r="R1667" i="1"/>
  <c r="Q1667" i="1"/>
  <c r="O1667" i="1"/>
  <c r="R1666" i="1"/>
  <c r="Q1666" i="1"/>
  <c r="O1666" i="1"/>
  <c r="R1665" i="1"/>
  <c r="Q1665" i="1"/>
  <c r="O1665" i="1"/>
  <c r="R1664" i="1"/>
  <c r="Q1664" i="1"/>
  <c r="O1664" i="1"/>
  <c r="R1663" i="1"/>
  <c r="Q1663" i="1"/>
  <c r="O1663" i="1"/>
  <c r="R1662" i="1"/>
  <c r="Q1662" i="1"/>
  <c r="O1662" i="1"/>
  <c r="R1661" i="1"/>
  <c r="Q1661" i="1"/>
  <c r="O1661" i="1"/>
  <c r="R1660" i="1"/>
  <c r="Q1660" i="1"/>
  <c r="O1660" i="1"/>
  <c r="R1659" i="1"/>
  <c r="Q1659" i="1"/>
  <c r="O1659" i="1"/>
  <c r="R1658" i="1"/>
  <c r="Q1658" i="1"/>
  <c r="O1658" i="1"/>
  <c r="R1657" i="1"/>
  <c r="Q1657" i="1"/>
  <c r="O1657" i="1"/>
  <c r="R1656" i="1"/>
  <c r="Q1656" i="1"/>
  <c r="O1656" i="1"/>
  <c r="R1655" i="1"/>
  <c r="Q1655" i="1"/>
  <c r="O1655" i="1"/>
  <c r="R1654" i="1"/>
  <c r="Q1654" i="1"/>
  <c r="O1654" i="1"/>
  <c r="R1653" i="1"/>
  <c r="Q1653" i="1"/>
  <c r="O1653" i="1"/>
  <c r="R1652" i="1"/>
  <c r="Q1652" i="1"/>
  <c r="O1652" i="1"/>
  <c r="R1651" i="1"/>
  <c r="Q1651" i="1"/>
  <c r="O1651" i="1"/>
  <c r="R1650" i="1"/>
  <c r="Q1650" i="1"/>
  <c r="O1650" i="1"/>
  <c r="R1649" i="1"/>
  <c r="Q1649" i="1"/>
  <c r="O1649" i="1"/>
  <c r="R1648" i="1"/>
  <c r="Q1648" i="1"/>
  <c r="O1648" i="1"/>
  <c r="R1647" i="1"/>
  <c r="Q1647" i="1"/>
  <c r="O1647" i="1"/>
  <c r="R1646" i="1"/>
  <c r="Q1646" i="1"/>
  <c r="O1646" i="1"/>
  <c r="R1645" i="1"/>
  <c r="Q1645" i="1"/>
  <c r="O1645" i="1"/>
  <c r="R1644" i="1"/>
  <c r="Q1644" i="1"/>
  <c r="O1644" i="1"/>
  <c r="R1643" i="1"/>
  <c r="Q1643" i="1"/>
  <c r="O1643" i="1"/>
  <c r="R1642" i="1"/>
  <c r="Q1642" i="1"/>
  <c r="O1642" i="1"/>
  <c r="R1641" i="1"/>
  <c r="Q1641" i="1"/>
  <c r="O1641" i="1"/>
  <c r="R1640" i="1"/>
  <c r="Q1640" i="1"/>
  <c r="O1640" i="1"/>
  <c r="R1639" i="1"/>
  <c r="Q1639" i="1"/>
  <c r="O1639" i="1"/>
  <c r="R1638" i="1"/>
  <c r="Q1638" i="1"/>
  <c r="O1638" i="1"/>
  <c r="R1637" i="1"/>
  <c r="Q1637" i="1"/>
  <c r="O1637" i="1"/>
  <c r="R1636" i="1"/>
  <c r="Q1636" i="1"/>
  <c r="O1636" i="1"/>
  <c r="R1635" i="1"/>
  <c r="Q1635" i="1"/>
  <c r="O1635" i="1"/>
  <c r="R1634" i="1"/>
  <c r="Q1634" i="1"/>
  <c r="O1634" i="1"/>
  <c r="R1633" i="1"/>
  <c r="Q1633" i="1"/>
  <c r="O1633" i="1"/>
  <c r="R1632" i="1"/>
  <c r="Q1632" i="1"/>
  <c r="O1632" i="1"/>
  <c r="R1631" i="1"/>
  <c r="Q1631" i="1"/>
  <c r="O1631" i="1"/>
  <c r="R1630" i="1"/>
  <c r="Q1630" i="1"/>
  <c r="O1630" i="1"/>
  <c r="R1629" i="1"/>
  <c r="Q1629" i="1"/>
  <c r="O1629" i="1"/>
  <c r="R1628" i="1"/>
  <c r="Q1628" i="1"/>
  <c r="O1628" i="1"/>
  <c r="R1627" i="1"/>
  <c r="Q1627" i="1"/>
  <c r="O1627" i="1"/>
  <c r="R1626" i="1"/>
  <c r="Q1626" i="1"/>
  <c r="O1626" i="1"/>
  <c r="R1625" i="1"/>
  <c r="Q1625" i="1"/>
  <c r="O1625" i="1"/>
  <c r="R1624" i="1"/>
  <c r="Q1624" i="1"/>
  <c r="O1624" i="1"/>
  <c r="R1623" i="1"/>
  <c r="Q1623" i="1"/>
  <c r="O1623" i="1"/>
  <c r="R1622" i="1"/>
  <c r="Q1622" i="1"/>
  <c r="O1622" i="1"/>
  <c r="R1621" i="1"/>
  <c r="Q1621" i="1"/>
  <c r="O1621" i="1"/>
  <c r="R1620" i="1"/>
  <c r="Q1620" i="1"/>
  <c r="O1620" i="1"/>
  <c r="R1619" i="1"/>
  <c r="Q1619" i="1"/>
  <c r="O1619" i="1"/>
  <c r="R1618" i="1"/>
  <c r="Q1618" i="1"/>
  <c r="O1618" i="1"/>
  <c r="R1617" i="1"/>
  <c r="Q1617" i="1"/>
  <c r="O1617" i="1"/>
  <c r="R1616" i="1"/>
  <c r="Q1616" i="1"/>
  <c r="O1616" i="1"/>
  <c r="R1615" i="1"/>
  <c r="Q1615" i="1"/>
  <c r="O1615" i="1"/>
  <c r="R1614" i="1"/>
  <c r="Q1614" i="1"/>
  <c r="O1614" i="1"/>
  <c r="R1613" i="1"/>
  <c r="Q1613" i="1"/>
  <c r="O1613" i="1"/>
  <c r="R1612" i="1"/>
  <c r="Q1612" i="1"/>
  <c r="O1612" i="1"/>
  <c r="R1611" i="1"/>
  <c r="Q1611" i="1"/>
  <c r="O1611" i="1"/>
  <c r="R1610" i="1"/>
  <c r="Q1610" i="1"/>
  <c r="O1610" i="1"/>
  <c r="R1609" i="1"/>
  <c r="Q1609" i="1"/>
  <c r="O1609" i="1"/>
  <c r="R1608" i="1"/>
  <c r="Q1608" i="1"/>
  <c r="O1608" i="1"/>
  <c r="R1607" i="1"/>
  <c r="Q1607" i="1"/>
  <c r="O1607" i="1"/>
  <c r="R1606" i="1"/>
  <c r="Q1606" i="1"/>
  <c r="O1606" i="1"/>
  <c r="R1605" i="1"/>
  <c r="Q1605" i="1"/>
  <c r="O1605" i="1"/>
  <c r="R1604" i="1"/>
  <c r="Q1604" i="1"/>
  <c r="O1604" i="1"/>
  <c r="R1603" i="1"/>
  <c r="Q1603" i="1"/>
  <c r="O1603" i="1"/>
  <c r="R1602" i="1"/>
  <c r="Q1602" i="1"/>
  <c r="O1602" i="1"/>
  <c r="R1601" i="1"/>
  <c r="Q1601" i="1"/>
  <c r="O1601" i="1"/>
  <c r="R1600" i="1"/>
  <c r="Q1600" i="1"/>
  <c r="O1600" i="1"/>
  <c r="R1599" i="1"/>
  <c r="Q1599" i="1"/>
  <c r="O1599" i="1"/>
  <c r="R1598" i="1"/>
  <c r="Q1598" i="1"/>
  <c r="O1598" i="1"/>
  <c r="R1597" i="1"/>
  <c r="Q1597" i="1"/>
  <c r="O1597" i="1"/>
  <c r="R1596" i="1"/>
  <c r="Q1596" i="1"/>
  <c r="O1596" i="1"/>
  <c r="R1595" i="1"/>
  <c r="Q1595" i="1"/>
  <c r="O1595" i="1"/>
  <c r="R1594" i="1"/>
  <c r="Q1594" i="1"/>
  <c r="O1594" i="1"/>
  <c r="R1593" i="1"/>
  <c r="Q1593" i="1"/>
  <c r="O1593" i="1"/>
  <c r="R1592" i="1"/>
  <c r="Q1592" i="1"/>
  <c r="O1592" i="1"/>
  <c r="R1591" i="1"/>
  <c r="Q1591" i="1"/>
  <c r="O1591" i="1"/>
  <c r="R1590" i="1"/>
  <c r="Q1590" i="1"/>
  <c r="O1590" i="1"/>
  <c r="R1589" i="1"/>
  <c r="Q1589" i="1"/>
  <c r="O1589" i="1"/>
  <c r="R1588" i="1"/>
  <c r="Q1588" i="1"/>
  <c r="O1588" i="1"/>
  <c r="R1587" i="1"/>
  <c r="Q1587" i="1"/>
  <c r="O1587" i="1"/>
  <c r="R1586" i="1"/>
  <c r="Q1586" i="1"/>
  <c r="O1586" i="1"/>
  <c r="R1585" i="1"/>
  <c r="Q1585" i="1"/>
  <c r="O1585" i="1"/>
  <c r="R1584" i="1"/>
  <c r="Q1584" i="1"/>
  <c r="O1584" i="1"/>
  <c r="R1583" i="1"/>
  <c r="Q1583" i="1"/>
  <c r="O1583" i="1"/>
  <c r="R1582" i="1"/>
  <c r="Q1582" i="1"/>
  <c r="O1582" i="1"/>
  <c r="R1581" i="1"/>
  <c r="Q1581" i="1"/>
  <c r="O1581" i="1"/>
  <c r="R1580" i="1"/>
  <c r="Q1580" i="1"/>
  <c r="O1580" i="1"/>
  <c r="R1579" i="1"/>
  <c r="Q1579" i="1"/>
  <c r="O1579" i="1"/>
  <c r="R1578" i="1"/>
  <c r="Q1578" i="1"/>
  <c r="O1578" i="1"/>
  <c r="R1577" i="1"/>
  <c r="Q1577" i="1"/>
  <c r="O1577" i="1"/>
  <c r="R1576" i="1"/>
  <c r="Q1576" i="1"/>
  <c r="O1576" i="1"/>
  <c r="R1575" i="1"/>
  <c r="Q1575" i="1"/>
  <c r="O1575" i="1"/>
  <c r="R1574" i="1"/>
  <c r="Q1574" i="1"/>
  <c r="O1574" i="1"/>
  <c r="R1573" i="1"/>
  <c r="Q1573" i="1"/>
  <c r="O1573" i="1"/>
  <c r="R1572" i="1"/>
  <c r="Q1572" i="1"/>
  <c r="O1572" i="1"/>
  <c r="R1571" i="1"/>
  <c r="Q1571" i="1"/>
  <c r="O1571" i="1"/>
  <c r="R1570" i="1"/>
  <c r="Q1570" i="1"/>
  <c r="O1570" i="1"/>
  <c r="R1569" i="1"/>
  <c r="Q1569" i="1"/>
  <c r="O1569" i="1"/>
  <c r="R1568" i="1"/>
  <c r="Q1568" i="1"/>
  <c r="O1568" i="1"/>
  <c r="R1567" i="1"/>
  <c r="Q1567" i="1"/>
  <c r="O1567" i="1"/>
  <c r="R1566" i="1"/>
  <c r="Q1566" i="1"/>
  <c r="O1566" i="1"/>
  <c r="R1565" i="1"/>
  <c r="Q1565" i="1"/>
  <c r="O1565" i="1"/>
  <c r="R1564" i="1"/>
  <c r="Q1564" i="1"/>
  <c r="O1564" i="1"/>
  <c r="R1563" i="1"/>
  <c r="Q1563" i="1"/>
  <c r="O1563" i="1"/>
  <c r="R1562" i="1"/>
  <c r="Q1562" i="1"/>
  <c r="O1562" i="1"/>
  <c r="R1561" i="1"/>
  <c r="Q1561" i="1"/>
  <c r="O1561" i="1"/>
  <c r="R1560" i="1"/>
  <c r="Q1560" i="1"/>
  <c r="O1560" i="1"/>
  <c r="R1559" i="1"/>
  <c r="Q1559" i="1"/>
  <c r="O1559" i="1"/>
  <c r="R1558" i="1"/>
  <c r="Q1558" i="1"/>
  <c r="O1558" i="1"/>
  <c r="R1557" i="1"/>
  <c r="Q1557" i="1"/>
  <c r="O1557" i="1"/>
  <c r="R1556" i="1"/>
  <c r="Q1556" i="1"/>
  <c r="O1556" i="1"/>
  <c r="R1555" i="1"/>
  <c r="Q1555" i="1"/>
  <c r="O1555" i="1"/>
  <c r="R1554" i="1"/>
  <c r="Q1554" i="1"/>
  <c r="O1554" i="1"/>
  <c r="R1553" i="1"/>
  <c r="Q1553" i="1"/>
  <c r="O1553" i="1"/>
  <c r="R1552" i="1"/>
  <c r="Q1552" i="1"/>
  <c r="O1552" i="1"/>
  <c r="R1551" i="1"/>
  <c r="Q1551" i="1"/>
  <c r="O1551" i="1"/>
  <c r="R1550" i="1"/>
  <c r="Q1550" i="1"/>
  <c r="O1550" i="1"/>
  <c r="R1549" i="1"/>
  <c r="Q1549" i="1"/>
  <c r="O1549" i="1"/>
  <c r="R1548" i="1"/>
  <c r="Q1548" i="1"/>
  <c r="O1548" i="1"/>
  <c r="R1547" i="1"/>
  <c r="Q1547" i="1"/>
  <c r="O1547" i="1"/>
  <c r="R1546" i="1"/>
  <c r="Q1546" i="1"/>
  <c r="O1546" i="1"/>
  <c r="R1545" i="1"/>
  <c r="Q1545" i="1"/>
  <c r="O1545" i="1"/>
  <c r="R1544" i="1"/>
  <c r="Q1544" i="1"/>
  <c r="O1544" i="1"/>
  <c r="R1543" i="1"/>
  <c r="Q1543" i="1"/>
  <c r="O1543" i="1"/>
  <c r="R1542" i="1"/>
  <c r="Q1542" i="1"/>
  <c r="O1542" i="1"/>
  <c r="R1541" i="1"/>
  <c r="Q1541" i="1"/>
  <c r="O1541" i="1"/>
  <c r="R1540" i="1"/>
  <c r="Q1540" i="1"/>
  <c r="O1540" i="1"/>
  <c r="R1539" i="1"/>
  <c r="Q1539" i="1"/>
  <c r="O1539" i="1"/>
  <c r="R1538" i="1"/>
  <c r="Q1538" i="1"/>
  <c r="O1538" i="1"/>
  <c r="R1537" i="1"/>
  <c r="Q1537" i="1"/>
  <c r="O1537" i="1"/>
  <c r="R1536" i="1"/>
  <c r="Q1536" i="1"/>
  <c r="O1536" i="1"/>
  <c r="R1535" i="1"/>
  <c r="Q1535" i="1"/>
  <c r="O1535" i="1"/>
  <c r="R1534" i="1"/>
  <c r="Q1534" i="1"/>
  <c r="O1534" i="1"/>
  <c r="R1533" i="1"/>
  <c r="Q1533" i="1"/>
  <c r="O1533" i="1"/>
  <c r="R1532" i="1"/>
  <c r="Q1532" i="1"/>
  <c r="O1532" i="1"/>
  <c r="R1531" i="1"/>
  <c r="Q1531" i="1"/>
  <c r="O1531" i="1"/>
  <c r="R1530" i="1"/>
  <c r="Q1530" i="1"/>
  <c r="O1530" i="1"/>
  <c r="R1529" i="1"/>
  <c r="Q1529" i="1"/>
  <c r="O1529" i="1"/>
  <c r="R1528" i="1"/>
  <c r="Q1528" i="1"/>
  <c r="O1528" i="1"/>
  <c r="R1527" i="1"/>
  <c r="Q1527" i="1"/>
  <c r="O1527" i="1"/>
  <c r="R1526" i="1"/>
  <c r="Q1526" i="1"/>
  <c r="O1526" i="1"/>
  <c r="R1525" i="1"/>
  <c r="Q1525" i="1"/>
  <c r="O1525" i="1"/>
  <c r="R1524" i="1"/>
  <c r="Q1524" i="1"/>
  <c r="O1524" i="1"/>
  <c r="R1523" i="1"/>
  <c r="Q1523" i="1"/>
  <c r="O1523" i="1"/>
  <c r="R1522" i="1"/>
  <c r="Q1522" i="1"/>
  <c r="O1522" i="1"/>
  <c r="R1521" i="1"/>
  <c r="Q1521" i="1"/>
  <c r="O1521" i="1"/>
  <c r="R1520" i="1"/>
  <c r="Q1520" i="1"/>
  <c r="O1520" i="1"/>
  <c r="R1519" i="1"/>
  <c r="Q1519" i="1"/>
  <c r="O1519" i="1"/>
  <c r="R1518" i="1"/>
  <c r="Q1518" i="1"/>
  <c r="O1518" i="1"/>
  <c r="R1517" i="1"/>
  <c r="Q1517" i="1"/>
  <c r="O1517" i="1"/>
  <c r="R1516" i="1"/>
  <c r="Q1516" i="1"/>
  <c r="O1516" i="1"/>
  <c r="R1515" i="1"/>
  <c r="Q1515" i="1"/>
  <c r="O1515" i="1"/>
  <c r="R1514" i="1"/>
  <c r="Q1514" i="1"/>
  <c r="O1514" i="1"/>
  <c r="R1513" i="1"/>
  <c r="Q1513" i="1"/>
  <c r="O1513" i="1"/>
  <c r="R1512" i="1"/>
  <c r="Q1512" i="1"/>
  <c r="O1512" i="1"/>
  <c r="R1511" i="1"/>
  <c r="Q1511" i="1"/>
  <c r="O1511" i="1"/>
  <c r="R1510" i="1"/>
  <c r="Q1510" i="1"/>
  <c r="O1510" i="1"/>
  <c r="R1509" i="1"/>
  <c r="Q1509" i="1"/>
  <c r="O1509" i="1"/>
  <c r="R1508" i="1"/>
  <c r="Q1508" i="1"/>
  <c r="O1508" i="1"/>
  <c r="R1507" i="1"/>
  <c r="Q1507" i="1"/>
  <c r="O1507" i="1"/>
  <c r="R1506" i="1"/>
  <c r="Q1506" i="1"/>
  <c r="O1506" i="1"/>
  <c r="R1505" i="1"/>
  <c r="Q1505" i="1"/>
  <c r="O1505" i="1"/>
  <c r="R1504" i="1"/>
  <c r="Q1504" i="1"/>
  <c r="O1504" i="1"/>
  <c r="R1503" i="1"/>
  <c r="Q1503" i="1"/>
  <c r="O1503" i="1"/>
  <c r="R1502" i="1"/>
  <c r="Q1502" i="1"/>
  <c r="O1502" i="1"/>
  <c r="R1501" i="1"/>
  <c r="Q1501" i="1"/>
  <c r="O1501" i="1"/>
  <c r="R1500" i="1"/>
  <c r="Q1500" i="1"/>
  <c r="O1500" i="1"/>
  <c r="R1499" i="1"/>
  <c r="Q1499" i="1"/>
  <c r="O1499" i="1"/>
  <c r="R1498" i="1"/>
  <c r="Q1498" i="1"/>
  <c r="O1498" i="1"/>
  <c r="R1497" i="1"/>
  <c r="Q1497" i="1"/>
  <c r="O1497" i="1"/>
  <c r="R1496" i="1"/>
  <c r="Q1496" i="1"/>
  <c r="O1496" i="1"/>
  <c r="R1495" i="1"/>
  <c r="Q1495" i="1"/>
  <c r="O1495" i="1"/>
  <c r="R1494" i="1"/>
  <c r="Q1494" i="1"/>
  <c r="O1494" i="1"/>
  <c r="R1493" i="1"/>
  <c r="Q1493" i="1"/>
  <c r="O1493" i="1"/>
  <c r="R1492" i="1"/>
  <c r="Q1492" i="1"/>
  <c r="O1492" i="1"/>
  <c r="R1491" i="1"/>
  <c r="Q1491" i="1"/>
  <c r="O1491" i="1"/>
  <c r="R1490" i="1"/>
  <c r="Q1490" i="1"/>
  <c r="O1490" i="1"/>
  <c r="R1489" i="1"/>
  <c r="Q1489" i="1"/>
  <c r="O1489" i="1"/>
  <c r="R1488" i="1"/>
  <c r="Q1488" i="1"/>
  <c r="O1488" i="1"/>
  <c r="R1487" i="1"/>
  <c r="Q1487" i="1"/>
  <c r="O1487" i="1"/>
  <c r="R1486" i="1"/>
  <c r="Q1486" i="1"/>
  <c r="O1486" i="1"/>
  <c r="R1485" i="1"/>
  <c r="Q1485" i="1"/>
  <c r="O1485" i="1"/>
  <c r="R1484" i="1"/>
  <c r="Q1484" i="1"/>
  <c r="O1484" i="1"/>
  <c r="R1483" i="1"/>
  <c r="Q1483" i="1"/>
  <c r="O1483" i="1"/>
  <c r="R1482" i="1"/>
  <c r="Q1482" i="1"/>
  <c r="O1482" i="1"/>
  <c r="R1481" i="1"/>
  <c r="Q1481" i="1"/>
  <c r="O1481" i="1"/>
  <c r="R1480" i="1"/>
  <c r="Q1480" i="1"/>
  <c r="O1480" i="1"/>
  <c r="R1479" i="1"/>
  <c r="Q1479" i="1"/>
  <c r="O1479" i="1"/>
  <c r="R1478" i="1"/>
  <c r="Q1478" i="1"/>
  <c r="O1478" i="1"/>
  <c r="R1477" i="1"/>
  <c r="Q1477" i="1"/>
  <c r="O1477" i="1"/>
  <c r="R1476" i="1"/>
  <c r="Q1476" i="1"/>
  <c r="O1476" i="1"/>
  <c r="R1475" i="1"/>
  <c r="Q1475" i="1"/>
  <c r="O1475" i="1"/>
  <c r="R1474" i="1"/>
  <c r="Q1474" i="1"/>
  <c r="O1474" i="1"/>
  <c r="R1473" i="1"/>
  <c r="Q1473" i="1"/>
  <c r="O1473" i="1"/>
  <c r="R1472" i="1"/>
  <c r="Q1472" i="1"/>
  <c r="O1472" i="1"/>
  <c r="R1471" i="1"/>
  <c r="Q1471" i="1"/>
  <c r="O1471" i="1"/>
  <c r="R1470" i="1"/>
  <c r="Q1470" i="1"/>
  <c r="O1470" i="1"/>
  <c r="R1469" i="1"/>
  <c r="Q1469" i="1"/>
  <c r="O1469" i="1"/>
  <c r="R1468" i="1"/>
  <c r="Q1468" i="1"/>
  <c r="O1468" i="1"/>
  <c r="R1467" i="1"/>
  <c r="Q1467" i="1"/>
  <c r="O1467" i="1"/>
  <c r="R1466" i="1"/>
  <c r="Q1466" i="1"/>
  <c r="O1466" i="1"/>
  <c r="R1465" i="1"/>
  <c r="Q1465" i="1"/>
  <c r="O1465" i="1"/>
  <c r="R1464" i="1"/>
  <c r="Q1464" i="1"/>
  <c r="O1464" i="1"/>
  <c r="R1463" i="1"/>
  <c r="Q1463" i="1"/>
  <c r="O1463" i="1"/>
  <c r="R1462" i="1"/>
  <c r="Q1462" i="1"/>
  <c r="O1462" i="1"/>
  <c r="R1461" i="1"/>
  <c r="Q1461" i="1"/>
  <c r="O1461" i="1"/>
  <c r="R1460" i="1"/>
  <c r="Q1460" i="1"/>
  <c r="O1460" i="1"/>
  <c r="R1459" i="1"/>
  <c r="Q1459" i="1"/>
  <c r="O1459" i="1"/>
  <c r="R1458" i="1"/>
  <c r="Q1458" i="1"/>
  <c r="O1458" i="1"/>
  <c r="R1457" i="1"/>
  <c r="Q1457" i="1"/>
  <c r="O1457" i="1"/>
  <c r="R1456" i="1"/>
  <c r="Q1456" i="1"/>
  <c r="O1456" i="1"/>
  <c r="R1455" i="1"/>
  <c r="Q1455" i="1"/>
  <c r="O1455" i="1"/>
  <c r="R1454" i="1"/>
  <c r="Q1454" i="1"/>
  <c r="O1454" i="1"/>
  <c r="R1453" i="1"/>
  <c r="Q1453" i="1"/>
  <c r="O1453" i="1"/>
  <c r="R1452" i="1"/>
  <c r="Q1452" i="1"/>
  <c r="O1452" i="1"/>
  <c r="R1451" i="1"/>
  <c r="Q1451" i="1"/>
  <c r="O1451" i="1"/>
  <c r="R1450" i="1"/>
  <c r="Q1450" i="1"/>
  <c r="O1450" i="1"/>
  <c r="R1449" i="1"/>
  <c r="Q1449" i="1"/>
  <c r="O1449" i="1"/>
  <c r="R1448" i="1"/>
  <c r="Q1448" i="1"/>
  <c r="O1448" i="1"/>
  <c r="R1447" i="1"/>
  <c r="Q1447" i="1"/>
  <c r="O1447" i="1"/>
  <c r="R1446" i="1"/>
  <c r="Q1446" i="1"/>
  <c r="O1446" i="1"/>
  <c r="R1445" i="1"/>
  <c r="Q1445" i="1"/>
  <c r="O1445" i="1"/>
  <c r="R1444" i="1"/>
  <c r="Q1444" i="1"/>
  <c r="O1444" i="1"/>
  <c r="R1443" i="1"/>
  <c r="Q1443" i="1"/>
  <c r="O1443" i="1"/>
  <c r="R1442" i="1"/>
  <c r="Q1442" i="1"/>
  <c r="O1442" i="1"/>
  <c r="R1441" i="1"/>
  <c r="Q1441" i="1"/>
  <c r="O1441" i="1"/>
  <c r="R1440" i="1"/>
  <c r="Q1440" i="1"/>
  <c r="O1440" i="1"/>
  <c r="R1439" i="1"/>
  <c r="Q1439" i="1"/>
  <c r="O1439" i="1"/>
  <c r="R1438" i="1"/>
  <c r="Q1438" i="1"/>
  <c r="O1438" i="1"/>
  <c r="R1437" i="1"/>
  <c r="Q1437" i="1"/>
  <c r="O1437" i="1"/>
  <c r="R1436" i="1"/>
  <c r="Q1436" i="1"/>
  <c r="O1436" i="1"/>
  <c r="R1435" i="1"/>
  <c r="Q1435" i="1"/>
  <c r="O1435" i="1"/>
  <c r="R1434" i="1"/>
  <c r="Q1434" i="1"/>
  <c r="O1434" i="1"/>
  <c r="R1433" i="1"/>
  <c r="Q1433" i="1"/>
  <c r="O1433" i="1"/>
  <c r="R1432" i="1"/>
  <c r="Q1432" i="1"/>
  <c r="O1432" i="1"/>
  <c r="R1431" i="1"/>
  <c r="Q1431" i="1"/>
  <c r="O1431" i="1"/>
  <c r="R1430" i="1"/>
  <c r="Q1430" i="1"/>
  <c r="O1430" i="1"/>
  <c r="R1429" i="1"/>
  <c r="Q1429" i="1"/>
  <c r="O1429" i="1"/>
  <c r="R1428" i="1"/>
  <c r="Q1428" i="1"/>
  <c r="O1428" i="1"/>
  <c r="R1427" i="1"/>
  <c r="Q1427" i="1"/>
  <c r="O1427" i="1"/>
  <c r="R1426" i="1"/>
  <c r="Q1426" i="1"/>
  <c r="O1426" i="1"/>
  <c r="R1425" i="1"/>
  <c r="Q1425" i="1"/>
  <c r="O1425" i="1"/>
  <c r="R1424" i="1"/>
  <c r="Q1424" i="1"/>
  <c r="O1424" i="1"/>
  <c r="R1423" i="1"/>
  <c r="Q1423" i="1"/>
  <c r="O1423" i="1"/>
  <c r="R1422" i="1"/>
  <c r="Q1422" i="1"/>
  <c r="O1422" i="1"/>
  <c r="R1421" i="1"/>
  <c r="Q1421" i="1"/>
  <c r="O1421" i="1"/>
  <c r="R1420" i="1"/>
  <c r="Q1420" i="1"/>
  <c r="O1420" i="1"/>
  <c r="R1419" i="1"/>
  <c r="Q1419" i="1"/>
  <c r="O1419" i="1"/>
  <c r="R1418" i="1"/>
  <c r="Q1418" i="1"/>
  <c r="O1418" i="1"/>
  <c r="R1417" i="1"/>
  <c r="Q1417" i="1"/>
  <c r="O1417" i="1"/>
  <c r="R1416" i="1"/>
  <c r="Q1416" i="1"/>
  <c r="O1416" i="1"/>
  <c r="R1415" i="1"/>
  <c r="Q1415" i="1"/>
  <c r="O1415" i="1"/>
  <c r="R1414" i="1"/>
  <c r="Q1414" i="1"/>
  <c r="O1414" i="1"/>
  <c r="R1413" i="1"/>
  <c r="Q1413" i="1"/>
  <c r="O1413" i="1"/>
  <c r="R1412" i="1"/>
  <c r="Q1412" i="1"/>
  <c r="O1412" i="1"/>
  <c r="R1411" i="1"/>
  <c r="Q1411" i="1"/>
  <c r="O1411" i="1"/>
  <c r="R1410" i="1"/>
  <c r="Q1410" i="1"/>
  <c r="O1410" i="1"/>
  <c r="R1409" i="1"/>
  <c r="Q1409" i="1"/>
  <c r="O1409" i="1"/>
  <c r="R1408" i="1"/>
  <c r="Q1408" i="1"/>
  <c r="O1408" i="1"/>
  <c r="R1407" i="1"/>
  <c r="Q1407" i="1"/>
  <c r="O1407" i="1"/>
  <c r="R1406" i="1"/>
  <c r="Q1406" i="1"/>
  <c r="O1406" i="1"/>
  <c r="R1405" i="1"/>
  <c r="Q1405" i="1"/>
  <c r="O1405" i="1"/>
  <c r="R1404" i="1"/>
  <c r="Q1404" i="1"/>
  <c r="O1404" i="1"/>
  <c r="R1403" i="1"/>
  <c r="Q1403" i="1"/>
  <c r="O1403" i="1"/>
  <c r="R1402" i="1"/>
  <c r="Q1402" i="1"/>
  <c r="O1402" i="1"/>
  <c r="R1401" i="1"/>
  <c r="Q1401" i="1"/>
  <c r="O1401" i="1"/>
  <c r="R1400" i="1"/>
  <c r="Q1400" i="1"/>
  <c r="O1400" i="1"/>
  <c r="R1399" i="1"/>
  <c r="Q1399" i="1"/>
  <c r="O1399" i="1"/>
  <c r="R1398" i="1"/>
  <c r="Q1398" i="1"/>
  <c r="O1398" i="1"/>
  <c r="R1397" i="1"/>
  <c r="Q1397" i="1"/>
  <c r="O1397" i="1"/>
  <c r="R1396" i="1"/>
  <c r="Q1396" i="1"/>
  <c r="O1396" i="1"/>
  <c r="R1395" i="1"/>
  <c r="Q1395" i="1"/>
  <c r="O1395" i="1"/>
  <c r="R1394" i="1"/>
  <c r="Q1394" i="1"/>
  <c r="O1394" i="1"/>
  <c r="R1393" i="1"/>
  <c r="Q1393" i="1"/>
  <c r="O1393" i="1"/>
  <c r="R1392" i="1"/>
  <c r="Q1392" i="1"/>
  <c r="O1392" i="1"/>
  <c r="R1391" i="1"/>
  <c r="Q1391" i="1"/>
  <c r="O1391" i="1"/>
  <c r="R1390" i="1"/>
  <c r="Q1390" i="1"/>
  <c r="O1390" i="1"/>
  <c r="R1389" i="1"/>
  <c r="Q1389" i="1"/>
  <c r="O1389" i="1"/>
  <c r="R1388" i="1"/>
  <c r="Q1388" i="1"/>
  <c r="O1388" i="1"/>
  <c r="R1387" i="1"/>
  <c r="Q1387" i="1"/>
  <c r="O1387" i="1"/>
  <c r="R1386" i="1"/>
  <c r="Q1386" i="1"/>
  <c r="O1386" i="1"/>
  <c r="R1385" i="1"/>
  <c r="Q1385" i="1"/>
  <c r="O1385" i="1"/>
  <c r="R1384" i="1"/>
  <c r="Q1384" i="1"/>
  <c r="O1384" i="1"/>
  <c r="R1383" i="1"/>
  <c r="Q1383" i="1"/>
  <c r="O1383" i="1"/>
  <c r="R1382" i="1"/>
  <c r="Q1382" i="1"/>
  <c r="O1382" i="1"/>
  <c r="R1381" i="1"/>
  <c r="Q1381" i="1"/>
  <c r="O1381" i="1"/>
  <c r="R1380" i="1"/>
  <c r="Q1380" i="1"/>
  <c r="O1380" i="1"/>
  <c r="R1379" i="1"/>
  <c r="Q1379" i="1"/>
  <c r="O1379" i="1"/>
  <c r="R1378" i="1"/>
  <c r="Q1378" i="1"/>
  <c r="O1378" i="1"/>
  <c r="R1377" i="1"/>
  <c r="Q1377" i="1"/>
  <c r="O1377" i="1"/>
  <c r="R1376" i="1"/>
  <c r="Q1376" i="1"/>
  <c r="O1376" i="1"/>
  <c r="R1375" i="1"/>
  <c r="Q1375" i="1"/>
  <c r="O1375" i="1"/>
  <c r="R1374" i="1"/>
  <c r="Q1374" i="1"/>
  <c r="O1374" i="1"/>
  <c r="R1373" i="1"/>
  <c r="Q1373" i="1"/>
  <c r="O1373" i="1"/>
  <c r="R1372" i="1"/>
  <c r="Q1372" i="1"/>
  <c r="O1372" i="1"/>
  <c r="R1371" i="1"/>
  <c r="Q1371" i="1"/>
  <c r="O1371" i="1"/>
  <c r="R1370" i="1"/>
  <c r="Q1370" i="1"/>
  <c r="O1370" i="1"/>
  <c r="R1369" i="1"/>
  <c r="Q1369" i="1"/>
  <c r="O1369" i="1"/>
  <c r="R1368" i="1"/>
  <c r="Q1368" i="1"/>
  <c r="O1368" i="1"/>
  <c r="R1367" i="1"/>
  <c r="Q1367" i="1"/>
  <c r="O1367" i="1"/>
  <c r="R1366" i="1"/>
  <c r="Q1366" i="1"/>
  <c r="O1366" i="1"/>
  <c r="R1365" i="1"/>
  <c r="Q1365" i="1"/>
  <c r="O1365" i="1"/>
  <c r="R1364" i="1"/>
  <c r="Q1364" i="1"/>
  <c r="O1364" i="1"/>
  <c r="R1363" i="1"/>
  <c r="Q1363" i="1"/>
  <c r="O1363" i="1"/>
  <c r="R1362" i="1"/>
  <c r="Q1362" i="1"/>
  <c r="O1362" i="1"/>
  <c r="R1361" i="1"/>
  <c r="Q1361" i="1"/>
  <c r="O1361" i="1"/>
  <c r="R1360" i="1"/>
  <c r="Q1360" i="1"/>
  <c r="O1360" i="1"/>
  <c r="R1359" i="1"/>
  <c r="Q1359" i="1"/>
  <c r="O1359" i="1"/>
  <c r="R1358" i="1"/>
  <c r="Q1358" i="1"/>
  <c r="O1358" i="1"/>
  <c r="R1357" i="1"/>
  <c r="Q1357" i="1"/>
  <c r="O1357" i="1"/>
  <c r="R1356" i="1"/>
  <c r="Q1356" i="1"/>
  <c r="O1356" i="1"/>
  <c r="R1355" i="1"/>
  <c r="Q1355" i="1"/>
  <c r="O1355" i="1"/>
  <c r="R1354" i="1"/>
  <c r="Q1354" i="1"/>
  <c r="O1354" i="1"/>
  <c r="R1353" i="1"/>
  <c r="Q1353" i="1"/>
  <c r="O1353" i="1"/>
  <c r="R1352" i="1"/>
  <c r="Q1352" i="1"/>
  <c r="O1352" i="1"/>
  <c r="R1351" i="1"/>
  <c r="Q1351" i="1"/>
  <c r="O1351" i="1"/>
  <c r="R1350" i="1"/>
  <c r="Q1350" i="1"/>
  <c r="O1350" i="1"/>
  <c r="R1349" i="1"/>
  <c r="Q1349" i="1"/>
  <c r="O1349" i="1"/>
  <c r="R1348" i="1"/>
  <c r="Q1348" i="1"/>
  <c r="O1348" i="1"/>
  <c r="R1347" i="1"/>
  <c r="Q1347" i="1"/>
  <c r="O1347" i="1"/>
  <c r="R1346" i="1"/>
  <c r="Q1346" i="1"/>
  <c r="O1346" i="1"/>
  <c r="R1345" i="1"/>
  <c r="Q1345" i="1"/>
  <c r="O1345" i="1"/>
  <c r="R1344" i="1"/>
  <c r="Q1344" i="1"/>
  <c r="O1344" i="1"/>
  <c r="R1343" i="1"/>
  <c r="Q1343" i="1"/>
  <c r="O1343" i="1"/>
  <c r="R1342" i="1"/>
  <c r="Q1342" i="1"/>
  <c r="O1342" i="1"/>
  <c r="R1341" i="1"/>
  <c r="Q1341" i="1"/>
  <c r="O1341" i="1"/>
  <c r="R1340" i="1"/>
  <c r="Q1340" i="1"/>
  <c r="O1340" i="1"/>
  <c r="R1339" i="1"/>
  <c r="Q1339" i="1"/>
  <c r="O1339" i="1"/>
  <c r="R1338" i="1"/>
  <c r="Q1338" i="1"/>
  <c r="O1338" i="1"/>
  <c r="R1337" i="1"/>
  <c r="Q1337" i="1"/>
  <c r="O1337" i="1"/>
  <c r="R1336" i="1"/>
  <c r="Q1336" i="1"/>
  <c r="O1336" i="1"/>
  <c r="R1335" i="1"/>
  <c r="Q1335" i="1"/>
  <c r="O1335" i="1"/>
  <c r="R1334" i="1"/>
  <c r="Q1334" i="1"/>
  <c r="O1334" i="1"/>
  <c r="R1333" i="1"/>
  <c r="Q1333" i="1"/>
  <c r="O1333" i="1"/>
  <c r="R1332" i="1"/>
  <c r="Q1332" i="1"/>
  <c r="O1332" i="1"/>
  <c r="R1331" i="1"/>
  <c r="Q1331" i="1"/>
  <c r="O1331" i="1"/>
  <c r="R1330" i="1"/>
  <c r="Q1330" i="1"/>
  <c r="O1330" i="1"/>
  <c r="R1329" i="1"/>
  <c r="Q1329" i="1"/>
  <c r="O1329" i="1"/>
  <c r="R1328" i="1"/>
  <c r="Q1328" i="1"/>
  <c r="O1328" i="1"/>
  <c r="R1327" i="1"/>
  <c r="Q1327" i="1"/>
  <c r="O1327" i="1"/>
  <c r="R1326" i="1"/>
  <c r="Q1326" i="1"/>
  <c r="O1326" i="1"/>
  <c r="R1325" i="1"/>
  <c r="Q1325" i="1"/>
  <c r="O1325" i="1"/>
  <c r="R1324" i="1"/>
  <c r="Q1324" i="1"/>
  <c r="O1324" i="1"/>
  <c r="R1323" i="1"/>
  <c r="Q1323" i="1"/>
  <c r="O1323" i="1"/>
  <c r="R1322" i="1"/>
  <c r="Q1322" i="1"/>
  <c r="O1322" i="1"/>
  <c r="R1321" i="1"/>
  <c r="Q1321" i="1"/>
  <c r="O1321" i="1"/>
  <c r="R1320" i="1"/>
  <c r="Q1320" i="1"/>
  <c r="O1320" i="1"/>
  <c r="R1319" i="1"/>
  <c r="Q1319" i="1"/>
  <c r="O1319" i="1"/>
  <c r="R1318" i="1"/>
  <c r="Q1318" i="1"/>
  <c r="O1318" i="1"/>
  <c r="R1317" i="1"/>
  <c r="Q1317" i="1"/>
  <c r="O1317" i="1"/>
  <c r="R1316" i="1"/>
  <c r="Q1316" i="1"/>
  <c r="O1316" i="1"/>
  <c r="R1315" i="1"/>
  <c r="Q1315" i="1"/>
  <c r="O1315" i="1"/>
  <c r="R1314" i="1"/>
  <c r="Q1314" i="1"/>
  <c r="O1314" i="1"/>
  <c r="R1313" i="1"/>
  <c r="Q1313" i="1"/>
  <c r="O1313" i="1"/>
  <c r="R1312" i="1"/>
  <c r="Q1312" i="1"/>
  <c r="O1312" i="1"/>
  <c r="R1311" i="1"/>
  <c r="Q1311" i="1"/>
  <c r="O1311" i="1"/>
  <c r="R1310" i="1"/>
  <c r="Q1310" i="1"/>
  <c r="O1310" i="1"/>
  <c r="R1309" i="1"/>
  <c r="Q1309" i="1"/>
  <c r="O1309" i="1"/>
  <c r="R1308" i="1"/>
  <c r="Q1308" i="1"/>
  <c r="O1308" i="1"/>
  <c r="R1307" i="1"/>
  <c r="Q1307" i="1"/>
  <c r="O1307" i="1"/>
  <c r="R1306" i="1"/>
  <c r="Q1306" i="1"/>
  <c r="O1306" i="1"/>
  <c r="R1305" i="1"/>
  <c r="Q1305" i="1"/>
  <c r="O1305" i="1"/>
  <c r="R1304" i="1"/>
  <c r="Q1304" i="1"/>
  <c r="O1304" i="1"/>
  <c r="R1303" i="1"/>
  <c r="Q1303" i="1"/>
  <c r="O1303" i="1"/>
  <c r="R1302" i="1"/>
  <c r="Q1302" i="1"/>
  <c r="O1302" i="1"/>
  <c r="R1301" i="1"/>
  <c r="Q1301" i="1"/>
  <c r="O1301" i="1"/>
  <c r="R1300" i="1"/>
  <c r="Q1300" i="1"/>
  <c r="O1300" i="1"/>
  <c r="R1299" i="1"/>
  <c r="Q1299" i="1"/>
  <c r="O1299" i="1"/>
  <c r="R1298" i="1"/>
  <c r="Q1298" i="1"/>
  <c r="O1298" i="1"/>
  <c r="R1297" i="1"/>
  <c r="Q1297" i="1"/>
  <c r="O1297" i="1"/>
  <c r="R1296" i="1"/>
  <c r="Q1296" i="1"/>
  <c r="O1296" i="1"/>
  <c r="R1295" i="1"/>
  <c r="Q1295" i="1"/>
  <c r="O1295" i="1"/>
  <c r="R1294" i="1"/>
  <c r="Q1294" i="1"/>
  <c r="O1294" i="1"/>
  <c r="R1293" i="1"/>
  <c r="Q1293" i="1"/>
  <c r="O1293" i="1"/>
  <c r="R1292" i="1"/>
  <c r="Q1292" i="1"/>
  <c r="O1292" i="1"/>
  <c r="R1291" i="1"/>
  <c r="Q1291" i="1"/>
  <c r="O1291" i="1"/>
  <c r="R1290" i="1"/>
  <c r="Q1290" i="1"/>
  <c r="O1290" i="1"/>
  <c r="R1289" i="1"/>
  <c r="Q1289" i="1"/>
  <c r="O1289" i="1"/>
  <c r="R1288" i="1"/>
  <c r="Q1288" i="1"/>
  <c r="O1288" i="1"/>
  <c r="R1287" i="1"/>
  <c r="Q1287" i="1"/>
  <c r="O1287" i="1"/>
  <c r="R1286" i="1"/>
  <c r="Q1286" i="1"/>
  <c r="O1286" i="1"/>
  <c r="R1285" i="1"/>
  <c r="Q1285" i="1"/>
  <c r="O1285" i="1"/>
  <c r="R1284" i="1"/>
  <c r="Q1284" i="1"/>
  <c r="O1284" i="1"/>
  <c r="R1283" i="1"/>
  <c r="Q1283" i="1"/>
  <c r="O1283" i="1"/>
  <c r="R1282" i="1"/>
  <c r="Q1282" i="1"/>
  <c r="O1282" i="1"/>
  <c r="R1281" i="1"/>
  <c r="Q1281" i="1"/>
  <c r="O1281" i="1"/>
  <c r="R1280" i="1"/>
  <c r="Q1280" i="1"/>
  <c r="O1280" i="1"/>
  <c r="R1279" i="1"/>
  <c r="Q1279" i="1"/>
  <c r="O1279" i="1"/>
  <c r="R1278" i="1"/>
  <c r="Q1278" i="1"/>
  <c r="O1278" i="1"/>
  <c r="R1277" i="1"/>
  <c r="Q1277" i="1"/>
  <c r="O1277" i="1"/>
  <c r="R1276" i="1"/>
  <c r="Q1276" i="1"/>
  <c r="O1276" i="1"/>
  <c r="R1275" i="1"/>
  <c r="Q1275" i="1"/>
  <c r="O1275" i="1"/>
  <c r="R1274" i="1"/>
  <c r="Q1274" i="1"/>
  <c r="O1274" i="1"/>
  <c r="R1273" i="1"/>
  <c r="Q1273" i="1"/>
  <c r="O1273" i="1"/>
  <c r="R1272" i="1"/>
  <c r="Q1272" i="1"/>
  <c r="O1272" i="1"/>
  <c r="R1271" i="1"/>
  <c r="Q1271" i="1"/>
  <c r="O1271" i="1"/>
  <c r="R1270" i="1"/>
  <c r="Q1270" i="1"/>
  <c r="O1270" i="1"/>
  <c r="R1269" i="1"/>
  <c r="Q1269" i="1"/>
  <c r="O1269" i="1"/>
  <c r="R1268" i="1"/>
  <c r="Q1268" i="1"/>
  <c r="O1268" i="1"/>
  <c r="R1267" i="1"/>
  <c r="Q1267" i="1"/>
  <c r="O1267" i="1"/>
  <c r="R1266" i="1"/>
  <c r="Q1266" i="1"/>
  <c r="O1266" i="1"/>
  <c r="R1265" i="1"/>
  <c r="Q1265" i="1"/>
  <c r="O1265" i="1"/>
  <c r="R1264" i="1"/>
  <c r="Q1264" i="1"/>
  <c r="O1264" i="1"/>
  <c r="R1263" i="1"/>
  <c r="Q1263" i="1"/>
  <c r="O1263" i="1"/>
  <c r="R1262" i="1"/>
  <c r="Q1262" i="1"/>
  <c r="O1262" i="1"/>
  <c r="R1261" i="1"/>
  <c r="Q1261" i="1"/>
  <c r="O1261" i="1"/>
  <c r="R1260" i="1"/>
  <c r="Q1260" i="1"/>
  <c r="O1260" i="1"/>
  <c r="R1259" i="1"/>
  <c r="Q1259" i="1"/>
  <c r="O1259" i="1"/>
  <c r="R1258" i="1"/>
  <c r="Q1258" i="1"/>
  <c r="O1258" i="1"/>
  <c r="R1257" i="1"/>
  <c r="Q1257" i="1"/>
  <c r="O1257" i="1"/>
  <c r="R1256" i="1"/>
  <c r="Q1256" i="1"/>
  <c r="O1256" i="1"/>
  <c r="R1255" i="1"/>
  <c r="Q1255" i="1"/>
  <c r="O1255" i="1"/>
  <c r="R1254" i="1"/>
  <c r="Q1254" i="1"/>
  <c r="O1254" i="1"/>
  <c r="R1253" i="1"/>
  <c r="Q1253" i="1"/>
  <c r="O1253" i="1"/>
  <c r="R1252" i="1"/>
  <c r="Q1252" i="1"/>
  <c r="O1252" i="1"/>
  <c r="R1251" i="1"/>
  <c r="Q1251" i="1"/>
  <c r="O1251" i="1"/>
  <c r="R1250" i="1"/>
  <c r="Q1250" i="1"/>
  <c r="O1250" i="1"/>
  <c r="R1249" i="1"/>
  <c r="Q1249" i="1"/>
  <c r="O1249" i="1"/>
  <c r="R1248" i="1"/>
  <c r="Q1248" i="1"/>
  <c r="O1248" i="1"/>
  <c r="R1247" i="1"/>
  <c r="Q1247" i="1"/>
  <c r="O1247" i="1"/>
  <c r="R1246" i="1"/>
  <c r="Q1246" i="1"/>
  <c r="O1246" i="1"/>
  <c r="R1245" i="1"/>
  <c r="Q1245" i="1"/>
  <c r="O1245" i="1"/>
  <c r="R1244" i="1"/>
  <c r="Q1244" i="1"/>
  <c r="O1244" i="1"/>
  <c r="R1243" i="1"/>
  <c r="Q1243" i="1"/>
  <c r="O1243" i="1"/>
  <c r="R1242" i="1"/>
  <c r="Q1242" i="1"/>
  <c r="O1242" i="1"/>
  <c r="R1241" i="1"/>
  <c r="Q1241" i="1"/>
  <c r="O1241" i="1"/>
  <c r="R1240" i="1"/>
  <c r="Q1240" i="1"/>
  <c r="O1240" i="1"/>
  <c r="R1239" i="1"/>
  <c r="Q1239" i="1"/>
  <c r="O1239" i="1"/>
  <c r="R1238" i="1"/>
  <c r="Q1238" i="1"/>
  <c r="O1238" i="1"/>
  <c r="R1237" i="1"/>
  <c r="Q1237" i="1"/>
  <c r="O1237" i="1"/>
  <c r="R1236" i="1"/>
  <c r="Q1236" i="1"/>
  <c r="O1236" i="1"/>
  <c r="R1235" i="1"/>
  <c r="Q1235" i="1"/>
  <c r="O1235" i="1"/>
  <c r="R1234" i="1"/>
  <c r="Q1234" i="1"/>
  <c r="O1234" i="1"/>
  <c r="R1233" i="1"/>
  <c r="Q1233" i="1"/>
  <c r="O1233" i="1"/>
  <c r="R1232" i="1"/>
  <c r="Q1232" i="1"/>
  <c r="O1232" i="1"/>
  <c r="R1231" i="1"/>
  <c r="Q1231" i="1"/>
  <c r="O1231" i="1"/>
  <c r="R1230" i="1"/>
  <c r="Q1230" i="1"/>
  <c r="O1230" i="1"/>
  <c r="R1229" i="1"/>
  <c r="Q1229" i="1"/>
  <c r="O1229" i="1"/>
  <c r="R1228" i="1"/>
  <c r="Q1228" i="1"/>
  <c r="O1228" i="1"/>
  <c r="R1227" i="1"/>
  <c r="Q1227" i="1"/>
  <c r="O1227" i="1"/>
  <c r="R1226" i="1"/>
  <c r="Q1226" i="1"/>
  <c r="O1226" i="1"/>
  <c r="R1225" i="1"/>
  <c r="Q1225" i="1"/>
  <c r="O1225" i="1"/>
  <c r="R1224" i="1"/>
  <c r="Q1224" i="1"/>
  <c r="O1224" i="1"/>
  <c r="R1223" i="1"/>
  <c r="Q1223" i="1"/>
  <c r="O1223" i="1"/>
  <c r="R1222" i="1"/>
  <c r="Q1222" i="1"/>
  <c r="O1222" i="1"/>
  <c r="R1221" i="1"/>
  <c r="Q1221" i="1"/>
  <c r="O1221" i="1"/>
  <c r="R1220" i="1"/>
  <c r="Q1220" i="1"/>
  <c r="O1220" i="1"/>
  <c r="R1219" i="1"/>
  <c r="Q1219" i="1"/>
  <c r="O1219" i="1"/>
  <c r="R1218" i="1"/>
  <c r="Q1218" i="1"/>
  <c r="O1218" i="1"/>
  <c r="R1217" i="1"/>
  <c r="Q1217" i="1"/>
  <c r="O1217" i="1"/>
  <c r="R1216" i="1"/>
  <c r="Q1216" i="1"/>
  <c r="O1216" i="1"/>
  <c r="R1215" i="1"/>
  <c r="Q1215" i="1"/>
  <c r="O1215" i="1"/>
  <c r="R1214" i="1"/>
  <c r="Q1214" i="1"/>
  <c r="O1214" i="1"/>
  <c r="R1213" i="1"/>
  <c r="Q1213" i="1"/>
  <c r="O1213" i="1"/>
  <c r="R1212" i="1"/>
  <c r="Q1212" i="1"/>
  <c r="O1212" i="1"/>
  <c r="R1211" i="1"/>
  <c r="Q1211" i="1"/>
  <c r="O1211" i="1"/>
  <c r="R1210" i="1"/>
  <c r="Q1210" i="1"/>
  <c r="O1210" i="1"/>
  <c r="R1209" i="1"/>
  <c r="Q1209" i="1"/>
  <c r="O1209" i="1"/>
  <c r="R1208" i="1"/>
  <c r="Q1208" i="1"/>
  <c r="O1208" i="1"/>
  <c r="R1207" i="1"/>
  <c r="Q1207" i="1"/>
  <c r="O1207" i="1"/>
  <c r="R1206" i="1"/>
  <c r="Q1206" i="1"/>
  <c r="O1206" i="1"/>
  <c r="R1205" i="1"/>
  <c r="Q1205" i="1"/>
  <c r="O1205" i="1"/>
  <c r="R1204" i="1"/>
  <c r="Q1204" i="1"/>
  <c r="O1204" i="1"/>
  <c r="R1203" i="1"/>
  <c r="Q1203" i="1"/>
  <c r="O1203" i="1"/>
  <c r="R1202" i="1"/>
  <c r="Q1202" i="1"/>
  <c r="O1202" i="1"/>
  <c r="R1201" i="1"/>
  <c r="Q1201" i="1"/>
  <c r="O1201" i="1"/>
  <c r="R1200" i="1"/>
  <c r="Q1200" i="1"/>
  <c r="O1200" i="1"/>
  <c r="R1199" i="1"/>
  <c r="Q1199" i="1"/>
  <c r="O1199" i="1"/>
  <c r="R1198" i="1"/>
  <c r="Q1198" i="1"/>
  <c r="O1198" i="1"/>
  <c r="R1197" i="1"/>
  <c r="Q1197" i="1"/>
  <c r="O1197" i="1"/>
  <c r="R1196" i="1"/>
  <c r="Q1196" i="1"/>
  <c r="O1196" i="1"/>
  <c r="R1195" i="1"/>
  <c r="Q1195" i="1"/>
  <c r="O1195" i="1"/>
  <c r="R1194" i="1"/>
  <c r="Q1194" i="1"/>
  <c r="O1194" i="1"/>
  <c r="R1193" i="1"/>
  <c r="Q1193" i="1"/>
  <c r="O1193" i="1"/>
  <c r="R1192" i="1"/>
  <c r="Q1192" i="1"/>
  <c r="O1192" i="1"/>
  <c r="R1191" i="1"/>
  <c r="Q1191" i="1"/>
  <c r="O1191" i="1"/>
  <c r="R1190" i="1"/>
  <c r="Q1190" i="1"/>
  <c r="O1190" i="1"/>
  <c r="R1189" i="1"/>
  <c r="Q1189" i="1"/>
  <c r="O1189" i="1"/>
  <c r="R1188" i="1"/>
  <c r="Q1188" i="1"/>
  <c r="O1188" i="1"/>
  <c r="R1187" i="1"/>
  <c r="Q1187" i="1"/>
  <c r="O1187" i="1"/>
  <c r="R1186" i="1"/>
  <c r="Q1186" i="1"/>
  <c r="O1186" i="1"/>
  <c r="R1185" i="1"/>
  <c r="Q1185" i="1"/>
  <c r="O1185" i="1"/>
  <c r="R1184" i="1"/>
  <c r="Q1184" i="1"/>
  <c r="O1184" i="1"/>
  <c r="R1183" i="1"/>
  <c r="Q1183" i="1"/>
  <c r="O1183" i="1"/>
  <c r="R1182" i="1"/>
  <c r="Q1182" i="1"/>
  <c r="O1182" i="1"/>
  <c r="R1181" i="1"/>
  <c r="Q1181" i="1"/>
  <c r="O1181" i="1"/>
  <c r="R1180" i="1"/>
  <c r="Q1180" i="1"/>
  <c r="O1180" i="1"/>
  <c r="R1179" i="1"/>
  <c r="Q1179" i="1"/>
  <c r="O1179" i="1"/>
  <c r="R1178" i="1"/>
  <c r="Q1178" i="1"/>
  <c r="O1178" i="1"/>
  <c r="R1177" i="1"/>
  <c r="Q1177" i="1"/>
  <c r="O1177" i="1"/>
  <c r="R1176" i="1"/>
  <c r="Q1176" i="1"/>
  <c r="O1176" i="1"/>
  <c r="R1175" i="1"/>
  <c r="Q1175" i="1"/>
  <c r="O1175" i="1"/>
  <c r="R1174" i="1"/>
  <c r="Q1174" i="1"/>
  <c r="O1174" i="1"/>
  <c r="R1173" i="1"/>
  <c r="Q1173" i="1"/>
  <c r="O1173" i="1"/>
  <c r="R1172" i="1"/>
  <c r="Q1172" i="1"/>
  <c r="O1172" i="1"/>
  <c r="R1171" i="1"/>
  <c r="Q1171" i="1"/>
  <c r="O1171" i="1"/>
  <c r="R1170" i="1"/>
  <c r="Q1170" i="1"/>
  <c r="O1170" i="1"/>
  <c r="R1169" i="1"/>
  <c r="Q1169" i="1"/>
  <c r="O1169" i="1"/>
  <c r="R1168" i="1"/>
  <c r="Q1168" i="1"/>
  <c r="O1168" i="1"/>
  <c r="R1167" i="1"/>
  <c r="Q1167" i="1"/>
  <c r="O1167" i="1"/>
  <c r="R1166" i="1"/>
  <c r="Q1166" i="1"/>
  <c r="O1166" i="1"/>
  <c r="R1165" i="1"/>
  <c r="Q1165" i="1"/>
  <c r="O1165" i="1"/>
  <c r="R1164" i="1"/>
  <c r="Q1164" i="1"/>
  <c r="O1164" i="1"/>
  <c r="R1163" i="1"/>
  <c r="Q1163" i="1"/>
  <c r="O1163" i="1"/>
  <c r="R1162" i="1"/>
  <c r="Q1162" i="1"/>
  <c r="O1162" i="1"/>
  <c r="R1161" i="1"/>
  <c r="Q1161" i="1"/>
  <c r="O1161" i="1"/>
  <c r="R1160" i="1"/>
  <c r="Q1160" i="1"/>
  <c r="O1160" i="1"/>
  <c r="R1159" i="1"/>
  <c r="Q1159" i="1"/>
  <c r="O1159" i="1"/>
  <c r="R1158" i="1"/>
  <c r="Q1158" i="1"/>
  <c r="O1158" i="1"/>
  <c r="R1157" i="1"/>
  <c r="Q1157" i="1"/>
  <c r="O1157" i="1"/>
  <c r="R1156" i="1"/>
  <c r="Q1156" i="1"/>
  <c r="O1156" i="1"/>
  <c r="R1155" i="1"/>
  <c r="Q1155" i="1"/>
  <c r="O1155" i="1"/>
  <c r="R1154" i="1"/>
  <c r="Q1154" i="1"/>
  <c r="O1154" i="1"/>
  <c r="R1153" i="1"/>
  <c r="Q1153" i="1"/>
  <c r="O1153" i="1"/>
  <c r="R1152" i="1"/>
  <c r="Q1152" i="1"/>
  <c r="O1152" i="1"/>
  <c r="R1151" i="1"/>
  <c r="Q1151" i="1"/>
  <c r="O1151" i="1"/>
  <c r="R1150" i="1"/>
  <c r="Q1150" i="1"/>
  <c r="O1150" i="1"/>
  <c r="R1149" i="1"/>
  <c r="Q1149" i="1"/>
  <c r="O1149" i="1"/>
  <c r="R1148" i="1"/>
  <c r="Q1148" i="1"/>
  <c r="O1148" i="1"/>
  <c r="R1147" i="1"/>
  <c r="Q1147" i="1"/>
  <c r="O1147" i="1"/>
  <c r="R1146" i="1"/>
  <c r="Q1146" i="1"/>
  <c r="O1146" i="1"/>
  <c r="R1145" i="1"/>
  <c r="Q1145" i="1"/>
  <c r="O1145" i="1"/>
  <c r="R1144" i="1"/>
  <c r="Q1144" i="1"/>
  <c r="O1144" i="1"/>
  <c r="R1143" i="1"/>
  <c r="Q1143" i="1"/>
  <c r="O1143" i="1"/>
  <c r="R1142" i="1"/>
  <c r="Q1142" i="1"/>
  <c r="O1142" i="1"/>
  <c r="R1141" i="1"/>
  <c r="Q1141" i="1"/>
  <c r="O1141" i="1"/>
  <c r="R1140" i="1"/>
  <c r="Q1140" i="1"/>
  <c r="O1140" i="1"/>
  <c r="R1139" i="1"/>
  <c r="Q1139" i="1"/>
  <c r="O1139" i="1"/>
  <c r="R1138" i="1"/>
  <c r="Q1138" i="1"/>
  <c r="O1138" i="1"/>
  <c r="R1137" i="1"/>
  <c r="Q1137" i="1"/>
  <c r="O1137" i="1"/>
  <c r="R1136" i="1"/>
  <c r="Q1136" i="1"/>
  <c r="O1136" i="1"/>
  <c r="R1135" i="1"/>
  <c r="Q1135" i="1"/>
  <c r="O1135" i="1"/>
  <c r="R1134" i="1"/>
  <c r="Q1134" i="1"/>
  <c r="O1134" i="1"/>
  <c r="R1133" i="1"/>
  <c r="Q1133" i="1"/>
  <c r="O1133" i="1"/>
  <c r="R1132" i="1"/>
  <c r="Q1132" i="1"/>
  <c r="O1132" i="1"/>
  <c r="R1131" i="1"/>
  <c r="Q1131" i="1"/>
  <c r="O1131" i="1"/>
  <c r="R1130" i="1"/>
  <c r="Q1130" i="1"/>
  <c r="O1130" i="1"/>
  <c r="R1129" i="1"/>
  <c r="Q1129" i="1"/>
  <c r="O1129" i="1"/>
  <c r="R1128" i="1"/>
  <c r="Q1128" i="1"/>
  <c r="O1128" i="1"/>
  <c r="R1127" i="1"/>
  <c r="Q1127" i="1"/>
  <c r="O1127" i="1"/>
  <c r="R1126" i="1"/>
  <c r="Q1126" i="1"/>
  <c r="O1126" i="1"/>
  <c r="R1125" i="1"/>
  <c r="Q1125" i="1"/>
  <c r="O1125" i="1"/>
  <c r="R1124" i="1"/>
  <c r="Q1124" i="1"/>
  <c r="O1124" i="1"/>
  <c r="R1123" i="1"/>
  <c r="Q1123" i="1"/>
  <c r="O1123" i="1"/>
  <c r="R1122" i="1"/>
  <c r="Q1122" i="1"/>
  <c r="O1122" i="1"/>
  <c r="R1121" i="1"/>
  <c r="Q1121" i="1"/>
  <c r="O1121" i="1"/>
  <c r="R1120" i="1"/>
  <c r="Q1120" i="1"/>
  <c r="O1120" i="1"/>
  <c r="R1119" i="1"/>
  <c r="Q1119" i="1"/>
  <c r="O1119" i="1"/>
  <c r="R1118" i="1"/>
  <c r="Q1118" i="1"/>
  <c r="O1118" i="1"/>
  <c r="R1117" i="1"/>
  <c r="Q1117" i="1"/>
  <c r="O1117" i="1"/>
  <c r="R1116" i="1"/>
  <c r="Q1116" i="1"/>
  <c r="O1116" i="1"/>
  <c r="R1115" i="1"/>
  <c r="Q1115" i="1"/>
  <c r="O1115" i="1"/>
  <c r="R1114" i="1"/>
  <c r="Q1114" i="1"/>
  <c r="O1114" i="1"/>
  <c r="R1113" i="1"/>
  <c r="Q1113" i="1"/>
  <c r="O1113" i="1"/>
  <c r="R1112" i="1"/>
  <c r="Q1112" i="1"/>
  <c r="O1112" i="1"/>
  <c r="R1111" i="1"/>
  <c r="Q1111" i="1"/>
  <c r="O1111" i="1"/>
  <c r="R1110" i="1"/>
  <c r="Q1110" i="1"/>
  <c r="O1110" i="1"/>
  <c r="R1109" i="1"/>
  <c r="Q1109" i="1"/>
  <c r="O1109" i="1"/>
  <c r="R1108" i="1"/>
  <c r="Q1108" i="1"/>
  <c r="O1108" i="1"/>
  <c r="R1107" i="1"/>
  <c r="Q1107" i="1"/>
  <c r="O1107" i="1"/>
  <c r="R1106" i="1"/>
  <c r="Q1106" i="1"/>
  <c r="O1106" i="1"/>
  <c r="R1105" i="1"/>
  <c r="Q1105" i="1"/>
  <c r="O1105" i="1"/>
  <c r="R1104" i="1"/>
  <c r="Q1104" i="1"/>
  <c r="O1104" i="1"/>
  <c r="R1103" i="1"/>
  <c r="Q1103" i="1"/>
  <c r="O1103" i="1"/>
  <c r="R1102" i="1"/>
  <c r="Q1102" i="1"/>
  <c r="O1102" i="1"/>
  <c r="R1101" i="1"/>
  <c r="Q1101" i="1"/>
  <c r="O1101" i="1"/>
  <c r="R1100" i="1"/>
  <c r="Q1100" i="1"/>
  <c r="O1100" i="1"/>
  <c r="R1099" i="1"/>
  <c r="Q1099" i="1"/>
  <c r="O1099" i="1"/>
  <c r="R1098" i="1"/>
  <c r="Q1098" i="1"/>
  <c r="O1098" i="1"/>
  <c r="R1097" i="1"/>
  <c r="Q1097" i="1"/>
  <c r="O1097" i="1"/>
  <c r="R1096" i="1"/>
  <c r="Q1096" i="1"/>
  <c r="O1096" i="1"/>
  <c r="R1095" i="1"/>
  <c r="Q1095" i="1"/>
  <c r="O1095" i="1"/>
  <c r="R1094" i="1"/>
  <c r="Q1094" i="1"/>
  <c r="O1094" i="1"/>
  <c r="R1093" i="1"/>
  <c r="Q1093" i="1"/>
  <c r="O1093" i="1"/>
  <c r="R1092" i="1"/>
  <c r="Q1092" i="1"/>
  <c r="O1092" i="1"/>
  <c r="R1091" i="1"/>
  <c r="Q1091" i="1"/>
  <c r="O1091" i="1"/>
  <c r="R1090" i="1"/>
  <c r="Q1090" i="1"/>
  <c r="O1090" i="1"/>
  <c r="R1089" i="1"/>
  <c r="Q1089" i="1"/>
  <c r="O1089" i="1"/>
  <c r="R1088" i="1"/>
  <c r="Q1088" i="1"/>
  <c r="O1088" i="1"/>
  <c r="R1087" i="1"/>
  <c r="Q1087" i="1"/>
  <c r="O1087" i="1"/>
  <c r="R1086" i="1"/>
  <c r="Q1086" i="1"/>
  <c r="O1086" i="1"/>
  <c r="R1085" i="1"/>
  <c r="Q1085" i="1"/>
  <c r="O1085" i="1"/>
  <c r="R1084" i="1"/>
  <c r="Q1084" i="1"/>
  <c r="O1084" i="1"/>
  <c r="R1083" i="1"/>
  <c r="Q1083" i="1"/>
  <c r="O1083" i="1"/>
  <c r="R1082" i="1"/>
  <c r="Q1082" i="1"/>
  <c r="O1082" i="1"/>
  <c r="R1081" i="1"/>
  <c r="Q1081" i="1"/>
  <c r="O1081" i="1"/>
  <c r="R1080" i="1"/>
  <c r="Q1080" i="1"/>
  <c r="O1080" i="1"/>
  <c r="R1079" i="1"/>
  <c r="Q1079" i="1"/>
  <c r="O1079" i="1"/>
  <c r="R1078" i="1"/>
  <c r="Q1078" i="1"/>
  <c r="O1078" i="1"/>
  <c r="R1077" i="1"/>
  <c r="Q1077" i="1"/>
  <c r="O1077" i="1"/>
  <c r="R1076" i="1"/>
  <c r="Q1076" i="1"/>
  <c r="O1076" i="1"/>
  <c r="R1075" i="1"/>
  <c r="Q1075" i="1"/>
  <c r="O1075" i="1"/>
  <c r="R1074" i="1"/>
  <c r="Q1074" i="1"/>
  <c r="O1074" i="1"/>
  <c r="R1073" i="1"/>
  <c r="Q1073" i="1"/>
  <c r="O1073" i="1"/>
  <c r="R1072" i="1"/>
  <c r="Q1072" i="1"/>
  <c r="O1072" i="1"/>
  <c r="R1071" i="1"/>
  <c r="Q1071" i="1"/>
  <c r="O1071" i="1"/>
  <c r="R1070" i="1"/>
  <c r="Q1070" i="1"/>
  <c r="O1070" i="1"/>
  <c r="R1069" i="1"/>
  <c r="Q1069" i="1"/>
  <c r="O1069" i="1"/>
  <c r="R1068" i="1"/>
  <c r="Q1068" i="1"/>
  <c r="O1068" i="1"/>
  <c r="R1067" i="1"/>
  <c r="Q1067" i="1"/>
  <c r="O1067" i="1"/>
  <c r="R1066" i="1"/>
  <c r="Q1066" i="1"/>
  <c r="O1066" i="1"/>
  <c r="R1065" i="1"/>
  <c r="Q1065" i="1"/>
  <c r="O1065" i="1"/>
  <c r="R1064" i="1"/>
  <c r="Q1064" i="1"/>
  <c r="O1064" i="1"/>
  <c r="R1063" i="1"/>
  <c r="Q1063" i="1"/>
  <c r="O1063" i="1"/>
  <c r="R1062" i="1"/>
  <c r="Q1062" i="1"/>
  <c r="O1062" i="1"/>
  <c r="R1061" i="1"/>
  <c r="Q1061" i="1"/>
  <c r="O1061" i="1"/>
  <c r="R1060" i="1"/>
  <c r="Q1060" i="1"/>
  <c r="O1060" i="1"/>
  <c r="R1059" i="1"/>
  <c r="Q1059" i="1"/>
  <c r="O1059" i="1"/>
  <c r="R1058" i="1"/>
  <c r="Q1058" i="1"/>
  <c r="O1058" i="1"/>
  <c r="R1057" i="1"/>
  <c r="Q1057" i="1"/>
  <c r="O1057" i="1"/>
  <c r="R1056" i="1"/>
  <c r="Q1056" i="1"/>
  <c r="O1056" i="1"/>
  <c r="R1055" i="1"/>
  <c r="Q1055" i="1"/>
  <c r="O1055" i="1"/>
  <c r="R1054" i="1"/>
  <c r="Q1054" i="1"/>
  <c r="O1054" i="1"/>
  <c r="R1053" i="1"/>
  <c r="Q1053" i="1"/>
  <c r="O1053" i="1"/>
  <c r="R1052" i="1"/>
  <c r="Q1052" i="1"/>
  <c r="O1052" i="1"/>
  <c r="R1051" i="1"/>
  <c r="Q1051" i="1"/>
  <c r="O1051" i="1"/>
  <c r="R1050" i="1"/>
  <c r="Q1050" i="1"/>
  <c r="O1050" i="1"/>
  <c r="R1049" i="1"/>
  <c r="Q1049" i="1"/>
  <c r="O1049" i="1"/>
  <c r="R1048" i="1"/>
  <c r="Q1048" i="1"/>
  <c r="O1048" i="1"/>
  <c r="R1047" i="1"/>
  <c r="Q1047" i="1"/>
  <c r="O1047" i="1"/>
  <c r="R1046" i="1"/>
  <c r="Q1046" i="1"/>
  <c r="O1046" i="1"/>
  <c r="R1045" i="1"/>
  <c r="Q1045" i="1"/>
  <c r="O1045" i="1"/>
  <c r="R1044" i="1"/>
  <c r="Q1044" i="1"/>
  <c r="O1044" i="1"/>
  <c r="R1043" i="1"/>
  <c r="Q1043" i="1"/>
  <c r="O1043" i="1"/>
  <c r="R1042" i="1"/>
  <c r="Q1042" i="1"/>
  <c r="O1042" i="1"/>
  <c r="R1041" i="1"/>
  <c r="Q1041" i="1"/>
  <c r="O1041" i="1"/>
  <c r="R1040" i="1"/>
  <c r="Q1040" i="1"/>
  <c r="O1040" i="1"/>
  <c r="R1039" i="1"/>
  <c r="Q1039" i="1"/>
  <c r="O1039" i="1"/>
  <c r="R1038" i="1"/>
  <c r="Q1038" i="1"/>
  <c r="O1038" i="1"/>
  <c r="R1037" i="1"/>
  <c r="Q1037" i="1"/>
  <c r="O1037" i="1"/>
  <c r="R1036" i="1"/>
  <c r="Q1036" i="1"/>
  <c r="O1036" i="1"/>
  <c r="R1035" i="1"/>
  <c r="Q1035" i="1"/>
  <c r="O1035" i="1"/>
  <c r="R1034" i="1"/>
  <c r="Q1034" i="1"/>
  <c r="O1034" i="1"/>
  <c r="R1033" i="1"/>
  <c r="Q1033" i="1"/>
  <c r="O1033" i="1"/>
  <c r="R1032" i="1"/>
  <c r="Q1032" i="1"/>
  <c r="O1032" i="1"/>
  <c r="R1031" i="1"/>
  <c r="Q1031" i="1"/>
  <c r="O1031" i="1"/>
  <c r="R1030" i="1"/>
  <c r="Q1030" i="1"/>
  <c r="O1030" i="1"/>
  <c r="R1029" i="1"/>
  <c r="Q1029" i="1"/>
  <c r="O1029" i="1"/>
  <c r="R1028" i="1"/>
  <c r="Q1028" i="1"/>
  <c r="O1028" i="1"/>
  <c r="R1027" i="1"/>
  <c r="Q1027" i="1"/>
  <c r="O1027" i="1"/>
  <c r="R1026" i="1"/>
  <c r="Q1026" i="1"/>
  <c r="O1026" i="1"/>
  <c r="R1025" i="1"/>
  <c r="Q1025" i="1"/>
  <c r="O1025" i="1"/>
  <c r="R1024" i="1"/>
  <c r="Q1024" i="1"/>
  <c r="O1024" i="1"/>
  <c r="R1023" i="1"/>
  <c r="Q1023" i="1"/>
  <c r="O1023" i="1"/>
  <c r="R1022" i="1"/>
  <c r="Q1022" i="1"/>
  <c r="O1022" i="1"/>
  <c r="R1021" i="1"/>
  <c r="Q1021" i="1"/>
  <c r="O1021" i="1"/>
  <c r="R1020" i="1"/>
  <c r="Q1020" i="1"/>
  <c r="O1020" i="1"/>
  <c r="R1019" i="1"/>
  <c r="Q1019" i="1"/>
  <c r="O1019" i="1"/>
  <c r="R1018" i="1"/>
  <c r="Q1018" i="1"/>
  <c r="O1018" i="1"/>
  <c r="R1017" i="1"/>
  <c r="Q1017" i="1"/>
  <c r="O1017" i="1"/>
  <c r="R1016" i="1"/>
  <c r="Q1016" i="1"/>
  <c r="O1016" i="1"/>
  <c r="R1015" i="1"/>
  <c r="Q1015" i="1"/>
  <c r="O1015" i="1"/>
  <c r="R1014" i="1"/>
  <c r="Q1014" i="1"/>
  <c r="O1014" i="1"/>
  <c r="R1013" i="1"/>
  <c r="Q1013" i="1"/>
  <c r="O1013" i="1"/>
  <c r="R1012" i="1"/>
  <c r="Q1012" i="1"/>
  <c r="O1012" i="1"/>
  <c r="R1011" i="1"/>
  <c r="Q1011" i="1"/>
  <c r="O1011" i="1"/>
  <c r="R1010" i="1"/>
  <c r="Q1010" i="1"/>
  <c r="O1010" i="1"/>
  <c r="R1009" i="1"/>
  <c r="Q1009" i="1"/>
  <c r="O1009" i="1"/>
  <c r="R1008" i="1"/>
  <c r="Q1008" i="1"/>
  <c r="O1008" i="1"/>
  <c r="R1007" i="1"/>
  <c r="Q1007" i="1"/>
  <c r="O1007" i="1"/>
  <c r="R1006" i="1"/>
  <c r="Q1006" i="1"/>
  <c r="O1006" i="1"/>
  <c r="R1005" i="1"/>
  <c r="Q1005" i="1"/>
  <c r="O1005" i="1"/>
  <c r="R1004" i="1"/>
  <c r="Q1004" i="1"/>
  <c r="O1004" i="1"/>
  <c r="R1003" i="1"/>
  <c r="Q1003" i="1"/>
  <c r="O1003" i="1"/>
  <c r="R1002" i="1"/>
  <c r="Q1002" i="1"/>
  <c r="O1002" i="1"/>
  <c r="R1001" i="1"/>
  <c r="Q1001" i="1"/>
  <c r="O1001" i="1"/>
  <c r="R1000" i="1"/>
  <c r="Q1000" i="1"/>
  <c r="O1000" i="1"/>
  <c r="R999" i="1"/>
  <c r="Q999" i="1"/>
  <c r="O999" i="1"/>
  <c r="R998" i="1"/>
  <c r="Q998" i="1"/>
  <c r="O998" i="1"/>
  <c r="R997" i="1"/>
  <c r="Q997" i="1"/>
  <c r="O997" i="1"/>
  <c r="R996" i="1"/>
  <c r="Q996" i="1"/>
  <c r="O996" i="1"/>
  <c r="R995" i="1"/>
  <c r="Q995" i="1"/>
  <c r="O995" i="1"/>
  <c r="R994" i="1"/>
  <c r="Q994" i="1"/>
  <c r="O994" i="1"/>
  <c r="R993" i="1"/>
  <c r="Q993" i="1"/>
  <c r="O993" i="1"/>
  <c r="R992" i="1"/>
  <c r="Q992" i="1"/>
  <c r="O992" i="1"/>
  <c r="R991" i="1"/>
  <c r="Q991" i="1"/>
  <c r="O991" i="1"/>
  <c r="R990" i="1"/>
  <c r="Q990" i="1"/>
  <c r="O990" i="1"/>
  <c r="R989" i="1"/>
  <c r="Q989" i="1"/>
  <c r="O989" i="1"/>
  <c r="R988" i="1"/>
  <c r="Q988" i="1"/>
  <c r="O988" i="1"/>
  <c r="R987" i="1"/>
  <c r="Q987" i="1"/>
  <c r="O987" i="1"/>
  <c r="R986" i="1"/>
  <c r="Q986" i="1"/>
  <c r="O986" i="1"/>
  <c r="R985" i="1"/>
  <c r="Q985" i="1"/>
  <c r="O985" i="1"/>
  <c r="R984" i="1"/>
  <c r="Q984" i="1"/>
  <c r="O984" i="1"/>
  <c r="R983" i="1"/>
  <c r="Q983" i="1"/>
  <c r="O983" i="1"/>
  <c r="R982" i="1"/>
  <c r="Q982" i="1"/>
  <c r="O982" i="1"/>
  <c r="R981" i="1"/>
  <c r="Q981" i="1"/>
  <c r="O981" i="1"/>
  <c r="R980" i="1"/>
  <c r="Q980" i="1"/>
  <c r="O980" i="1"/>
  <c r="R979" i="1"/>
  <c r="Q979" i="1"/>
  <c r="O979" i="1"/>
  <c r="R978" i="1"/>
  <c r="Q978" i="1"/>
  <c r="O978" i="1"/>
  <c r="R977" i="1"/>
  <c r="Q977" i="1"/>
  <c r="O977" i="1"/>
  <c r="R976" i="1"/>
  <c r="Q976" i="1"/>
  <c r="O976" i="1"/>
  <c r="R975" i="1"/>
  <c r="Q975" i="1"/>
  <c r="O975" i="1"/>
  <c r="R974" i="1"/>
  <c r="Q974" i="1"/>
  <c r="O974" i="1"/>
  <c r="R973" i="1"/>
  <c r="Q973" i="1"/>
  <c r="O973" i="1"/>
  <c r="R972" i="1"/>
  <c r="Q972" i="1"/>
  <c r="O972" i="1"/>
  <c r="R971" i="1"/>
  <c r="Q971" i="1"/>
  <c r="O971" i="1"/>
  <c r="R970" i="1"/>
  <c r="Q970" i="1"/>
  <c r="O970" i="1"/>
  <c r="R969" i="1"/>
  <c r="Q969" i="1"/>
  <c r="O969" i="1"/>
  <c r="R968" i="1"/>
  <c r="Q968" i="1"/>
  <c r="O968" i="1"/>
  <c r="R967" i="1"/>
  <c r="Q967" i="1"/>
  <c r="O967" i="1"/>
  <c r="R966" i="1"/>
  <c r="Q966" i="1"/>
  <c r="O966" i="1"/>
  <c r="R965" i="1"/>
  <c r="Q965" i="1"/>
  <c r="O965" i="1"/>
  <c r="R964" i="1"/>
  <c r="Q964" i="1"/>
  <c r="O964" i="1"/>
  <c r="R963" i="1"/>
  <c r="Q963" i="1"/>
  <c r="O963" i="1"/>
  <c r="R962" i="1"/>
  <c r="Q962" i="1"/>
  <c r="O962" i="1"/>
  <c r="R961" i="1"/>
  <c r="Q961" i="1"/>
  <c r="O961" i="1"/>
  <c r="R960" i="1"/>
  <c r="Q960" i="1"/>
  <c r="O960" i="1"/>
  <c r="R959" i="1"/>
  <c r="Q959" i="1"/>
  <c r="O959" i="1"/>
  <c r="R958" i="1"/>
  <c r="Q958" i="1"/>
  <c r="O958" i="1"/>
  <c r="R957" i="1"/>
  <c r="Q957" i="1"/>
  <c r="O957" i="1"/>
  <c r="R956" i="1"/>
  <c r="Q956" i="1"/>
  <c r="O956" i="1"/>
  <c r="R955" i="1"/>
  <c r="Q955" i="1"/>
  <c r="O955" i="1"/>
  <c r="R954" i="1"/>
  <c r="Q954" i="1"/>
  <c r="O954" i="1"/>
  <c r="R953" i="1"/>
  <c r="Q953" i="1"/>
  <c r="O953" i="1"/>
  <c r="R952" i="1"/>
  <c r="Q952" i="1"/>
  <c r="O952" i="1"/>
  <c r="R951" i="1"/>
  <c r="Q951" i="1"/>
  <c r="O951" i="1"/>
  <c r="R950" i="1"/>
  <c r="Q950" i="1"/>
  <c r="O950" i="1"/>
  <c r="R949" i="1"/>
  <c r="Q949" i="1"/>
  <c r="O949" i="1"/>
  <c r="R948" i="1"/>
  <c r="Q948" i="1"/>
  <c r="O948" i="1"/>
  <c r="R947" i="1"/>
  <c r="Q947" i="1"/>
  <c r="O947" i="1"/>
  <c r="R946" i="1"/>
  <c r="Q946" i="1"/>
  <c r="O946" i="1"/>
  <c r="R945" i="1"/>
  <c r="Q945" i="1"/>
  <c r="O945" i="1"/>
  <c r="R944" i="1"/>
  <c r="Q944" i="1"/>
  <c r="O944" i="1"/>
  <c r="R943" i="1"/>
  <c r="Q943" i="1"/>
  <c r="O943" i="1"/>
  <c r="R942" i="1"/>
  <c r="Q942" i="1"/>
  <c r="O942" i="1"/>
  <c r="R941" i="1"/>
  <c r="Q941" i="1"/>
  <c r="O941" i="1"/>
  <c r="R940" i="1"/>
  <c r="Q940" i="1"/>
  <c r="O940" i="1"/>
  <c r="R939" i="1"/>
  <c r="Q939" i="1"/>
  <c r="O939" i="1"/>
  <c r="R938" i="1"/>
  <c r="Q938" i="1"/>
  <c r="O938" i="1"/>
  <c r="R937" i="1"/>
  <c r="Q937" i="1"/>
  <c r="O937" i="1"/>
  <c r="R936" i="1"/>
  <c r="Q936" i="1"/>
  <c r="O936" i="1"/>
  <c r="R935" i="1"/>
  <c r="Q935" i="1"/>
  <c r="O935" i="1"/>
  <c r="R934" i="1"/>
  <c r="Q934" i="1"/>
  <c r="O934" i="1"/>
  <c r="R933" i="1"/>
  <c r="Q933" i="1"/>
  <c r="O933" i="1"/>
  <c r="R932" i="1"/>
  <c r="Q932" i="1"/>
  <c r="O932" i="1"/>
  <c r="R931" i="1"/>
  <c r="Q931" i="1"/>
  <c r="O931" i="1"/>
  <c r="R930" i="1"/>
  <c r="Q930" i="1"/>
  <c r="O930" i="1"/>
  <c r="R929" i="1"/>
  <c r="Q929" i="1"/>
  <c r="O929" i="1"/>
  <c r="R928" i="1"/>
  <c r="Q928" i="1"/>
  <c r="O928" i="1"/>
  <c r="R927" i="1"/>
  <c r="Q927" i="1"/>
  <c r="O927" i="1"/>
  <c r="R926" i="1"/>
  <c r="Q926" i="1"/>
  <c r="O926" i="1"/>
  <c r="R925" i="1"/>
  <c r="Q925" i="1"/>
  <c r="O925" i="1"/>
  <c r="R924" i="1"/>
  <c r="Q924" i="1"/>
  <c r="O924" i="1"/>
  <c r="R923" i="1"/>
  <c r="Q923" i="1"/>
  <c r="O923" i="1"/>
  <c r="R922" i="1"/>
  <c r="Q922" i="1"/>
  <c r="O922" i="1"/>
  <c r="R921" i="1"/>
  <c r="Q921" i="1"/>
  <c r="O921" i="1"/>
  <c r="R920" i="1"/>
  <c r="Q920" i="1"/>
  <c r="O920" i="1"/>
  <c r="R919" i="1"/>
  <c r="Q919" i="1"/>
  <c r="O919" i="1"/>
  <c r="R918" i="1"/>
  <c r="Q918" i="1"/>
  <c r="O918" i="1"/>
  <c r="R917" i="1"/>
  <c r="Q917" i="1"/>
  <c r="O917" i="1"/>
  <c r="R916" i="1"/>
  <c r="Q916" i="1"/>
  <c r="O916" i="1"/>
  <c r="R915" i="1"/>
  <c r="Q915" i="1"/>
  <c r="O915" i="1"/>
  <c r="R914" i="1"/>
  <c r="Q914" i="1"/>
  <c r="O914" i="1"/>
  <c r="R913" i="1"/>
  <c r="Q913" i="1"/>
  <c r="O913" i="1"/>
  <c r="R912" i="1"/>
  <c r="Q912" i="1"/>
  <c r="O912" i="1"/>
  <c r="R911" i="1"/>
  <c r="Q911" i="1"/>
  <c r="O911" i="1"/>
  <c r="R910" i="1"/>
  <c r="Q910" i="1"/>
  <c r="O910" i="1"/>
  <c r="R909" i="1"/>
  <c r="Q909" i="1"/>
  <c r="O909" i="1"/>
  <c r="R908" i="1"/>
  <c r="Q908" i="1"/>
  <c r="O908" i="1"/>
  <c r="R907" i="1"/>
  <c r="Q907" i="1"/>
  <c r="O907" i="1"/>
  <c r="R906" i="1"/>
  <c r="Q906" i="1"/>
  <c r="O906" i="1"/>
  <c r="R905" i="1"/>
  <c r="Q905" i="1"/>
  <c r="O905" i="1"/>
  <c r="R904" i="1"/>
  <c r="Q904" i="1"/>
  <c r="O904" i="1"/>
  <c r="R903" i="1"/>
  <c r="Q903" i="1"/>
  <c r="O903" i="1"/>
  <c r="R902" i="1"/>
  <c r="Q902" i="1"/>
  <c r="O902" i="1"/>
  <c r="R901" i="1"/>
  <c r="Q901" i="1"/>
  <c r="O901" i="1"/>
  <c r="R900" i="1"/>
  <c r="Q900" i="1"/>
  <c r="O900" i="1"/>
  <c r="R899" i="1"/>
  <c r="Q899" i="1"/>
  <c r="O899" i="1"/>
  <c r="R898" i="1"/>
  <c r="Q898" i="1"/>
  <c r="O898" i="1"/>
  <c r="R897" i="1"/>
  <c r="Q897" i="1"/>
  <c r="O897" i="1"/>
  <c r="R896" i="1"/>
  <c r="Q896" i="1"/>
  <c r="O896" i="1"/>
  <c r="R895" i="1"/>
  <c r="Q895" i="1"/>
  <c r="O895" i="1"/>
  <c r="R894" i="1"/>
  <c r="Q894" i="1"/>
  <c r="O894" i="1"/>
  <c r="R893" i="1"/>
  <c r="Q893" i="1"/>
  <c r="O893" i="1"/>
  <c r="R892" i="1"/>
  <c r="Q892" i="1"/>
  <c r="O892" i="1"/>
  <c r="R891" i="1"/>
  <c r="Q891" i="1"/>
  <c r="O891" i="1"/>
  <c r="R890" i="1"/>
  <c r="Q890" i="1"/>
  <c r="O890" i="1"/>
  <c r="R889" i="1"/>
  <c r="Q889" i="1"/>
  <c r="O889" i="1"/>
  <c r="R888" i="1"/>
  <c r="Q888" i="1"/>
  <c r="O888" i="1"/>
  <c r="R887" i="1"/>
  <c r="Q887" i="1"/>
  <c r="O887" i="1"/>
  <c r="R886" i="1"/>
  <c r="Q886" i="1"/>
  <c r="O886" i="1"/>
  <c r="R885" i="1"/>
  <c r="Q885" i="1"/>
  <c r="O885" i="1"/>
  <c r="R884" i="1"/>
  <c r="Q884" i="1"/>
  <c r="O884" i="1"/>
  <c r="R883" i="1"/>
  <c r="Q883" i="1"/>
  <c r="O883" i="1"/>
  <c r="R882" i="1"/>
  <c r="Q882" i="1"/>
  <c r="O882" i="1"/>
  <c r="R881" i="1"/>
  <c r="Q881" i="1"/>
  <c r="O881" i="1"/>
  <c r="R880" i="1"/>
  <c r="Q880" i="1"/>
  <c r="O880" i="1"/>
  <c r="R879" i="1"/>
  <c r="Q879" i="1"/>
  <c r="O879" i="1"/>
  <c r="R878" i="1"/>
  <c r="Q878" i="1"/>
  <c r="O878" i="1"/>
  <c r="R877" i="1"/>
  <c r="Q877" i="1"/>
  <c r="O877" i="1"/>
  <c r="R876" i="1"/>
  <c r="Q876" i="1"/>
  <c r="O876" i="1"/>
  <c r="R875" i="1"/>
  <c r="Q875" i="1"/>
  <c r="O875" i="1"/>
  <c r="R874" i="1"/>
  <c r="Q874" i="1"/>
  <c r="O874" i="1"/>
  <c r="R873" i="1"/>
  <c r="Q873" i="1"/>
  <c r="O873" i="1"/>
  <c r="R872" i="1"/>
  <c r="Q872" i="1"/>
  <c r="O872" i="1"/>
  <c r="R871" i="1"/>
  <c r="Q871" i="1"/>
  <c r="O871" i="1"/>
  <c r="R870" i="1"/>
  <c r="Q870" i="1"/>
  <c r="O870" i="1"/>
  <c r="R869" i="1"/>
  <c r="Q869" i="1"/>
  <c r="O869" i="1"/>
  <c r="R868" i="1"/>
  <c r="Q868" i="1"/>
  <c r="O868" i="1"/>
  <c r="R867" i="1"/>
  <c r="Q867" i="1"/>
  <c r="O867" i="1"/>
  <c r="R866" i="1"/>
  <c r="Q866" i="1"/>
  <c r="O866" i="1"/>
  <c r="R865" i="1"/>
  <c r="Q865" i="1"/>
  <c r="O865" i="1"/>
  <c r="R864" i="1"/>
  <c r="Q864" i="1"/>
  <c r="O864" i="1"/>
  <c r="R863" i="1"/>
  <c r="Q863" i="1"/>
  <c r="O863" i="1"/>
  <c r="R862" i="1"/>
  <c r="Q862" i="1"/>
  <c r="O862" i="1"/>
  <c r="R861" i="1"/>
  <c r="Q861" i="1"/>
  <c r="O861" i="1"/>
  <c r="R860" i="1"/>
  <c r="Q860" i="1"/>
  <c r="O860" i="1"/>
  <c r="R859" i="1"/>
  <c r="Q859" i="1"/>
  <c r="O859" i="1"/>
  <c r="R858" i="1"/>
  <c r="Q858" i="1"/>
  <c r="O858" i="1"/>
  <c r="R857" i="1"/>
  <c r="Q857" i="1"/>
  <c r="O857" i="1"/>
  <c r="R856" i="1"/>
  <c r="Q856" i="1"/>
  <c r="O856" i="1"/>
  <c r="R855" i="1"/>
  <c r="Q855" i="1"/>
  <c r="O855" i="1"/>
  <c r="R854" i="1"/>
  <c r="Q854" i="1"/>
  <c r="O854" i="1"/>
  <c r="R853" i="1"/>
  <c r="Q853" i="1"/>
  <c r="O853" i="1"/>
  <c r="R852" i="1"/>
  <c r="Q852" i="1"/>
  <c r="O852" i="1"/>
  <c r="R851" i="1"/>
  <c r="Q851" i="1"/>
  <c r="O851" i="1"/>
  <c r="R850" i="1"/>
  <c r="Q850" i="1"/>
  <c r="O850" i="1"/>
  <c r="R849" i="1"/>
  <c r="Q849" i="1"/>
  <c r="O849" i="1"/>
  <c r="R848" i="1"/>
  <c r="Q848" i="1"/>
  <c r="O848" i="1"/>
  <c r="R847" i="1"/>
  <c r="Q847" i="1"/>
  <c r="O847" i="1"/>
  <c r="R846" i="1"/>
  <c r="Q846" i="1"/>
  <c r="O846" i="1"/>
  <c r="R845" i="1"/>
  <c r="Q845" i="1"/>
  <c r="O845" i="1"/>
  <c r="R844" i="1"/>
  <c r="Q844" i="1"/>
  <c r="O844" i="1"/>
  <c r="R843" i="1"/>
  <c r="Q843" i="1"/>
  <c r="O843" i="1"/>
  <c r="R842" i="1"/>
  <c r="Q842" i="1"/>
  <c r="O842" i="1"/>
  <c r="R841" i="1"/>
  <c r="Q841" i="1"/>
  <c r="O841" i="1"/>
  <c r="R840" i="1"/>
  <c r="Q840" i="1"/>
  <c r="O840" i="1"/>
  <c r="R839" i="1"/>
  <c r="Q839" i="1"/>
  <c r="O839" i="1"/>
  <c r="R838" i="1"/>
  <c r="Q838" i="1"/>
  <c r="O838" i="1"/>
  <c r="R837" i="1"/>
  <c r="Q837" i="1"/>
  <c r="O837" i="1"/>
  <c r="R836" i="1"/>
  <c r="Q836" i="1"/>
  <c r="O836" i="1"/>
  <c r="R835" i="1"/>
  <c r="Q835" i="1"/>
  <c r="O835" i="1"/>
  <c r="R834" i="1"/>
  <c r="Q834" i="1"/>
  <c r="O834" i="1"/>
  <c r="R833" i="1"/>
  <c r="Q833" i="1"/>
  <c r="O833" i="1"/>
  <c r="R832" i="1"/>
  <c r="Q832" i="1"/>
  <c r="O832" i="1"/>
  <c r="R831" i="1"/>
  <c r="Q831" i="1"/>
  <c r="O831" i="1"/>
  <c r="R830" i="1"/>
  <c r="Q830" i="1"/>
  <c r="O830" i="1"/>
  <c r="R829" i="1"/>
  <c r="Q829" i="1"/>
  <c r="O829" i="1"/>
  <c r="R828" i="1"/>
  <c r="Q828" i="1"/>
  <c r="O828" i="1"/>
  <c r="R827" i="1"/>
  <c r="Q827" i="1"/>
  <c r="O827" i="1"/>
  <c r="R826" i="1"/>
  <c r="Q826" i="1"/>
  <c r="O826" i="1"/>
  <c r="R825" i="1"/>
  <c r="Q825" i="1"/>
  <c r="O825" i="1"/>
  <c r="R824" i="1"/>
  <c r="Q824" i="1"/>
  <c r="O824" i="1"/>
  <c r="R823" i="1"/>
  <c r="Q823" i="1"/>
  <c r="O823" i="1"/>
  <c r="R822" i="1"/>
  <c r="Q822" i="1"/>
  <c r="O822" i="1"/>
  <c r="R821" i="1"/>
  <c r="Q821" i="1"/>
  <c r="O821" i="1"/>
  <c r="R820" i="1"/>
  <c r="Q820" i="1"/>
  <c r="O820" i="1"/>
  <c r="R819" i="1"/>
  <c r="Q819" i="1"/>
  <c r="O819" i="1"/>
  <c r="R818" i="1"/>
  <c r="Q818" i="1"/>
  <c r="O818" i="1"/>
  <c r="R817" i="1"/>
  <c r="Q817" i="1"/>
  <c r="O817" i="1"/>
  <c r="R816" i="1"/>
  <c r="Q816" i="1"/>
  <c r="O816" i="1"/>
  <c r="R815" i="1"/>
  <c r="Q815" i="1"/>
  <c r="O815" i="1"/>
  <c r="R814" i="1"/>
  <c r="Q814" i="1"/>
  <c r="O814" i="1"/>
  <c r="R813" i="1"/>
  <c r="Q813" i="1"/>
  <c r="O813" i="1"/>
  <c r="R812" i="1"/>
  <c r="Q812" i="1"/>
  <c r="O812" i="1"/>
  <c r="R811" i="1"/>
  <c r="Q811" i="1"/>
  <c r="O811" i="1"/>
  <c r="R810" i="1"/>
  <c r="Q810" i="1"/>
  <c r="O810" i="1"/>
  <c r="R809" i="1"/>
  <c r="Q809" i="1"/>
  <c r="O809" i="1"/>
  <c r="R808" i="1"/>
  <c r="Q808" i="1"/>
  <c r="O808" i="1"/>
  <c r="R807" i="1"/>
  <c r="Q807" i="1"/>
  <c r="O807" i="1"/>
  <c r="R806" i="1"/>
  <c r="Q806" i="1"/>
  <c r="O806" i="1"/>
  <c r="R805" i="1"/>
  <c r="Q805" i="1"/>
  <c r="O805" i="1"/>
  <c r="R804" i="1"/>
  <c r="Q804" i="1"/>
  <c r="O804" i="1"/>
  <c r="R803" i="1"/>
  <c r="Q803" i="1"/>
  <c r="O803" i="1"/>
  <c r="R802" i="1"/>
  <c r="Q802" i="1"/>
  <c r="O802" i="1"/>
  <c r="R801" i="1"/>
  <c r="Q801" i="1"/>
  <c r="O801" i="1"/>
  <c r="R800" i="1"/>
  <c r="Q800" i="1"/>
  <c r="O800" i="1"/>
  <c r="R799" i="1"/>
  <c r="Q799" i="1"/>
  <c r="O799" i="1"/>
  <c r="R798" i="1"/>
  <c r="Q798" i="1"/>
  <c r="O798" i="1"/>
  <c r="R797" i="1"/>
  <c r="Q797" i="1"/>
  <c r="O797" i="1"/>
  <c r="R796" i="1"/>
  <c r="Q796" i="1"/>
  <c r="O796" i="1"/>
  <c r="R795" i="1"/>
  <c r="Q795" i="1"/>
  <c r="O795" i="1"/>
  <c r="R794" i="1"/>
  <c r="Q794" i="1"/>
  <c r="O794" i="1"/>
  <c r="R793" i="1"/>
  <c r="Q793" i="1"/>
  <c r="O793" i="1"/>
  <c r="R792" i="1"/>
  <c r="Q792" i="1"/>
  <c r="O792" i="1"/>
  <c r="R791" i="1"/>
  <c r="Q791" i="1"/>
  <c r="O791" i="1"/>
  <c r="R790" i="1"/>
  <c r="Q790" i="1"/>
  <c r="O790" i="1"/>
  <c r="R789" i="1"/>
  <c r="Q789" i="1"/>
  <c r="O789" i="1"/>
  <c r="R788" i="1"/>
  <c r="Q788" i="1"/>
  <c r="O788" i="1"/>
  <c r="R787" i="1"/>
  <c r="Q787" i="1"/>
  <c r="O787" i="1"/>
  <c r="R786" i="1"/>
  <c r="Q786" i="1"/>
  <c r="O786" i="1"/>
  <c r="R785" i="1"/>
  <c r="Q785" i="1"/>
  <c r="O785" i="1"/>
  <c r="R784" i="1"/>
  <c r="Q784" i="1"/>
  <c r="O784" i="1"/>
  <c r="R783" i="1"/>
  <c r="Q783" i="1"/>
  <c r="O783" i="1"/>
  <c r="R782" i="1"/>
  <c r="Q782" i="1"/>
  <c r="O782" i="1"/>
  <c r="R781" i="1"/>
  <c r="Q781" i="1"/>
  <c r="O781" i="1"/>
  <c r="R780" i="1"/>
  <c r="Q780" i="1"/>
  <c r="O780" i="1"/>
  <c r="R779" i="1"/>
  <c r="Q779" i="1"/>
  <c r="O779" i="1"/>
  <c r="R778" i="1"/>
  <c r="Q778" i="1"/>
  <c r="O778" i="1"/>
  <c r="R777" i="1"/>
  <c r="Q777" i="1"/>
  <c r="O777" i="1"/>
  <c r="R776" i="1"/>
  <c r="Q776" i="1"/>
  <c r="O776" i="1"/>
  <c r="R775" i="1"/>
  <c r="Q775" i="1"/>
  <c r="O775" i="1"/>
  <c r="R774" i="1"/>
  <c r="Q774" i="1"/>
  <c r="O774" i="1"/>
  <c r="R773" i="1"/>
  <c r="Q773" i="1"/>
  <c r="O773" i="1"/>
  <c r="R772" i="1"/>
  <c r="Q772" i="1"/>
  <c r="O772" i="1"/>
  <c r="R771" i="1"/>
  <c r="Q771" i="1"/>
  <c r="O771" i="1"/>
  <c r="R770" i="1"/>
  <c r="Q770" i="1"/>
  <c r="O770" i="1"/>
  <c r="R769" i="1"/>
  <c r="Q769" i="1"/>
  <c r="O769" i="1"/>
  <c r="R768" i="1"/>
  <c r="Q768" i="1"/>
  <c r="O768" i="1"/>
  <c r="R767" i="1"/>
  <c r="Q767" i="1"/>
  <c r="O767" i="1"/>
  <c r="R766" i="1"/>
  <c r="Q766" i="1"/>
  <c r="O766" i="1"/>
  <c r="R765" i="1"/>
  <c r="Q765" i="1"/>
  <c r="O765" i="1"/>
  <c r="R764" i="1"/>
  <c r="Q764" i="1"/>
  <c r="O764" i="1"/>
  <c r="R763" i="1"/>
  <c r="Q763" i="1"/>
  <c r="O763" i="1"/>
  <c r="R762" i="1"/>
  <c r="Q762" i="1"/>
  <c r="O762" i="1"/>
  <c r="R761" i="1"/>
  <c r="Q761" i="1"/>
  <c r="O761" i="1"/>
  <c r="R760" i="1"/>
  <c r="Q760" i="1"/>
  <c r="O760" i="1"/>
  <c r="R759" i="1"/>
  <c r="Q759" i="1"/>
  <c r="O759" i="1"/>
  <c r="R758" i="1"/>
  <c r="Q758" i="1"/>
  <c r="O758" i="1"/>
  <c r="R757" i="1"/>
  <c r="Q757" i="1"/>
  <c r="O757" i="1"/>
  <c r="R756" i="1"/>
  <c r="Q756" i="1"/>
  <c r="O756" i="1"/>
  <c r="R755" i="1"/>
  <c r="Q755" i="1"/>
  <c r="O755" i="1"/>
  <c r="R754" i="1"/>
  <c r="Q754" i="1"/>
  <c r="O754" i="1"/>
  <c r="R753" i="1"/>
  <c r="Q753" i="1"/>
  <c r="O753" i="1"/>
  <c r="R752" i="1"/>
  <c r="Q752" i="1"/>
  <c r="O752" i="1"/>
  <c r="R751" i="1"/>
  <c r="Q751" i="1"/>
  <c r="O751" i="1"/>
  <c r="R750" i="1"/>
  <c r="Q750" i="1"/>
  <c r="O750" i="1"/>
  <c r="R749" i="1"/>
  <c r="Q749" i="1"/>
  <c r="O749" i="1"/>
  <c r="R748" i="1"/>
  <c r="Q748" i="1"/>
  <c r="O748" i="1"/>
  <c r="R747" i="1"/>
  <c r="Q747" i="1"/>
  <c r="O747" i="1"/>
  <c r="R746" i="1"/>
  <c r="Q746" i="1"/>
  <c r="O746" i="1"/>
  <c r="R745" i="1"/>
  <c r="Q745" i="1"/>
  <c r="O745" i="1"/>
  <c r="R744" i="1"/>
  <c r="Q744" i="1"/>
  <c r="O744" i="1"/>
  <c r="R743" i="1"/>
  <c r="Q743" i="1"/>
  <c r="O743" i="1"/>
  <c r="R742" i="1"/>
  <c r="Q742" i="1"/>
  <c r="O742" i="1"/>
  <c r="R741" i="1"/>
  <c r="Q741" i="1"/>
  <c r="O741" i="1"/>
  <c r="R740" i="1"/>
  <c r="Q740" i="1"/>
  <c r="O740" i="1"/>
  <c r="R739" i="1"/>
  <c r="Q739" i="1"/>
  <c r="O739" i="1"/>
  <c r="R738" i="1"/>
  <c r="Q738" i="1"/>
  <c r="O738" i="1"/>
  <c r="R737" i="1"/>
  <c r="Q737" i="1"/>
  <c r="O737" i="1"/>
  <c r="R736" i="1"/>
  <c r="Q736" i="1"/>
  <c r="O736" i="1"/>
  <c r="R735" i="1"/>
  <c r="Q735" i="1"/>
  <c r="O735" i="1"/>
  <c r="R734" i="1"/>
  <c r="Q734" i="1"/>
  <c r="O734" i="1"/>
  <c r="R733" i="1"/>
  <c r="Q733" i="1"/>
  <c r="O733" i="1"/>
  <c r="R732" i="1"/>
  <c r="Q732" i="1"/>
  <c r="O732" i="1"/>
  <c r="R731" i="1"/>
  <c r="Q731" i="1"/>
  <c r="O731" i="1"/>
  <c r="R730" i="1"/>
  <c r="Q730" i="1"/>
  <c r="O730" i="1"/>
  <c r="R729" i="1"/>
  <c r="Q729" i="1"/>
  <c r="O729" i="1"/>
  <c r="R728" i="1"/>
  <c r="Q728" i="1"/>
  <c r="O728" i="1"/>
  <c r="R727" i="1"/>
  <c r="Q727" i="1"/>
  <c r="O727" i="1"/>
  <c r="R726" i="1"/>
  <c r="Q726" i="1"/>
  <c r="O726" i="1"/>
  <c r="R725" i="1"/>
  <c r="Q725" i="1"/>
  <c r="O725" i="1"/>
  <c r="R724" i="1"/>
  <c r="Q724" i="1"/>
  <c r="O724" i="1"/>
  <c r="R723" i="1"/>
  <c r="Q723" i="1"/>
  <c r="O723" i="1"/>
  <c r="R722" i="1"/>
  <c r="Q722" i="1"/>
  <c r="O722" i="1"/>
  <c r="R721" i="1"/>
  <c r="Q721" i="1"/>
  <c r="O721" i="1"/>
  <c r="R720" i="1"/>
  <c r="Q720" i="1"/>
  <c r="O720" i="1"/>
  <c r="R719" i="1"/>
  <c r="Q719" i="1"/>
  <c r="O719" i="1"/>
  <c r="R718" i="1"/>
  <c r="Q718" i="1"/>
  <c r="O718" i="1"/>
  <c r="R717" i="1"/>
  <c r="Q717" i="1"/>
  <c r="O717" i="1"/>
  <c r="R716" i="1"/>
  <c r="Q716" i="1"/>
  <c r="O716" i="1"/>
  <c r="R715" i="1"/>
  <c r="Q715" i="1"/>
  <c r="O715" i="1"/>
  <c r="R714" i="1"/>
  <c r="Q714" i="1"/>
  <c r="O714" i="1"/>
  <c r="R713" i="1"/>
  <c r="Q713" i="1"/>
  <c r="O713" i="1"/>
  <c r="R712" i="1"/>
  <c r="Q712" i="1"/>
  <c r="O712" i="1"/>
  <c r="R711" i="1"/>
  <c r="Q711" i="1"/>
  <c r="O711" i="1"/>
  <c r="R710" i="1"/>
  <c r="Q710" i="1"/>
  <c r="O710" i="1"/>
  <c r="R709" i="1"/>
  <c r="Q709" i="1"/>
  <c r="O709" i="1"/>
  <c r="R708" i="1"/>
  <c r="Q708" i="1"/>
  <c r="O708" i="1"/>
  <c r="R707" i="1"/>
  <c r="Q707" i="1"/>
  <c r="O707" i="1"/>
  <c r="R706" i="1"/>
  <c r="Q706" i="1"/>
  <c r="O706" i="1"/>
  <c r="R705" i="1"/>
  <c r="Q705" i="1"/>
  <c r="O705" i="1"/>
  <c r="R704" i="1"/>
  <c r="Q704" i="1"/>
  <c r="O704" i="1"/>
  <c r="R703" i="1"/>
  <c r="Q703" i="1"/>
  <c r="O703" i="1"/>
  <c r="R702" i="1"/>
  <c r="Q702" i="1"/>
  <c r="O702" i="1"/>
  <c r="R701" i="1"/>
  <c r="Q701" i="1"/>
  <c r="O701" i="1"/>
  <c r="R700" i="1"/>
  <c r="Q700" i="1"/>
  <c r="O700" i="1"/>
  <c r="R699" i="1"/>
  <c r="Q699" i="1"/>
  <c r="O699" i="1"/>
  <c r="R698" i="1"/>
  <c r="Q698" i="1"/>
  <c r="O698" i="1"/>
  <c r="R697" i="1"/>
  <c r="Q697" i="1"/>
  <c r="O697" i="1"/>
  <c r="R696" i="1"/>
  <c r="Q696" i="1"/>
  <c r="O696" i="1"/>
  <c r="R695" i="1"/>
  <c r="Q695" i="1"/>
  <c r="O695" i="1"/>
  <c r="R694" i="1"/>
  <c r="Q694" i="1"/>
  <c r="O694" i="1"/>
  <c r="R693" i="1"/>
  <c r="Q693" i="1"/>
  <c r="O693" i="1"/>
  <c r="R692" i="1"/>
  <c r="Q692" i="1"/>
  <c r="O692" i="1"/>
  <c r="R691" i="1"/>
  <c r="Q691" i="1"/>
  <c r="O691" i="1"/>
  <c r="R690" i="1"/>
  <c r="Q690" i="1"/>
  <c r="O690" i="1"/>
  <c r="R689" i="1"/>
  <c r="Q689" i="1"/>
  <c r="O689" i="1"/>
  <c r="R688" i="1"/>
  <c r="Q688" i="1"/>
  <c r="O688" i="1"/>
  <c r="R687" i="1"/>
  <c r="Q687" i="1"/>
  <c r="O687" i="1"/>
  <c r="R686" i="1"/>
  <c r="Q686" i="1"/>
  <c r="O686" i="1"/>
  <c r="R685" i="1"/>
  <c r="Q685" i="1"/>
  <c r="O685" i="1"/>
  <c r="R684" i="1"/>
  <c r="Q684" i="1"/>
  <c r="O684" i="1"/>
  <c r="R683" i="1"/>
  <c r="Q683" i="1"/>
  <c r="O683" i="1"/>
  <c r="R682" i="1"/>
  <c r="Q682" i="1"/>
  <c r="O682" i="1"/>
  <c r="R681" i="1"/>
  <c r="Q681" i="1"/>
  <c r="O681" i="1"/>
  <c r="R680" i="1"/>
  <c r="Q680" i="1"/>
  <c r="O680" i="1"/>
  <c r="R679" i="1"/>
  <c r="Q679" i="1"/>
  <c r="O679" i="1"/>
  <c r="R678" i="1"/>
  <c r="Q678" i="1"/>
  <c r="O678" i="1"/>
  <c r="R677" i="1"/>
  <c r="Q677" i="1"/>
  <c r="O677" i="1"/>
  <c r="R676" i="1"/>
  <c r="Q676" i="1"/>
  <c r="O676" i="1"/>
  <c r="R675" i="1"/>
  <c r="Q675" i="1"/>
  <c r="O675" i="1"/>
  <c r="R674" i="1"/>
  <c r="Q674" i="1"/>
  <c r="O674" i="1"/>
  <c r="R673" i="1"/>
  <c r="Q673" i="1"/>
  <c r="O673" i="1"/>
  <c r="R672" i="1"/>
  <c r="Q672" i="1"/>
  <c r="O672" i="1"/>
  <c r="R671" i="1"/>
  <c r="Q671" i="1"/>
  <c r="O671" i="1"/>
  <c r="R670" i="1"/>
  <c r="Q670" i="1"/>
  <c r="O670" i="1"/>
  <c r="R669" i="1"/>
  <c r="Q669" i="1"/>
  <c r="O669" i="1"/>
  <c r="R668" i="1"/>
  <c r="Q668" i="1"/>
  <c r="O668" i="1"/>
  <c r="R667" i="1"/>
  <c r="Q667" i="1"/>
  <c r="O667" i="1"/>
  <c r="R666" i="1"/>
  <c r="Q666" i="1"/>
  <c r="O666" i="1"/>
  <c r="R665" i="1"/>
  <c r="Q665" i="1"/>
  <c r="O665" i="1"/>
  <c r="R664" i="1"/>
  <c r="Q664" i="1"/>
  <c r="O664" i="1"/>
  <c r="R663" i="1"/>
  <c r="Q663" i="1"/>
  <c r="O663" i="1"/>
  <c r="R662" i="1"/>
  <c r="Q662" i="1"/>
  <c r="O662" i="1"/>
  <c r="R661" i="1"/>
  <c r="Q661" i="1"/>
  <c r="O661" i="1"/>
  <c r="R660" i="1"/>
  <c r="Q660" i="1"/>
  <c r="O660" i="1"/>
  <c r="R659" i="1"/>
  <c r="Q659" i="1"/>
  <c r="O659" i="1"/>
  <c r="R658" i="1"/>
  <c r="Q658" i="1"/>
  <c r="O658" i="1"/>
  <c r="R657" i="1"/>
  <c r="Q657" i="1"/>
  <c r="O657" i="1"/>
  <c r="R656" i="1"/>
  <c r="Q656" i="1"/>
  <c r="O656" i="1"/>
  <c r="R655" i="1"/>
  <c r="Q655" i="1"/>
  <c r="O655" i="1"/>
  <c r="R654" i="1"/>
  <c r="Q654" i="1"/>
  <c r="O654" i="1"/>
  <c r="R653" i="1"/>
  <c r="Q653" i="1"/>
  <c r="O653" i="1"/>
  <c r="R652" i="1"/>
  <c r="Q652" i="1"/>
  <c r="O652" i="1"/>
  <c r="R651" i="1"/>
  <c r="Q651" i="1"/>
  <c r="O651" i="1"/>
  <c r="R650" i="1"/>
  <c r="Q650" i="1"/>
  <c r="O650" i="1"/>
  <c r="R649" i="1"/>
  <c r="Q649" i="1"/>
  <c r="O649" i="1"/>
  <c r="R648" i="1"/>
  <c r="Q648" i="1"/>
  <c r="O648" i="1"/>
  <c r="R647" i="1"/>
  <c r="Q647" i="1"/>
  <c r="O647" i="1"/>
  <c r="R646" i="1"/>
  <c r="Q646" i="1"/>
  <c r="O646" i="1"/>
  <c r="R645" i="1"/>
  <c r="Q645" i="1"/>
  <c r="O645" i="1"/>
  <c r="R644" i="1"/>
  <c r="Q644" i="1"/>
  <c r="O644" i="1"/>
  <c r="R643" i="1"/>
  <c r="Q643" i="1"/>
  <c r="O643" i="1"/>
  <c r="R642" i="1"/>
  <c r="Q642" i="1"/>
  <c r="O642" i="1"/>
  <c r="R641" i="1"/>
  <c r="Q641" i="1"/>
  <c r="O641" i="1"/>
  <c r="R640" i="1"/>
  <c r="Q640" i="1"/>
  <c r="O640" i="1"/>
  <c r="R639" i="1"/>
  <c r="Q639" i="1"/>
  <c r="O639" i="1"/>
  <c r="R638" i="1"/>
  <c r="Q638" i="1"/>
  <c r="O638" i="1"/>
  <c r="R637" i="1"/>
  <c r="Q637" i="1"/>
  <c r="O637" i="1"/>
  <c r="R636" i="1"/>
  <c r="Q636" i="1"/>
  <c r="O636" i="1"/>
  <c r="R635" i="1"/>
  <c r="Q635" i="1"/>
  <c r="O635" i="1"/>
  <c r="R634" i="1"/>
  <c r="Q634" i="1"/>
  <c r="O634" i="1"/>
  <c r="R633" i="1"/>
  <c r="Q633" i="1"/>
  <c r="O633" i="1"/>
  <c r="R632" i="1"/>
  <c r="Q632" i="1"/>
  <c r="O632" i="1"/>
  <c r="R631" i="1"/>
  <c r="Q631" i="1"/>
  <c r="O631" i="1"/>
  <c r="R630" i="1"/>
  <c r="Q630" i="1"/>
  <c r="O630" i="1"/>
  <c r="R629" i="1"/>
  <c r="Q629" i="1"/>
  <c r="O629" i="1"/>
  <c r="R628" i="1"/>
  <c r="Q628" i="1"/>
  <c r="O628" i="1"/>
  <c r="R627" i="1"/>
  <c r="Q627" i="1"/>
  <c r="O627" i="1"/>
  <c r="R626" i="1"/>
  <c r="Q626" i="1"/>
  <c r="O626" i="1"/>
  <c r="R625" i="1"/>
  <c r="Q625" i="1"/>
  <c r="O625" i="1"/>
  <c r="R624" i="1"/>
  <c r="Q624" i="1"/>
  <c r="O624" i="1"/>
  <c r="R623" i="1"/>
  <c r="Q623" i="1"/>
  <c r="O623" i="1"/>
  <c r="R622" i="1"/>
  <c r="Q622" i="1"/>
  <c r="O622" i="1"/>
  <c r="R621" i="1"/>
  <c r="Q621" i="1"/>
  <c r="O621" i="1"/>
  <c r="R620" i="1"/>
  <c r="Q620" i="1"/>
  <c r="O620" i="1"/>
  <c r="R619" i="1"/>
  <c r="Q619" i="1"/>
  <c r="O619" i="1"/>
  <c r="R618" i="1"/>
  <c r="Q618" i="1"/>
  <c r="O618" i="1"/>
  <c r="R617" i="1"/>
  <c r="Q617" i="1"/>
  <c r="O617" i="1"/>
  <c r="R616" i="1"/>
  <c r="Q616" i="1"/>
  <c r="O616" i="1"/>
  <c r="R615" i="1"/>
  <c r="Q615" i="1"/>
  <c r="O615" i="1"/>
  <c r="R614" i="1"/>
  <c r="Q614" i="1"/>
  <c r="O614" i="1"/>
  <c r="R613" i="1"/>
  <c r="Q613" i="1"/>
  <c r="O613" i="1"/>
  <c r="R612" i="1"/>
  <c r="Q612" i="1"/>
  <c r="O612" i="1"/>
  <c r="R611" i="1"/>
  <c r="Q611" i="1"/>
  <c r="O611" i="1"/>
  <c r="R610" i="1"/>
  <c r="Q610" i="1"/>
  <c r="O610" i="1"/>
  <c r="R609" i="1"/>
  <c r="Q609" i="1"/>
  <c r="O609" i="1"/>
  <c r="R608" i="1"/>
  <c r="Q608" i="1"/>
  <c r="O608" i="1"/>
  <c r="R607" i="1"/>
  <c r="Q607" i="1"/>
  <c r="O607" i="1"/>
  <c r="R606" i="1"/>
  <c r="Q606" i="1"/>
  <c r="O606" i="1"/>
  <c r="R605" i="1"/>
  <c r="Q605" i="1"/>
  <c r="O605" i="1"/>
  <c r="R604" i="1"/>
  <c r="Q604" i="1"/>
  <c r="O604" i="1"/>
  <c r="R603" i="1"/>
  <c r="Q603" i="1"/>
  <c r="O603" i="1"/>
  <c r="R602" i="1"/>
  <c r="Q602" i="1"/>
  <c r="O602" i="1"/>
  <c r="R601" i="1"/>
  <c r="Q601" i="1"/>
  <c r="O601" i="1"/>
  <c r="R600" i="1"/>
  <c r="Q600" i="1"/>
  <c r="O600" i="1"/>
  <c r="R599" i="1"/>
  <c r="Q599" i="1"/>
  <c r="O599" i="1"/>
  <c r="R598" i="1"/>
  <c r="Q598" i="1"/>
  <c r="O598" i="1"/>
  <c r="R597" i="1"/>
  <c r="Q597" i="1"/>
  <c r="O597" i="1"/>
  <c r="R596" i="1"/>
  <c r="Q596" i="1"/>
  <c r="O596" i="1"/>
  <c r="R595" i="1"/>
  <c r="Q595" i="1"/>
  <c r="O595" i="1"/>
  <c r="R594" i="1"/>
  <c r="Q594" i="1"/>
  <c r="O594" i="1"/>
  <c r="R593" i="1"/>
  <c r="Q593" i="1"/>
  <c r="O593" i="1"/>
  <c r="R592" i="1"/>
  <c r="Q592" i="1"/>
  <c r="O592" i="1"/>
  <c r="R591" i="1"/>
  <c r="Q591" i="1"/>
  <c r="O591" i="1"/>
  <c r="R590" i="1"/>
  <c r="Q590" i="1"/>
  <c r="O590" i="1"/>
  <c r="R589" i="1"/>
  <c r="Q589" i="1"/>
  <c r="O589" i="1"/>
  <c r="R588" i="1"/>
  <c r="Q588" i="1"/>
  <c r="O588" i="1"/>
  <c r="R587" i="1"/>
  <c r="Q587" i="1"/>
  <c r="O587" i="1"/>
  <c r="R586" i="1"/>
  <c r="Q586" i="1"/>
  <c r="O586" i="1"/>
  <c r="R585" i="1"/>
  <c r="Q585" i="1"/>
  <c r="O585" i="1"/>
  <c r="R584" i="1"/>
  <c r="Q584" i="1"/>
  <c r="O584" i="1"/>
  <c r="R583" i="1"/>
  <c r="Q583" i="1"/>
  <c r="O583" i="1"/>
  <c r="R582" i="1"/>
  <c r="Q582" i="1"/>
  <c r="O582" i="1"/>
  <c r="R581" i="1"/>
  <c r="Q581" i="1"/>
  <c r="O581" i="1"/>
  <c r="R580" i="1"/>
  <c r="Q580" i="1"/>
  <c r="O580" i="1"/>
  <c r="R579" i="1"/>
  <c r="Q579" i="1"/>
  <c r="O579" i="1"/>
  <c r="R578" i="1"/>
  <c r="Q578" i="1"/>
  <c r="O578" i="1"/>
  <c r="R577" i="1"/>
  <c r="Q577" i="1"/>
  <c r="O577" i="1"/>
  <c r="R576" i="1"/>
  <c r="Q576" i="1"/>
  <c r="O576" i="1"/>
  <c r="R575" i="1"/>
  <c r="Q575" i="1"/>
  <c r="O575" i="1"/>
  <c r="R574" i="1"/>
  <c r="Q574" i="1"/>
  <c r="O574" i="1"/>
  <c r="R573" i="1"/>
  <c r="Q573" i="1"/>
  <c r="O573" i="1"/>
  <c r="R572" i="1"/>
  <c r="Q572" i="1"/>
  <c r="O572" i="1"/>
  <c r="R571" i="1"/>
  <c r="Q571" i="1"/>
  <c r="O571" i="1"/>
  <c r="R570" i="1"/>
  <c r="Q570" i="1"/>
  <c r="O570" i="1"/>
  <c r="R569" i="1"/>
  <c r="Q569" i="1"/>
  <c r="O569" i="1"/>
  <c r="R568" i="1"/>
  <c r="Q568" i="1"/>
  <c r="O568" i="1"/>
  <c r="R567" i="1"/>
  <c r="Q567" i="1"/>
  <c r="O567" i="1"/>
  <c r="R566" i="1"/>
  <c r="Q566" i="1"/>
  <c r="O566" i="1"/>
  <c r="R565" i="1"/>
  <c r="Q565" i="1"/>
  <c r="O565" i="1"/>
  <c r="R564" i="1"/>
  <c r="Q564" i="1"/>
  <c r="O564" i="1"/>
  <c r="R563" i="1"/>
  <c r="Q563" i="1"/>
  <c r="O563" i="1"/>
  <c r="R562" i="1"/>
  <c r="Q562" i="1"/>
  <c r="O562" i="1"/>
  <c r="R561" i="1"/>
  <c r="Q561" i="1"/>
  <c r="O561" i="1"/>
  <c r="R560" i="1"/>
  <c r="Q560" i="1"/>
  <c r="O560" i="1"/>
  <c r="R559" i="1"/>
  <c r="Q559" i="1"/>
  <c r="O559" i="1"/>
  <c r="R558" i="1"/>
  <c r="Q558" i="1"/>
  <c r="O558" i="1"/>
  <c r="R557" i="1"/>
  <c r="Q557" i="1"/>
  <c r="O557" i="1"/>
  <c r="R556" i="1"/>
  <c r="Q556" i="1"/>
  <c r="O556" i="1"/>
  <c r="R555" i="1"/>
  <c r="Q555" i="1"/>
  <c r="O555" i="1"/>
  <c r="R554" i="1"/>
  <c r="Q554" i="1"/>
  <c r="O554" i="1"/>
  <c r="R553" i="1"/>
  <c r="Q553" i="1"/>
  <c r="O553" i="1"/>
  <c r="R552" i="1"/>
  <c r="Q552" i="1"/>
  <c r="O552" i="1"/>
  <c r="R551" i="1"/>
  <c r="Q551" i="1"/>
  <c r="O551" i="1"/>
  <c r="R550" i="1"/>
  <c r="Q550" i="1"/>
  <c r="O550" i="1"/>
  <c r="R549" i="1"/>
  <c r="Q549" i="1"/>
  <c r="O549" i="1"/>
  <c r="R548" i="1"/>
  <c r="Q548" i="1"/>
  <c r="O548" i="1"/>
  <c r="R547" i="1"/>
  <c r="Q547" i="1"/>
  <c r="O547" i="1"/>
  <c r="R546" i="1"/>
  <c r="Q546" i="1"/>
  <c r="O546" i="1"/>
  <c r="R545" i="1"/>
  <c r="Q545" i="1"/>
  <c r="O545" i="1"/>
  <c r="R544" i="1"/>
  <c r="Q544" i="1"/>
  <c r="O544" i="1"/>
  <c r="R543" i="1"/>
  <c r="Q543" i="1"/>
  <c r="O543" i="1"/>
  <c r="R542" i="1"/>
  <c r="Q542" i="1"/>
  <c r="O542" i="1"/>
  <c r="R541" i="1"/>
  <c r="Q541" i="1"/>
  <c r="O541" i="1"/>
  <c r="R540" i="1"/>
  <c r="Q540" i="1"/>
  <c r="O540" i="1"/>
  <c r="R539" i="1"/>
  <c r="Q539" i="1"/>
  <c r="O539" i="1"/>
  <c r="R538" i="1"/>
  <c r="Q538" i="1"/>
  <c r="O538" i="1"/>
  <c r="R537" i="1"/>
  <c r="Q537" i="1"/>
  <c r="O537" i="1"/>
  <c r="R536" i="1"/>
  <c r="Q536" i="1"/>
  <c r="O536" i="1"/>
  <c r="R535" i="1"/>
  <c r="Q535" i="1"/>
  <c r="O535" i="1"/>
  <c r="R534" i="1"/>
  <c r="Q534" i="1"/>
  <c r="O534" i="1"/>
  <c r="R533" i="1"/>
  <c r="Q533" i="1"/>
  <c r="O533" i="1"/>
  <c r="R532" i="1"/>
  <c r="Q532" i="1"/>
  <c r="O532" i="1"/>
  <c r="R531" i="1"/>
  <c r="Q531" i="1"/>
  <c r="O531" i="1"/>
  <c r="R530" i="1"/>
  <c r="Q530" i="1"/>
  <c r="O530" i="1"/>
  <c r="R529" i="1"/>
  <c r="Q529" i="1"/>
  <c r="O529" i="1"/>
  <c r="R528" i="1"/>
  <c r="Q528" i="1"/>
  <c r="O528" i="1"/>
  <c r="R527" i="1"/>
  <c r="Q527" i="1"/>
  <c r="O527" i="1"/>
  <c r="R526" i="1"/>
  <c r="Q526" i="1"/>
  <c r="O526" i="1"/>
  <c r="R525" i="1"/>
  <c r="Q525" i="1"/>
  <c r="O525" i="1"/>
  <c r="R524" i="1"/>
  <c r="Q524" i="1"/>
  <c r="O524" i="1"/>
  <c r="R523" i="1"/>
  <c r="Q523" i="1"/>
  <c r="O523" i="1"/>
  <c r="R522" i="1"/>
  <c r="Q522" i="1"/>
  <c r="O522" i="1"/>
  <c r="R521" i="1"/>
  <c r="Q521" i="1"/>
  <c r="O521" i="1"/>
  <c r="R520" i="1"/>
  <c r="Q520" i="1"/>
  <c r="O520" i="1"/>
  <c r="R519" i="1"/>
  <c r="Q519" i="1"/>
  <c r="O519" i="1"/>
  <c r="R518" i="1"/>
  <c r="Q518" i="1"/>
  <c r="O518" i="1"/>
  <c r="R517" i="1"/>
  <c r="Q517" i="1"/>
  <c r="O517" i="1"/>
  <c r="R516" i="1"/>
  <c r="Q516" i="1"/>
  <c r="O516" i="1"/>
  <c r="R515" i="1"/>
  <c r="Q515" i="1"/>
  <c r="O515" i="1"/>
  <c r="R514" i="1"/>
  <c r="Q514" i="1"/>
  <c r="O514" i="1"/>
  <c r="R513" i="1"/>
  <c r="Q513" i="1"/>
  <c r="O513" i="1"/>
  <c r="R512" i="1"/>
  <c r="Q512" i="1"/>
  <c r="O512" i="1"/>
  <c r="R511" i="1"/>
  <c r="Q511" i="1"/>
  <c r="O511" i="1"/>
  <c r="R510" i="1"/>
  <c r="Q510" i="1"/>
  <c r="O510" i="1"/>
  <c r="R509" i="1"/>
  <c r="Q509" i="1"/>
  <c r="O509" i="1"/>
  <c r="R508" i="1"/>
  <c r="Q508" i="1"/>
  <c r="O508" i="1"/>
  <c r="R507" i="1"/>
  <c r="Q507" i="1"/>
  <c r="O507" i="1"/>
  <c r="R506" i="1"/>
  <c r="Q506" i="1"/>
  <c r="O506" i="1"/>
  <c r="R505" i="1"/>
  <c r="Q505" i="1"/>
  <c r="O505" i="1"/>
  <c r="R504" i="1"/>
  <c r="Q504" i="1"/>
  <c r="O504" i="1"/>
  <c r="R503" i="1"/>
  <c r="Q503" i="1"/>
  <c r="O503" i="1"/>
  <c r="R502" i="1"/>
  <c r="Q502" i="1"/>
  <c r="O502" i="1"/>
  <c r="R501" i="1"/>
  <c r="Q501" i="1"/>
  <c r="O501" i="1"/>
  <c r="R500" i="1"/>
  <c r="Q500" i="1"/>
  <c r="O500" i="1"/>
  <c r="R499" i="1"/>
  <c r="Q499" i="1"/>
  <c r="O499" i="1"/>
  <c r="R498" i="1"/>
  <c r="Q498" i="1"/>
  <c r="O498" i="1"/>
  <c r="R497" i="1"/>
  <c r="Q497" i="1"/>
  <c r="O497" i="1"/>
  <c r="R496" i="1"/>
  <c r="Q496" i="1"/>
  <c r="O496" i="1"/>
  <c r="R495" i="1"/>
  <c r="Q495" i="1"/>
  <c r="O495" i="1"/>
  <c r="R494" i="1"/>
  <c r="Q494" i="1"/>
  <c r="O494" i="1"/>
  <c r="R493" i="1"/>
  <c r="Q493" i="1"/>
  <c r="O493" i="1"/>
  <c r="R492" i="1"/>
  <c r="Q492" i="1"/>
  <c r="O492" i="1"/>
  <c r="R491" i="1"/>
  <c r="Q491" i="1"/>
  <c r="O491" i="1"/>
  <c r="R490" i="1"/>
  <c r="Q490" i="1"/>
  <c r="O490" i="1"/>
  <c r="R489" i="1"/>
  <c r="Q489" i="1"/>
  <c r="O489" i="1"/>
  <c r="R488" i="1"/>
  <c r="Q488" i="1"/>
  <c r="O488" i="1"/>
  <c r="R487" i="1"/>
  <c r="Q487" i="1"/>
  <c r="O487" i="1"/>
  <c r="R486" i="1"/>
  <c r="Q486" i="1"/>
  <c r="O486" i="1"/>
  <c r="R485" i="1"/>
  <c r="Q485" i="1"/>
  <c r="O485" i="1"/>
  <c r="R484" i="1"/>
  <c r="Q484" i="1"/>
  <c r="O484" i="1"/>
  <c r="R483" i="1"/>
  <c r="Q483" i="1"/>
  <c r="O483" i="1"/>
  <c r="R482" i="1"/>
  <c r="Q482" i="1"/>
  <c r="O482" i="1"/>
  <c r="R481" i="1"/>
  <c r="Q481" i="1"/>
  <c r="O481" i="1"/>
  <c r="R480" i="1"/>
  <c r="Q480" i="1"/>
  <c r="O480" i="1"/>
  <c r="R479" i="1"/>
  <c r="Q479" i="1"/>
  <c r="O479" i="1"/>
  <c r="R478" i="1"/>
  <c r="Q478" i="1"/>
  <c r="O478" i="1"/>
  <c r="R477" i="1"/>
  <c r="Q477" i="1"/>
  <c r="O477" i="1"/>
  <c r="R476" i="1"/>
  <c r="Q476" i="1"/>
  <c r="O476" i="1"/>
  <c r="R475" i="1"/>
  <c r="Q475" i="1"/>
  <c r="O475" i="1"/>
  <c r="R474" i="1"/>
  <c r="Q474" i="1"/>
  <c r="O474" i="1"/>
  <c r="R473" i="1"/>
  <c r="Q473" i="1"/>
  <c r="O473" i="1"/>
  <c r="R472" i="1"/>
  <c r="Q472" i="1"/>
  <c r="O472" i="1"/>
  <c r="R471" i="1"/>
  <c r="Q471" i="1"/>
  <c r="O471" i="1"/>
  <c r="R470" i="1"/>
  <c r="Q470" i="1"/>
  <c r="O470" i="1"/>
  <c r="R469" i="1"/>
  <c r="Q469" i="1"/>
  <c r="O469" i="1"/>
  <c r="R468" i="1"/>
  <c r="Q468" i="1"/>
  <c r="O468" i="1"/>
  <c r="R467" i="1"/>
  <c r="Q467" i="1"/>
  <c r="O467" i="1"/>
  <c r="R466" i="1"/>
  <c r="Q466" i="1"/>
  <c r="O466" i="1"/>
  <c r="R465" i="1"/>
  <c r="Q465" i="1"/>
  <c r="O465" i="1"/>
  <c r="R464" i="1"/>
  <c r="Q464" i="1"/>
  <c r="O464" i="1"/>
  <c r="R463" i="1"/>
  <c r="Q463" i="1"/>
  <c r="O463" i="1"/>
  <c r="R462" i="1"/>
  <c r="Q462" i="1"/>
  <c r="O462" i="1"/>
  <c r="R461" i="1"/>
  <c r="Q461" i="1"/>
  <c r="O461" i="1"/>
  <c r="R460" i="1"/>
  <c r="Q460" i="1"/>
  <c r="O460" i="1"/>
  <c r="R459" i="1"/>
  <c r="Q459" i="1"/>
  <c r="O459" i="1"/>
  <c r="R458" i="1"/>
  <c r="Q458" i="1"/>
  <c r="O458" i="1"/>
  <c r="R457" i="1"/>
  <c r="Q457" i="1"/>
  <c r="O457" i="1"/>
  <c r="R456" i="1"/>
  <c r="Q456" i="1"/>
  <c r="O456" i="1"/>
  <c r="R455" i="1"/>
  <c r="Q455" i="1"/>
  <c r="O455" i="1"/>
  <c r="R454" i="1"/>
  <c r="Q454" i="1"/>
  <c r="O454" i="1"/>
  <c r="R453" i="1"/>
  <c r="Q453" i="1"/>
  <c r="O453" i="1"/>
  <c r="R452" i="1"/>
  <c r="Q452" i="1"/>
  <c r="O452" i="1"/>
  <c r="R451" i="1"/>
  <c r="Q451" i="1"/>
  <c r="O451" i="1"/>
  <c r="R450" i="1"/>
  <c r="Q450" i="1"/>
  <c r="O450" i="1"/>
  <c r="R449" i="1"/>
  <c r="Q449" i="1"/>
  <c r="O449" i="1"/>
  <c r="R448" i="1"/>
  <c r="Q448" i="1"/>
  <c r="O448" i="1"/>
  <c r="R447" i="1"/>
  <c r="Q447" i="1"/>
  <c r="O447" i="1"/>
  <c r="R446" i="1"/>
  <c r="Q446" i="1"/>
  <c r="O446" i="1"/>
  <c r="R445" i="1"/>
  <c r="Q445" i="1"/>
  <c r="O445" i="1"/>
  <c r="R444" i="1"/>
  <c r="Q444" i="1"/>
  <c r="O444" i="1"/>
  <c r="R443" i="1"/>
  <c r="Q443" i="1"/>
  <c r="O443" i="1"/>
  <c r="R442" i="1"/>
  <c r="Q442" i="1"/>
  <c r="O442" i="1"/>
  <c r="R441" i="1"/>
  <c r="Q441" i="1"/>
  <c r="O441" i="1"/>
  <c r="R440" i="1"/>
  <c r="Q440" i="1"/>
  <c r="O440" i="1"/>
  <c r="R439" i="1"/>
  <c r="Q439" i="1"/>
  <c r="O439" i="1"/>
  <c r="R438" i="1"/>
  <c r="Q438" i="1"/>
  <c r="O438" i="1"/>
  <c r="R437" i="1"/>
  <c r="Q437" i="1"/>
  <c r="O437" i="1"/>
  <c r="R436" i="1"/>
  <c r="Q436" i="1"/>
  <c r="O436" i="1"/>
  <c r="R435" i="1"/>
  <c r="Q435" i="1"/>
  <c r="O435" i="1"/>
  <c r="R434" i="1"/>
  <c r="Q434" i="1"/>
  <c r="O434" i="1"/>
  <c r="R433" i="1"/>
  <c r="Q433" i="1"/>
  <c r="O433" i="1"/>
  <c r="R432" i="1"/>
  <c r="Q432" i="1"/>
  <c r="O432" i="1"/>
  <c r="R431" i="1"/>
  <c r="Q431" i="1"/>
  <c r="O431" i="1"/>
  <c r="R430" i="1"/>
  <c r="Q430" i="1"/>
  <c r="O430" i="1"/>
  <c r="R429" i="1"/>
  <c r="Q429" i="1"/>
  <c r="O429" i="1"/>
  <c r="R428" i="1"/>
  <c r="Q428" i="1"/>
  <c r="O428" i="1"/>
  <c r="R427" i="1"/>
  <c r="Q427" i="1"/>
  <c r="O427" i="1"/>
  <c r="R426" i="1"/>
  <c r="Q426" i="1"/>
  <c r="O426" i="1"/>
  <c r="R425" i="1"/>
  <c r="Q425" i="1"/>
  <c r="O425" i="1"/>
  <c r="R424" i="1"/>
  <c r="Q424" i="1"/>
  <c r="O424" i="1"/>
  <c r="R423" i="1"/>
  <c r="Q423" i="1"/>
  <c r="O423" i="1"/>
  <c r="R422" i="1"/>
  <c r="Q422" i="1"/>
  <c r="O422" i="1"/>
  <c r="R421" i="1"/>
  <c r="Q421" i="1"/>
  <c r="O421" i="1"/>
  <c r="R420" i="1"/>
  <c r="Q420" i="1"/>
  <c r="O420" i="1"/>
  <c r="R419" i="1"/>
  <c r="Q419" i="1"/>
  <c r="O419" i="1"/>
  <c r="R418" i="1"/>
  <c r="Q418" i="1"/>
  <c r="O418" i="1"/>
  <c r="R417" i="1"/>
  <c r="Q417" i="1"/>
  <c r="O417" i="1"/>
  <c r="R416" i="1"/>
  <c r="Q416" i="1"/>
  <c r="O416" i="1"/>
  <c r="R415" i="1"/>
  <c r="Q415" i="1"/>
  <c r="O415" i="1"/>
  <c r="R414" i="1"/>
  <c r="Q414" i="1"/>
  <c r="O414" i="1"/>
  <c r="R413" i="1"/>
  <c r="Q413" i="1"/>
  <c r="O413" i="1"/>
  <c r="R412" i="1"/>
  <c r="Q412" i="1"/>
  <c r="O412" i="1"/>
  <c r="R411" i="1"/>
  <c r="Q411" i="1"/>
  <c r="O411" i="1"/>
  <c r="R410" i="1"/>
  <c r="Q410" i="1"/>
  <c r="O410" i="1"/>
  <c r="R409" i="1"/>
  <c r="Q409" i="1"/>
  <c r="O409" i="1"/>
  <c r="R408" i="1"/>
  <c r="Q408" i="1"/>
  <c r="O408" i="1"/>
  <c r="R407" i="1"/>
  <c r="Q407" i="1"/>
  <c r="O407" i="1"/>
  <c r="R406" i="1"/>
  <c r="Q406" i="1"/>
  <c r="O406" i="1"/>
  <c r="R405" i="1"/>
  <c r="Q405" i="1"/>
  <c r="O405" i="1"/>
  <c r="R404" i="1"/>
  <c r="Q404" i="1"/>
  <c r="O404" i="1"/>
  <c r="R403" i="1"/>
  <c r="Q403" i="1"/>
  <c r="O403" i="1"/>
  <c r="R402" i="1"/>
  <c r="Q402" i="1"/>
  <c r="O402" i="1"/>
  <c r="R401" i="1"/>
  <c r="Q401" i="1"/>
  <c r="O401" i="1"/>
  <c r="R400" i="1"/>
  <c r="Q400" i="1"/>
  <c r="O400" i="1"/>
  <c r="R399" i="1"/>
  <c r="Q399" i="1"/>
  <c r="O399" i="1"/>
  <c r="R398" i="1"/>
  <c r="Q398" i="1"/>
  <c r="O398" i="1"/>
  <c r="R397" i="1"/>
  <c r="Q397" i="1"/>
  <c r="O397" i="1"/>
  <c r="R396" i="1"/>
  <c r="Q396" i="1"/>
  <c r="O396" i="1"/>
  <c r="R395" i="1"/>
  <c r="Q395" i="1"/>
  <c r="O395" i="1"/>
  <c r="R394" i="1"/>
  <c r="Q394" i="1"/>
  <c r="O394" i="1"/>
  <c r="R393" i="1"/>
  <c r="Q393" i="1"/>
  <c r="O393" i="1"/>
  <c r="R392" i="1"/>
  <c r="Q392" i="1"/>
  <c r="O392" i="1"/>
  <c r="R391" i="1"/>
  <c r="Q391" i="1"/>
  <c r="O391" i="1"/>
  <c r="R390" i="1"/>
  <c r="Q390" i="1"/>
  <c r="O390" i="1"/>
  <c r="R389" i="1"/>
  <c r="Q389" i="1"/>
  <c r="O389" i="1"/>
  <c r="R388" i="1"/>
  <c r="Q388" i="1"/>
  <c r="O388" i="1"/>
  <c r="R387" i="1"/>
  <c r="Q387" i="1"/>
  <c r="O387" i="1"/>
  <c r="R386" i="1"/>
  <c r="Q386" i="1"/>
  <c r="O386" i="1"/>
  <c r="R385" i="1"/>
  <c r="Q385" i="1"/>
  <c r="O385" i="1"/>
  <c r="R384" i="1"/>
  <c r="Q384" i="1"/>
  <c r="O384" i="1"/>
  <c r="R383" i="1"/>
  <c r="Q383" i="1"/>
  <c r="O383" i="1"/>
  <c r="R382" i="1"/>
  <c r="Q382" i="1"/>
  <c r="O382" i="1"/>
  <c r="R381" i="1"/>
  <c r="Q381" i="1"/>
  <c r="O381" i="1"/>
  <c r="R380" i="1"/>
  <c r="Q380" i="1"/>
  <c r="O380" i="1"/>
  <c r="R379" i="1"/>
  <c r="Q379" i="1"/>
  <c r="O379" i="1"/>
  <c r="R378" i="1"/>
  <c r="Q378" i="1"/>
  <c r="O378" i="1"/>
  <c r="R377" i="1"/>
  <c r="Q377" i="1"/>
  <c r="O377" i="1"/>
  <c r="R376" i="1"/>
  <c r="Q376" i="1"/>
  <c r="O376" i="1"/>
  <c r="R375" i="1"/>
  <c r="Q375" i="1"/>
  <c r="O375" i="1"/>
  <c r="R374" i="1"/>
  <c r="Q374" i="1"/>
  <c r="O374" i="1"/>
  <c r="R373" i="1"/>
  <c r="Q373" i="1"/>
  <c r="O373" i="1"/>
  <c r="R372" i="1"/>
  <c r="Q372" i="1"/>
  <c r="O372" i="1"/>
  <c r="R371" i="1"/>
  <c r="Q371" i="1"/>
  <c r="O371" i="1"/>
  <c r="R370" i="1"/>
  <c r="Q370" i="1"/>
  <c r="O370" i="1"/>
  <c r="R369" i="1"/>
  <c r="Q369" i="1"/>
  <c r="O369" i="1"/>
  <c r="R368" i="1"/>
  <c r="Q368" i="1"/>
  <c r="O368" i="1"/>
  <c r="R367" i="1"/>
  <c r="Q367" i="1"/>
  <c r="O367" i="1"/>
  <c r="R366" i="1"/>
  <c r="Q366" i="1"/>
  <c r="O366" i="1"/>
  <c r="R365" i="1"/>
  <c r="Q365" i="1"/>
  <c r="O365" i="1"/>
  <c r="R364" i="1"/>
  <c r="Q364" i="1"/>
  <c r="O364" i="1"/>
  <c r="R363" i="1"/>
  <c r="Q363" i="1"/>
  <c r="O363" i="1"/>
  <c r="R362" i="1"/>
  <c r="Q362" i="1"/>
  <c r="O362" i="1"/>
  <c r="R361" i="1"/>
  <c r="Q361" i="1"/>
  <c r="O361" i="1"/>
  <c r="R360" i="1"/>
  <c r="Q360" i="1"/>
  <c r="O360" i="1"/>
  <c r="R359" i="1"/>
  <c r="Q359" i="1"/>
  <c r="O359" i="1"/>
  <c r="R358" i="1"/>
  <c r="Q358" i="1"/>
  <c r="O358" i="1"/>
  <c r="R357" i="1"/>
  <c r="Q357" i="1"/>
  <c r="O357" i="1"/>
  <c r="R356" i="1"/>
  <c r="Q356" i="1"/>
  <c r="O356" i="1"/>
  <c r="R355" i="1"/>
  <c r="Q355" i="1"/>
  <c r="O355" i="1"/>
  <c r="R354" i="1"/>
  <c r="Q354" i="1"/>
  <c r="O354" i="1"/>
  <c r="R353" i="1"/>
  <c r="Q353" i="1"/>
  <c r="O353" i="1"/>
  <c r="R352" i="1"/>
  <c r="Q352" i="1"/>
  <c r="O352" i="1"/>
  <c r="R351" i="1"/>
  <c r="Q351" i="1"/>
  <c r="O351" i="1"/>
  <c r="R350" i="1"/>
  <c r="Q350" i="1"/>
  <c r="O350" i="1"/>
  <c r="R349" i="1"/>
  <c r="Q349" i="1"/>
  <c r="O349" i="1"/>
  <c r="R348" i="1"/>
  <c r="Q348" i="1"/>
  <c r="O348" i="1"/>
  <c r="R347" i="1"/>
  <c r="Q347" i="1"/>
  <c r="O347" i="1"/>
  <c r="R346" i="1"/>
  <c r="Q346" i="1"/>
  <c r="O346" i="1"/>
  <c r="R345" i="1"/>
  <c r="Q345" i="1"/>
  <c r="O345" i="1"/>
  <c r="R344" i="1"/>
  <c r="Q344" i="1"/>
  <c r="O344" i="1"/>
  <c r="R343" i="1"/>
  <c r="Q343" i="1"/>
  <c r="O343" i="1"/>
  <c r="R342" i="1"/>
  <c r="Q342" i="1"/>
  <c r="O342" i="1"/>
  <c r="R341" i="1"/>
  <c r="Q341" i="1"/>
  <c r="O341" i="1"/>
  <c r="R340" i="1"/>
  <c r="Q340" i="1"/>
  <c r="O340" i="1"/>
  <c r="R339" i="1"/>
  <c r="Q339" i="1"/>
  <c r="O339" i="1"/>
  <c r="R338" i="1"/>
  <c r="Q338" i="1"/>
  <c r="O338" i="1"/>
  <c r="R337" i="1"/>
  <c r="Q337" i="1"/>
  <c r="O337" i="1"/>
  <c r="R336" i="1"/>
  <c r="Q336" i="1"/>
  <c r="O336" i="1"/>
  <c r="R335" i="1"/>
  <c r="Q335" i="1"/>
  <c r="O335" i="1"/>
  <c r="R334" i="1"/>
  <c r="Q334" i="1"/>
  <c r="O334" i="1"/>
  <c r="R333" i="1"/>
  <c r="Q333" i="1"/>
  <c r="O333" i="1"/>
  <c r="R332" i="1"/>
  <c r="Q332" i="1"/>
  <c r="O332" i="1"/>
  <c r="R331" i="1"/>
  <c r="Q331" i="1"/>
  <c r="O331" i="1"/>
  <c r="R330" i="1"/>
  <c r="Q330" i="1"/>
  <c r="O330" i="1"/>
  <c r="R329" i="1"/>
  <c r="Q329" i="1"/>
  <c r="O329" i="1"/>
  <c r="R328" i="1"/>
  <c r="Q328" i="1"/>
  <c r="O328" i="1"/>
  <c r="R327" i="1"/>
  <c r="Q327" i="1"/>
  <c r="O327" i="1"/>
  <c r="R326" i="1"/>
  <c r="Q326" i="1"/>
  <c r="O326" i="1"/>
  <c r="R325" i="1"/>
  <c r="Q325" i="1"/>
  <c r="O325" i="1"/>
  <c r="R324" i="1"/>
  <c r="Q324" i="1"/>
  <c r="O324" i="1"/>
  <c r="R323" i="1"/>
  <c r="Q323" i="1"/>
  <c r="O323" i="1"/>
  <c r="R322" i="1"/>
  <c r="Q322" i="1"/>
  <c r="O322" i="1"/>
  <c r="R321" i="1"/>
  <c r="Q321" i="1"/>
  <c r="O321" i="1"/>
  <c r="R320" i="1"/>
  <c r="Q320" i="1"/>
  <c r="O320" i="1"/>
  <c r="R319" i="1"/>
  <c r="Q319" i="1"/>
  <c r="O319" i="1"/>
  <c r="R318" i="1"/>
  <c r="Q318" i="1"/>
  <c r="O318" i="1"/>
  <c r="R317" i="1"/>
  <c r="Q317" i="1"/>
  <c r="O317" i="1"/>
  <c r="R316" i="1"/>
  <c r="Q316" i="1"/>
  <c r="O316" i="1"/>
  <c r="R315" i="1"/>
  <c r="Q315" i="1"/>
  <c r="O315" i="1"/>
  <c r="R314" i="1"/>
  <c r="Q314" i="1"/>
  <c r="O314" i="1"/>
  <c r="R313" i="1"/>
  <c r="Q313" i="1"/>
  <c r="O313" i="1"/>
  <c r="R312" i="1"/>
  <c r="Q312" i="1"/>
  <c r="O312" i="1"/>
  <c r="R311" i="1"/>
  <c r="Q311" i="1"/>
  <c r="O311" i="1"/>
  <c r="R310" i="1"/>
  <c r="Q310" i="1"/>
  <c r="O310" i="1"/>
  <c r="R309" i="1"/>
  <c r="Q309" i="1"/>
  <c r="O309" i="1"/>
  <c r="R308" i="1"/>
  <c r="Q308" i="1"/>
  <c r="O308" i="1"/>
  <c r="R307" i="1"/>
  <c r="Q307" i="1"/>
  <c r="O307" i="1"/>
  <c r="R306" i="1"/>
  <c r="Q306" i="1"/>
  <c r="O306" i="1"/>
  <c r="R305" i="1"/>
  <c r="Q305" i="1"/>
  <c r="O305" i="1"/>
  <c r="R304" i="1"/>
  <c r="Q304" i="1"/>
  <c r="O304" i="1"/>
  <c r="R303" i="1"/>
  <c r="Q303" i="1"/>
  <c r="O303" i="1"/>
  <c r="R302" i="1"/>
  <c r="Q302" i="1"/>
  <c r="O302" i="1"/>
  <c r="R301" i="1"/>
  <c r="Q301" i="1"/>
  <c r="O301" i="1"/>
  <c r="R300" i="1"/>
  <c r="Q300" i="1"/>
  <c r="O300" i="1"/>
  <c r="R299" i="1"/>
  <c r="Q299" i="1"/>
  <c r="O299" i="1"/>
  <c r="R298" i="1"/>
  <c r="Q298" i="1"/>
  <c r="O298" i="1"/>
  <c r="R297" i="1"/>
  <c r="Q297" i="1"/>
  <c r="O297" i="1"/>
  <c r="R296" i="1"/>
  <c r="Q296" i="1"/>
  <c r="O296" i="1"/>
  <c r="R295" i="1"/>
  <c r="Q295" i="1"/>
  <c r="O295" i="1"/>
  <c r="R294" i="1"/>
  <c r="Q294" i="1"/>
  <c r="O294" i="1"/>
  <c r="R293" i="1"/>
  <c r="Q293" i="1"/>
  <c r="O293" i="1"/>
  <c r="R292" i="1"/>
  <c r="Q292" i="1"/>
  <c r="O292" i="1"/>
  <c r="R291" i="1"/>
  <c r="Q291" i="1"/>
  <c r="O291" i="1"/>
  <c r="R290" i="1"/>
  <c r="Q290" i="1"/>
  <c r="O290" i="1"/>
  <c r="R289" i="1"/>
  <c r="Q289" i="1"/>
  <c r="O289" i="1"/>
  <c r="R288" i="1"/>
  <c r="Q288" i="1"/>
  <c r="O288" i="1"/>
  <c r="R287" i="1"/>
  <c r="Q287" i="1"/>
  <c r="O287" i="1"/>
  <c r="R286" i="1"/>
  <c r="Q286" i="1"/>
  <c r="O286" i="1"/>
  <c r="R285" i="1"/>
  <c r="Q285" i="1"/>
  <c r="O285" i="1"/>
  <c r="R284" i="1"/>
  <c r="Q284" i="1"/>
  <c r="O284" i="1"/>
  <c r="R283" i="1"/>
  <c r="Q283" i="1"/>
  <c r="O283" i="1"/>
  <c r="R282" i="1"/>
  <c r="Q282" i="1"/>
  <c r="O282" i="1"/>
  <c r="R281" i="1"/>
  <c r="Q281" i="1"/>
  <c r="O281" i="1"/>
  <c r="R280" i="1"/>
  <c r="Q280" i="1"/>
  <c r="O280" i="1"/>
  <c r="R279" i="1"/>
  <c r="Q279" i="1"/>
  <c r="O279" i="1"/>
  <c r="R278" i="1"/>
  <c r="Q278" i="1"/>
  <c r="O278" i="1"/>
  <c r="R277" i="1"/>
  <c r="Q277" i="1"/>
  <c r="O277" i="1"/>
  <c r="R276" i="1"/>
  <c r="Q276" i="1"/>
  <c r="O276" i="1"/>
  <c r="R275" i="1"/>
  <c r="Q275" i="1"/>
  <c r="O275" i="1"/>
  <c r="R274" i="1"/>
  <c r="Q274" i="1"/>
  <c r="O274" i="1"/>
  <c r="R273" i="1"/>
  <c r="Q273" i="1"/>
  <c r="O273" i="1"/>
  <c r="R272" i="1"/>
  <c r="Q272" i="1"/>
  <c r="O272" i="1"/>
  <c r="R271" i="1"/>
  <c r="Q271" i="1"/>
  <c r="O271" i="1"/>
  <c r="R270" i="1"/>
  <c r="Q270" i="1"/>
  <c r="O270" i="1"/>
  <c r="R269" i="1"/>
  <c r="Q269" i="1"/>
  <c r="O269" i="1"/>
  <c r="R268" i="1"/>
  <c r="Q268" i="1"/>
  <c r="O268" i="1"/>
  <c r="R267" i="1"/>
  <c r="Q267" i="1"/>
  <c r="O267" i="1"/>
  <c r="R266" i="1"/>
  <c r="Q266" i="1"/>
  <c r="O266" i="1"/>
  <c r="R265" i="1"/>
  <c r="Q265" i="1"/>
  <c r="O265" i="1"/>
  <c r="R264" i="1"/>
  <c r="Q264" i="1"/>
  <c r="O264" i="1"/>
  <c r="R263" i="1"/>
  <c r="Q263" i="1"/>
  <c r="O263" i="1"/>
  <c r="R262" i="1"/>
  <c r="Q262" i="1"/>
  <c r="O262" i="1"/>
  <c r="R261" i="1"/>
  <c r="Q261" i="1"/>
  <c r="O261" i="1"/>
  <c r="R260" i="1"/>
  <c r="Q260" i="1"/>
  <c r="O260" i="1"/>
  <c r="R259" i="1"/>
  <c r="Q259" i="1"/>
  <c r="O259" i="1"/>
  <c r="R258" i="1"/>
  <c r="Q258" i="1"/>
  <c r="O258" i="1"/>
  <c r="R257" i="1"/>
  <c r="Q257" i="1"/>
  <c r="O257" i="1"/>
  <c r="R256" i="1"/>
  <c r="Q256" i="1"/>
  <c r="O256" i="1"/>
  <c r="R255" i="1"/>
  <c r="Q255" i="1"/>
  <c r="O255" i="1"/>
  <c r="R254" i="1"/>
  <c r="Q254" i="1"/>
  <c r="O254" i="1"/>
  <c r="R253" i="1"/>
  <c r="Q253" i="1"/>
  <c r="O253" i="1"/>
  <c r="R252" i="1"/>
  <c r="Q252" i="1"/>
  <c r="O252" i="1"/>
  <c r="R251" i="1"/>
  <c r="Q251" i="1"/>
  <c r="O251" i="1"/>
  <c r="R250" i="1"/>
  <c r="Q250" i="1"/>
  <c r="O250" i="1"/>
  <c r="R249" i="1"/>
  <c r="Q249" i="1"/>
  <c r="O249" i="1"/>
  <c r="R248" i="1"/>
  <c r="Q248" i="1"/>
  <c r="O248" i="1"/>
  <c r="R247" i="1"/>
  <c r="Q247" i="1"/>
  <c r="O247" i="1"/>
  <c r="R246" i="1"/>
  <c r="Q246" i="1"/>
  <c r="O246" i="1"/>
  <c r="R245" i="1"/>
  <c r="Q245" i="1"/>
  <c r="O245" i="1"/>
  <c r="R244" i="1"/>
  <c r="Q244" i="1"/>
  <c r="O244" i="1"/>
  <c r="R243" i="1"/>
  <c r="Q243" i="1"/>
  <c r="O243" i="1"/>
  <c r="R242" i="1"/>
  <c r="Q242" i="1"/>
  <c r="O242" i="1"/>
  <c r="R241" i="1"/>
  <c r="Q241" i="1"/>
  <c r="O241" i="1"/>
  <c r="R240" i="1"/>
  <c r="Q240" i="1"/>
  <c r="O240" i="1"/>
  <c r="R239" i="1"/>
  <c r="Q239" i="1"/>
  <c r="O239" i="1"/>
  <c r="R238" i="1"/>
  <c r="Q238" i="1"/>
  <c r="O238" i="1"/>
  <c r="R237" i="1"/>
  <c r="Q237" i="1"/>
  <c r="O237" i="1"/>
  <c r="R236" i="1"/>
  <c r="Q236" i="1"/>
  <c r="O236" i="1"/>
  <c r="R235" i="1"/>
  <c r="Q235" i="1"/>
  <c r="O235" i="1"/>
  <c r="R234" i="1"/>
  <c r="Q234" i="1"/>
  <c r="O234" i="1"/>
  <c r="R233" i="1"/>
  <c r="Q233" i="1"/>
  <c r="O233" i="1"/>
  <c r="R232" i="1"/>
  <c r="Q232" i="1"/>
  <c r="O232" i="1"/>
  <c r="R231" i="1"/>
  <c r="Q231" i="1"/>
  <c r="O231" i="1"/>
  <c r="R230" i="1"/>
  <c r="Q230" i="1"/>
  <c r="O230" i="1"/>
  <c r="R229" i="1"/>
  <c r="Q229" i="1"/>
  <c r="O229" i="1"/>
  <c r="R228" i="1"/>
  <c r="Q228" i="1"/>
  <c r="O228" i="1"/>
  <c r="R227" i="1"/>
  <c r="Q227" i="1"/>
  <c r="O227" i="1"/>
  <c r="R226" i="1"/>
  <c r="Q226" i="1"/>
  <c r="O226" i="1"/>
  <c r="R225" i="1"/>
  <c r="Q225" i="1"/>
  <c r="O225" i="1"/>
  <c r="R224" i="1"/>
  <c r="Q224" i="1"/>
  <c r="O224" i="1"/>
  <c r="R223" i="1"/>
  <c r="Q223" i="1"/>
  <c r="O223" i="1"/>
  <c r="R222" i="1"/>
  <c r="Q222" i="1"/>
  <c r="O222" i="1"/>
  <c r="R221" i="1"/>
  <c r="Q221" i="1"/>
  <c r="O221" i="1"/>
  <c r="R220" i="1"/>
  <c r="Q220" i="1"/>
  <c r="O220" i="1"/>
  <c r="R219" i="1"/>
  <c r="Q219" i="1"/>
  <c r="O219" i="1"/>
  <c r="R218" i="1"/>
  <c r="Q218" i="1"/>
  <c r="O218" i="1"/>
  <c r="R217" i="1"/>
  <c r="Q217" i="1"/>
  <c r="O217" i="1"/>
  <c r="R216" i="1"/>
  <c r="Q216" i="1"/>
  <c r="O216" i="1"/>
  <c r="R215" i="1"/>
  <c r="Q215" i="1"/>
  <c r="O215" i="1"/>
  <c r="R214" i="1"/>
  <c r="Q214" i="1"/>
  <c r="O214" i="1"/>
  <c r="R213" i="1"/>
  <c r="Q213" i="1"/>
  <c r="O213" i="1"/>
  <c r="R212" i="1"/>
  <c r="Q212" i="1"/>
  <c r="O212" i="1"/>
  <c r="R211" i="1"/>
  <c r="Q211" i="1"/>
  <c r="O211" i="1"/>
  <c r="R210" i="1"/>
  <c r="Q210" i="1"/>
  <c r="O210" i="1"/>
  <c r="R209" i="1"/>
  <c r="Q209" i="1"/>
  <c r="O209" i="1"/>
  <c r="R208" i="1"/>
  <c r="Q208" i="1"/>
  <c r="O208" i="1"/>
  <c r="R207" i="1"/>
  <c r="Q207" i="1"/>
  <c r="O207" i="1"/>
  <c r="R206" i="1"/>
  <c r="Q206" i="1"/>
  <c r="O206" i="1"/>
  <c r="R205" i="1"/>
  <c r="Q205" i="1"/>
  <c r="O205" i="1"/>
  <c r="R204" i="1"/>
  <c r="Q204" i="1"/>
  <c r="O204" i="1"/>
  <c r="R203" i="1"/>
  <c r="Q203" i="1"/>
  <c r="O203" i="1"/>
  <c r="R202" i="1"/>
  <c r="Q202" i="1"/>
  <c r="O202" i="1"/>
  <c r="R201" i="1"/>
  <c r="Q201" i="1"/>
  <c r="O201" i="1"/>
  <c r="R200" i="1"/>
  <c r="Q200" i="1"/>
  <c r="O200" i="1"/>
  <c r="R199" i="1"/>
  <c r="Q199" i="1"/>
  <c r="O199" i="1"/>
  <c r="R198" i="1"/>
  <c r="Q198" i="1"/>
  <c r="O198" i="1"/>
  <c r="R197" i="1"/>
  <c r="Q197" i="1"/>
  <c r="O197" i="1"/>
  <c r="R196" i="1"/>
  <c r="Q196" i="1"/>
  <c r="O196" i="1"/>
  <c r="R195" i="1"/>
  <c r="Q195" i="1"/>
  <c r="O195" i="1"/>
  <c r="R194" i="1"/>
  <c r="Q194" i="1"/>
  <c r="O194" i="1"/>
  <c r="R193" i="1"/>
  <c r="Q193" i="1"/>
  <c r="O193" i="1"/>
  <c r="R192" i="1"/>
  <c r="Q192" i="1"/>
  <c r="O192" i="1"/>
  <c r="R191" i="1"/>
  <c r="Q191" i="1"/>
  <c r="O191" i="1"/>
  <c r="R190" i="1"/>
  <c r="Q190" i="1"/>
  <c r="O190" i="1"/>
  <c r="R189" i="1"/>
  <c r="Q189" i="1"/>
  <c r="O189" i="1"/>
  <c r="R188" i="1"/>
  <c r="Q188" i="1"/>
  <c r="O188" i="1"/>
  <c r="R187" i="1"/>
  <c r="Q187" i="1"/>
  <c r="O187" i="1"/>
  <c r="R186" i="1"/>
  <c r="Q186" i="1"/>
  <c r="O186" i="1"/>
  <c r="R185" i="1"/>
  <c r="Q185" i="1"/>
  <c r="O185" i="1"/>
  <c r="R184" i="1"/>
  <c r="Q184" i="1"/>
  <c r="O184" i="1"/>
  <c r="R183" i="1"/>
  <c r="Q183" i="1"/>
  <c r="O183" i="1"/>
  <c r="R182" i="1"/>
  <c r="Q182" i="1"/>
  <c r="O182" i="1"/>
  <c r="R181" i="1"/>
  <c r="Q181" i="1"/>
  <c r="O181" i="1"/>
  <c r="R180" i="1"/>
  <c r="Q180" i="1"/>
  <c r="O180" i="1"/>
  <c r="R179" i="1"/>
  <c r="Q179" i="1"/>
  <c r="O179" i="1"/>
  <c r="R178" i="1"/>
  <c r="Q178" i="1"/>
  <c r="O178" i="1"/>
  <c r="R177" i="1"/>
  <c r="Q177" i="1"/>
  <c r="O177" i="1"/>
  <c r="R176" i="1"/>
  <c r="Q176" i="1"/>
  <c r="O176" i="1"/>
  <c r="R175" i="1"/>
  <c r="Q175" i="1"/>
  <c r="O175" i="1"/>
  <c r="R174" i="1"/>
  <c r="Q174" i="1"/>
  <c r="O174" i="1"/>
  <c r="R173" i="1"/>
  <c r="Q173" i="1"/>
  <c r="O173" i="1"/>
  <c r="R172" i="1"/>
  <c r="Q172" i="1"/>
  <c r="O172" i="1"/>
  <c r="R171" i="1"/>
  <c r="Q171" i="1"/>
  <c r="O171" i="1"/>
  <c r="R170" i="1"/>
  <c r="Q170" i="1"/>
  <c r="O170" i="1"/>
  <c r="R169" i="1"/>
  <c r="Q169" i="1"/>
  <c r="O169" i="1"/>
  <c r="R168" i="1"/>
  <c r="Q168" i="1"/>
  <c r="O168" i="1"/>
  <c r="R167" i="1"/>
  <c r="Q167" i="1"/>
  <c r="O167" i="1"/>
  <c r="R166" i="1"/>
  <c r="Q166" i="1"/>
  <c r="O166" i="1"/>
  <c r="R165" i="1"/>
  <c r="Q165" i="1"/>
  <c r="O165" i="1"/>
  <c r="R164" i="1"/>
  <c r="Q164" i="1"/>
  <c r="O164" i="1"/>
  <c r="R163" i="1"/>
  <c r="Q163" i="1"/>
  <c r="O163" i="1"/>
  <c r="R162" i="1"/>
  <c r="Q162" i="1"/>
  <c r="O162" i="1"/>
  <c r="R161" i="1"/>
  <c r="Q161" i="1"/>
  <c r="O161" i="1"/>
  <c r="R160" i="1"/>
  <c r="Q160" i="1"/>
  <c r="O160" i="1"/>
  <c r="R159" i="1"/>
  <c r="Q159" i="1"/>
  <c r="O159" i="1"/>
  <c r="R158" i="1"/>
  <c r="Q158" i="1"/>
  <c r="O158" i="1"/>
  <c r="R157" i="1"/>
  <c r="Q157" i="1"/>
  <c r="O157" i="1"/>
  <c r="R156" i="1"/>
  <c r="Q156" i="1"/>
  <c r="O156" i="1"/>
  <c r="R155" i="1"/>
  <c r="Q155" i="1"/>
  <c r="O155" i="1"/>
  <c r="R154" i="1"/>
  <c r="Q154" i="1"/>
  <c r="O154" i="1"/>
  <c r="R153" i="1"/>
  <c r="Q153" i="1"/>
  <c r="O153" i="1"/>
  <c r="R152" i="1"/>
  <c r="Q152" i="1"/>
  <c r="O152" i="1"/>
  <c r="R151" i="1"/>
  <c r="Q151" i="1"/>
  <c r="O151" i="1"/>
  <c r="R150" i="1"/>
  <c r="Q150" i="1"/>
  <c r="O150" i="1"/>
  <c r="R149" i="1"/>
  <c r="Q149" i="1"/>
  <c r="O149" i="1"/>
  <c r="R148" i="1"/>
  <c r="Q148" i="1"/>
  <c r="O148" i="1"/>
  <c r="R147" i="1"/>
  <c r="Q147" i="1"/>
  <c r="O147" i="1"/>
  <c r="R146" i="1"/>
  <c r="Q146" i="1"/>
  <c r="O146" i="1"/>
  <c r="R145" i="1"/>
  <c r="Q145" i="1"/>
  <c r="O145" i="1"/>
  <c r="R144" i="1"/>
  <c r="Q144" i="1"/>
  <c r="O144" i="1"/>
  <c r="R143" i="1"/>
  <c r="Q143" i="1"/>
  <c r="O143" i="1"/>
  <c r="R142" i="1"/>
  <c r="Q142" i="1"/>
  <c r="O142" i="1"/>
  <c r="R141" i="1"/>
  <c r="Q141" i="1"/>
  <c r="O141" i="1"/>
  <c r="R140" i="1"/>
  <c r="Q140" i="1"/>
  <c r="O140" i="1"/>
  <c r="R139" i="1"/>
  <c r="Q139" i="1"/>
  <c r="O139" i="1"/>
  <c r="R138" i="1"/>
  <c r="Q138" i="1"/>
  <c r="O138" i="1"/>
  <c r="R137" i="1"/>
  <c r="Q137" i="1"/>
  <c r="O137" i="1"/>
  <c r="R136" i="1"/>
  <c r="Q136" i="1"/>
  <c r="O136" i="1"/>
  <c r="R135" i="1"/>
  <c r="Q135" i="1"/>
  <c r="O135" i="1"/>
  <c r="R134" i="1"/>
  <c r="Q134" i="1"/>
  <c r="O134" i="1"/>
  <c r="R133" i="1"/>
  <c r="Q133" i="1"/>
  <c r="O133" i="1"/>
  <c r="R132" i="1"/>
  <c r="Q132" i="1"/>
  <c r="O132" i="1"/>
  <c r="R131" i="1"/>
  <c r="Q131" i="1"/>
  <c r="O131" i="1"/>
  <c r="R130" i="1"/>
  <c r="Q130" i="1"/>
  <c r="O130" i="1"/>
  <c r="R129" i="1"/>
  <c r="Q129" i="1"/>
  <c r="O129" i="1"/>
  <c r="R128" i="1"/>
  <c r="Q128" i="1"/>
  <c r="O128" i="1"/>
  <c r="R127" i="1"/>
  <c r="Q127" i="1"/>
  <c r="O127" i="1"/>
  <c r="R126" i="1"/>
  <c r="Q126" i="1"/>
  <c r="O126" i="1"/>
  <c r="R125" i="1"/>
  <c r="Q125" i="1"/>
  <c r="O125" i="1"/>
  <c r="R124" i="1"/>
  <c r="Q124" i="1"/>
  <c r="O124" i="1"/>
  <c r="R123" i="1"/>
  <c r="Q123" i="1"/>
  <c r="O123" i="1"/>
  <c r="R122" i="1"/>
  <c r="Q122" i="1"/>
  <c r="O122" i="1"/>
  <c r="R121" i="1"/>
  <c r="Q121" i="1"/>
  <c r="O121" i="1"/>
  <c r="R120" i="1"/>
  <c r="Q120" i="1"/>
  <c r="O120" i="1"/>
  <c r="R119" i="1"/>
  <c r="Q119" i="1"/>
  <c r="O119" i="1"/>
  <c r="R118" i="1"/>
  <c r="Q118" i="1"/>
  <c r="O118" i="1"/>
  <c r="R117" i="1"/>
  <c r="Q117" i="1"/>
  <c r="O117" i="1"/>
  <c r="R116" i="1"/>
  <c r="Q116" i="1"/>
  <c r="O116" i="1"/>
  <c r="R115" i="1"/>
  <c r="Q115" i="1"/>
  <c r="O115" i="1"/>
  <c r="R114" i="1"/>
  <c r="Q114" i="1"/>
  <c r="O114" i="1"/>
  <c r="R113" i="1"/>
  <c r="Q113" i="1"/>
  <c r="O113" i="1"/>
  <c r="R112" i="1"/>
  <c r="Q112" i="1"/>
  <c r="O112" i="1"/>
  <c r="R111" i="1"/>
  <c r="Q111" i="1"/>
  <c r="O111" i="1"/>
  <c r="R110" i="1"/>
  <c r="Q110" i="1"/>
  <c r="O110" i="1"/>
  <c r="R109" i="1"/>
  <c r="Q109" i="1"/>
  <c r="O109" i="1"/>
  <c r="R108" i="1"/>
  <c r="Q108" i="1"/>
  <c r="O108" i="1"/>
  <c r="R107" i="1"/>
  <c r="Q107" i="1"/>
  <c r="O107" i="1"/>
  <c r="R106" i="1"/>
  <c r="Q106" i="1"/>
  <c r="O106" i="1"/>
  <c r="R105" i="1"/>
  <c r="Q105" i="1"/>
  <c r="O105" i="1"/>
  <c r="R104" i="1"/>
  <c r="Q104" i="1"/>
  <c r="O104" i="1"/>
  <c r="R103" i="1"/>
  <c r="Q103" i="1"/>
  <c r="O103" i="1"/>
  <c r="R102" i="1"/>
  <c r="Q102" i="1"/>
  <c r="O102" i="1"/>
  <c r="R101" i="1"/>
  <c r="Q101" i="1"/>
  <c r="O101" i="1"/>
  <c r="R100" i="1"/>
  <c r="Q100" i="1"/>
  <c r="O100" i="1"/>
  <c r="R99" i="1"/>
  <c r="Q99" i="1"/>
  <c r="O99" i="1"/>
  <c r="R98" i="1"/>
  <c r="Q98" i="1"/>
  <c r="O98" i="1"/>
  <c r="R97" i="1"/>
  <c r="Q97" i="1"/>
  <c r="O97" i="1"/>
  <c r="R96" i="1"/>
  <c r="Q96" i="1"/>
  <c r="O96" i="1"/>
  <c r="R95" i="1"/>
  <c r="Q95" i="1"/>
  <c r="O95" i="1"/>
  <c r="R94" i="1"/>
  <c r="Q94" i="1"/>
  <c r="O94" i="1"/>
  <c r="R93" i="1"/>
  <c r="Q93" i="1"/>
  <c r="O93" i="1"/>
  <c r="R92" i="1"/>
  <c r="Q92" i="1"/>
  <c r="O92" i="1"/>
  <c r="R91" i="1"/>
  <c r="Q91" i="1"/>
  <c r="O91" i="1"/>
  <c r="R90" i="1"/>
  <c r="Q90" i="1"/>
  <c r="O90" i="1"/>
  <c r="R89" i="1"/>
  <c r="Q89" i="1"/>
  <c r="O89" i="1"/>
  <c r="R88" i="1"/>
  <c r="Q88" i="1"/>
  <c r="O88" i="1"/>
  <c r="R87" i="1"/>
  <c r="Q87" i="1"/>
  <c r="O87" i="1"/>
  <c r="R86" i="1"/>
  <c r="Q86" i="1"/>
  <c r="O86" i="1"/>
  <c r="R85" i="1"/>
  <c r="Q85" i="1"/>
  <c r="O85" i="1"/>
  <c r="R84" i="1"/>
  <c r="Q84" i="1"/>
  <c r="O84" i="1"/>
  <c r="R83" i="1"/>
  <c r="Q83" i="1"/>
  <c r="O83" i="1"/>
  <c r="R82" i="1"/>
  <c r="Q82" i="1"/>
  <c r="O82" i="1"/>
  <c r="R81" i="1"/>
  <c r="Q81" i="1"/>
  <c r="O81" i="1"/>
  <c r="R80" i="1"/>
  <c r="Q80" i="1"/>
  <c r="O80" i="1"/>
  <c r="R79" i="1"/>
  <c r="Q79" i="1"/>
  <c r="O79" i="1"/>
  <c r="R78" i="1"/>
  <c r="Q78" i="1"/>
  <c r="O78" i="1"/>
  <c r="R77" i="1"/>
  <c r="Q77" i="1"/>
  <c r="O77" i="1"/>
  <c r="R76" i="1"/>
  <c r="Q76" i="1"/>
  <c r="O76" i="1"/>
  <c r="R75" i="1"/>
  <c r="Q75" i="1"/>
  <c r="O75" i="1"/>
  <c r="R74" i="1"/>
  <c r="Q74" i="1"/>
  <c r="O74" i="1"/>
  <c r="R73" i="1"/>
  <c r="Q73" i="1"/>
  <c r="O73" i="1"/>
  <c r="R72" i="1"/>
  <c r="Q72" i="1"/>
  <c r="O72" i="1"/>
  <c r="R71" i="1"/>
  <c r="Q71" i="1"/>
  <c r="O71" i="1"/>
  <c r="R70" i="1"/>
  <c r="Q70" i="1"/>
  <c r="O70" i="1"/>
  <c r="R69" i="1"/>
  <c r="Q69" i="1"/>
  <c r="O69" i="1"/>
  <c r="R68" i="1"/>
  <c r="Q68" i="1"/>
  <c r="O68" i="1"/>
  <c r="R67" i="1"/>
  <c r="Q67" i="1"/>
  <c r="O67" i="1"/>
  <c r="R66" i="1"/>
  <c r="Q66" i="1"/>
  <c r="O66" i="1"/>
  <c r="R65" i="1"/>
  <c r="Q65" i="1"/>
  <c r="O65" i="1"/>
  <c r="R64" i="1"/>
  <c r="Q64" i="1"/>
  <c r="O64" i="1"/>
  <c r="R63" i="1"/>
  <c r="Q63" i="1"/>
  <c r="O63" i="1"/>
  <c r="R62" i="1"/>
  <c r="Q62" i="1"/>
  <c r="O62" i="1"/>
  <c r="R61" i="1"/>
  <c r="Q61" i="1"/>
  <c r="O61" i="1"/>
  <c r="R60" i="1"/>
  <c r="Q60" i="1"/>
  <c r="O60" i="1"/>
  <c r="R59" i="1"/>
  <c r="Q59" i="1"/>
  <c r="O59" i="1"/>
  <c r="R58" i="1"/>
  <c r="Q58" i="1"/>
  <c r="O58" i="1"/>
  <c r="R57" i="1"/>
  <c r="Q57" i="1"/>
  <c r="O57" i="1"/>
  <c r="R56" i="1"/>
  <c r="Q56" i="1"/>
  <c r="O56" i="1"/>
  <c r="R55" i="1"/>
  <c r="Q55" i="1"/>
  <c r="O55" i="1"/>
  <c r="R54" i="1"/>
  <c r="Q54" i="1"/>
  <c r="O54" i="1"/>
  <c r="R53" i="1"/>
  <c r="Q53" i="1"/>
  <c r="O53" i="1"/>
  <c r="R52" i="1"/>
  <c r="Q52" i="1"/>
  <c r="O52" i="1"/>
  <c r="R51" i="1"/>
  <c r="Q51" i="1"/>
  <c r="O51" i="1"/>
  <c r="R50" i="1"/>
  <c r="Q50" i="1"/>
  <c r="O50" i="1"/>
  <c r="R49" i="1"/>
  <c r="Q49" i="1"/>
  <c r="O49" i="1"/>
  <c r="R48" i="1"/>
  <c r="Q48" i="1"/>
  <c r="O48" i="1"/>
  <c r="R47" i="1"/>
  <c r="Q47" i="1"/>
  <c r="O47" i="1"/>
  <c r="R46" i="1"/>
  <c r="Q46" i="1"/>
  <c r="O46" i="1"/>
  <c r="R45" i="1"/>
  <c r="Q45" i="1"/>
  <c r="O45" i="1"/>
  <c r="R44" i="1"/>
  <c r="Q44" i="1"/>
  <c r="O44" i="1"/>
  <c r="R43" i="1"/>
  <c r="Q43" i="1"/>
  <c r="O43" i="1"/>
  <c r="R42" i="1"/>
  <c r="Q42" i="1"/>
  <c r="O42" i="1"/>
  <c r="R41" i="1"/>
  <c r="Q41" i="1"/>
  <c r="O41" i="1"/>
  <c r="R40" i="1"/>
  <c r="Q40" i="1"/>
  <c r="O40" i="1"/>
  <c r="R39" i="1"/>
  <c r="Q39" i="1"/>
  <c r="O39" i="1"/>
  <c r="R38" i="1"/>
  <c r="Q38" i="1"/>
  <c r="O38" i="1"/>
  <c r="R37" i="1"/>
  <c r="Q37" i="1"/>
  <c r="O37" i="1"/>
  <c r="R36" i="1"/>
  <c r="Q36" i="1"/>
  <c r="O36" i="1"/>
  <c r="R35" i="1"/>
  <c r="Q35" i="1"/>
  <c r="O35" i="1"/>
  <c r="R34" i="1"/>
  <c r="Q34" i="1"/>
  <c r="O34" i="1"/>
  <c r="R33" i="1"/>
  <c r="Q33" i="1"/>
  <c r="O33" i="1"/>
  <c r="R32" i="1"/>
  <c r="Q32" i="1"/>
  <c r="O32" i="1"/>
  <c r="R31" i="1"/>
  <c r="Q31" i="1"/>
  <c r="O31" i="1"/>
  <c r="R30" i="1"/>
  <c r="Q30" i="1"/>
  <c r="O30" i="1"/>
  <c r="R29" i="1"/>
  <c r="Q29" i="1"/>
  <c r="O29" i="1"/>
  <c r="R28" i="1"/>
  <c r="Q28" i="1"/>
  <c r="O28" i="1"/>
  <c r="R27" i="1"/>
  <c r="Q27" i="1"/>
  <c r="O27" i="1"/>
  <c r="R26" i="1"/>
  <c r="Q26" i="1"/>
  <c r="O26" i="1"/>
  <c r="R25" i="1"/>
  <c r="Q25" i="1"/>
  <c r="O25" i="1"/>
  <c r="R24" i="1"/>
  <c r="Q24" i="1"/>
  <c r="O24" i="1"/>
  <c r="R23" i="1"/>
  <c r="Q23" i="1"/>
  <c r="O23" i="1"/>
  <c r="R22" i="1"/>
  <c r="Q22" i="1"/>
  <c r="O22" i="1"/>
  <c r="R21" i="1"/>
  <c r="Q21" i="1"/>
  <c r="O21" i="1"/>
  <c r="R20" i="1"/>
  <c r="Q20" i="1"/>
  <c r="O20" i="1"/>
  <c r="R19" i="1"/>
  <c r="Q19" i="1"/>
  <c r="O19" i="1"/>
  <c r="R18" i="1"/>
  <c r="Q18" i="1"/>
  <c r="O18" i="1"/>
  <c r="R17" i="1"/>
  <c r="Q17" i="1"/>
  <c r="O17" i="1"/>
  <c r="R16" i="1"/>
  <c r="Q16" i="1"/>
  <c r="O16" i="1"/>
  <c r="R15" i="1"/>
  <c r="Q15" i="1"/>
  <c r="O15" i="1"/>
  <c r="R14" i="1"/>
  <c r="Q14" i="1"/>
  <c r="O14" i="1"/>
  <c r="R13" i="1"/>
  <c r="Q13" i="1"/>
  <c r="O13" i="1"/>
  <c r="R12" i="1"/>
  <c r="Q12" i="1"/>
  <c r="O12" i="1"/>
  <c r="R11" i="1"/>
  <c r="Q11" i="1"/>
  <c r="O11" i="1"/>
  <c r="R10" i="1"/>
  <c r="Q10" i="1"/>
  <c r="O10" i="1"/>
  <c r="R9" i="1"/>
  <c r="Q9" i="1"/>
  <c r="O9" i="1"/>
  <c r="R8" i="1"/>
  <c r="Q8" i="1"/>
  <c r="O8" i="1"/>
  <c r="R7" i="1"/>
  <c r="Q7" i="1"/>
  <c r="O7" i="1"/>
  <c r="R6" i="1"/>
  <c r="Q6" i="1"/>
  <c r="O6" i="1"/>
  <c r="R5" i="1"/>
  <c r="Q5" i="1"/>
  <c r="O5" i="1"/>
  <c r="R4" i="1"/>
  <c r="Q4" i="1"/>
  <c r="O4" i="1"/>
  <c r="R3" i="1"/>
  <c r="Q3" i="1"/>
  <c r="O3" i="1"/>
  <c r="R2" i="1" l="1"/>
  <c r="Q2" i="1"/>
  <c r="O2" i="1"/>
</calcChain>
</file>

<file path=xl/sharedStrings.xml><?xml version="1.0" encoding="utf-8"?>
<sst xmlns="http://schemas.openxmlformats.org/spreadsheetml/2006/main" count="24827" uniqueCount="8400">
  <si>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</si>
  <si>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</si>
  <si>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</si>
  <si>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</si>
  <si>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</si>
  <si>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</si>
  <si>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</si>
  <si>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</si>
  <si>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</si>
  <si>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</si>
  <si>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</si>
  <si>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</si>
  <si>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</si>
  <si>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</si>
  <si>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</si>
  <si>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</si>
  <si>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</si>
  <si>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</si>
  <si>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</si>
  <si>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</si>
  <si>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</si>
  <si>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</si>
  <si>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</si>
  <si>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</si>
  <si>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</si>
  <si>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</si>
  <si>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</si>
  <si>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</si>
  <si>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</si>
  <si>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</si>
  <si>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</si>
  <si>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</si>
  <si>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</si>
  <si>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</si>
  <si>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</si>
  <si>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</si>
  <si>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</si>
  <si>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</si>
  <si>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</si>
  <si>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</si>
  <si>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</si>
  <si>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</si>
  <si>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</si>
  <si>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</si>
  <si>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</si>
  <si>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</si>
  <si>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</si>
  <si>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</si>
  <si>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</si>
  <si>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</si>
  <si>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</si>
  <si>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</si>
  <si>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</si>
  <si>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</si>
  <si>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</si>
  <si>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</si>
  <si>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</si>
  <si>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</si>
  <si>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</si>
  <si>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</si>
  <si>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</si>
  <si>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</si>
  <si>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</si>
  <si>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</si>
  <si>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</si>
  <si>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</si>
  <si>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</si>
  <si>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</si>
  <si>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</si>
  <si>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</si>
  <si>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</si>
  <si>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</si>
  <si>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</si>
  <si>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</si>
  <si>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</si>
  <si>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</si>
  <si>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</si>
  <si>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</si>
  <si>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</si>
  <si>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</si>
  <si>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</si>
  <si>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</si>
  <si>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</si>
  <si>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</si>
  <si>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</si>
  <si>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</si>
  <si>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</si>
  <si>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</si>
  <si>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</si>
  <si>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</si>
  <si>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</si>
  <si>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</si>
  <si>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</si>
  <si>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</si>
  <si>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</si>
  <si>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</si>
  <si>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</si>
  <si>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</si>
  <si>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</si>
  <si>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</si>
  <si>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</si>
  <si>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</si>
  <si>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</si>
  <si>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</si>
  <si>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</si>
  <si>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</si>
  <si>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</si>
  <si>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</si>
  <si>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</si>
  <si>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</si>
  <si>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</si>
  <si>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</si>
  <si>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</si>
  <si>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</si>
  <si>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</si>
  <si>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</si>
  <si>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</si>
  <si>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</si>
  <si>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</si>
  <si>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</si>
  <si>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</si>
  <si>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</si>
  <si>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</si>
  <si>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</si>
  <si>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</si>
  <si>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</si>
  <si>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</si>
  <si>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</si>
  <si>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</si>
  <si>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</si>
  <si>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</si>
  <si>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</si>
  <si>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</si>
  <si>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</si>
  <si>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</si>
  <si>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</si>
  <si>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</si>
  <si>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</si>
  <si>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</si>
  <si>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</si>
  <si>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</si>
  <si>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</si>
  <si>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</si>
  <si>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</si>
  <si>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</si>
  <si>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</si>
  <si>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</si>
  <si>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</si>
  <si>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</si>
  <si>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</si>
  <si>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</si>
  <si>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</si>
  <si>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</si>
  <si>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</si>
  <si>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</si>
  <si>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</si>
  <si>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</si>
  <si>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</si>
  <si>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</si>
  <si>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</si>
  <si>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</si>
  <si>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</si>
  <si>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</si>
  <si>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</si>
  <si>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</si>
  <si>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</si>
  <si>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</si>
  <si>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</si>
  <si>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</si>
  <si>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</si>
  <si>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</si>
  <si>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</si>
  <si>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</si>
  <si>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</si>
  <si>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</si>
  <si>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</si>
  <si>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</si>
  <si>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</si>
  <si>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</si>
  <si>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</si>
  <si>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</si>
  <si>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</si>
  <si>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</si>
  <si>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</si>
  <si>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</si>
  <si>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</si>
  <si>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</si>
  <si>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</si>
  <si>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</si>
  <si>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</si>
  <si>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</si>
  <si>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</si>
  <si>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</si>
  <si>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</si>
  <si>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</si>
  <si>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</si>
  <si>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</si>
  <si>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</si>
  <si>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</si>
  <si>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</si>
  <si>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</si>
  <si>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</si>
  <si>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</si>
  <si>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</si>
  <si>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</si>
  <si>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</si>
  <si>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</si>
  <si>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</si>
  <si>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</si>
  <si>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</si>
  <si>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</si>
  <si>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</si>
  <si>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</si>
  <si>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</si>
  <si>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</si>
  <si>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</si>
  <si>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</si>
  <si>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</si>
  <si>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</si>
  <si>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</si>
  <si>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</si>
  <si>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</si>
  <si>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</si>
  <si>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</si>
  <si>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</si>
  <si>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</si>
  <si>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</si>
  <si>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</si>
  <si>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</si>
  <si>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</si>
  <si>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</si>
  <si>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</si>
  <si>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</si>
  <si>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</si>
  <si>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</si>
  <si>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</si>
  <si>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</si>
  <si>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</si>
  <si>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</si>
  <si>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</si>
  <si>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</si>
  <si>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</si>
  <si>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</si>
  <si>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</si>
  <si>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</si>
  <si>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</si>
  <si>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</si>
  <si>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</si>
  <si>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</si>
  <si>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</si>
  <si>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</si>
  <si>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</si>
  <si>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</si>
  <si>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</si>
  <si>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</si>
  <si>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</si>
  <si>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</si>
  <si>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</si>
  <si>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</si>
  <si>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</si>
  <si>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</si>
  <si>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</si>
  <si>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</si>
  <si>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</si>
  <si>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</si>
  <si>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</si>
  <si>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</si>
  <si>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</si>
  <si>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</si>
  <si>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</si>
  <si>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</si>
  <si>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</si>
  <si>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</si>
  <si>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</si>
  <si>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</si>
  <si>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</si>
  <si>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</si>
  <si>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</si>
  <si>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</si>
  <si>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</si>
  <si>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</si>
  <si>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</si>
  <si>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</si>
  <si>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</si>
  <si>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</si>
  <si>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</si>
  <si>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</si>
  <si>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</si>
  <si>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</si>
  <si>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</si>
  <si>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</si>
  <si>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</si>
  <si>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</si>
  <si>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</si>
  <si>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</si>
  <si>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</si>
  <si>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</si>
  <si>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</si>
  <si>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</si>
  <si>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</si>
  <si>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</si>
  <si>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</si>
  <si>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</si>
  <si>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</si>
  <si>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</si>
  <si>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</si>
  <si>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</si>
  <si>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</si>
  <si>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</si>
  <si>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</si>
  <si>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</si>
  <si>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</si>
  <si>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</si>
  <si>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</si>
  <si>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</si>
  <si>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</si>
  <si>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</si>
  <si>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</si>
  <si>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</si>
  <si>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</si>
  <si>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</si>
  <si>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</si>
  <si>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</si>
  <si>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</si>
  <si>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</si>
  <si>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</si>
  <si>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</si>
  <si>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</si>
  <si>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</si>
  <si>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</si>
  <si>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</si>
  <si>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</si>
  <si>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</si>
  <si>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</si>
  <si>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</si>
  <si>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</si>
  <si>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</si>
  <si>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</si>
  <si>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</si>
  <si>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</si>
  <si>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</si>
  <si>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</si>
  <si>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</si>
  <si>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</si>
  <si>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</si>
  <si>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</si>
  <si>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</si>
  <si>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</si>
  <si>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</si>
  <si>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</si>
  <si>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</si>
  <si>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</si>
  <si>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</si>
  <si>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</si>
  <si>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</si>
  <si>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</si>
  <si>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</si>
  <si>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</si>
  <si>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</si>
  <si>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</si>
  <si>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</si>
  <si>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</si>
  <si>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</si>
  <si>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</si>
  <si>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</si>
  <si>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</si>
  <si>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</si>
  <si>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</si>
  <si>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</si>
  <si>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</si>
  <si>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</si>
  <si>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</si>
  <si>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</si>
  <si>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</si>
  <si>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</si>
  <si>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</si>
  <si>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</si>
  <si>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</si>
  <si>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</si>
  <si>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</si>
  <si>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</si>
  <si>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</si>
  <si>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</si>
  <si>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</si>
  <si>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</si>
  <si>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</si>
  <si>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</si>
  <si>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</si>
  <si>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</si>
  <si>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</si>
  <si>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</si>
  <si>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</si>
  <si>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</si>
  <si>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</si>
  <si>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</si>
  <si>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</si>
  <si>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</si>
  <si>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</si>
  <si>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</si>
  <si>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</si>
  <si>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</si>
  <si>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</si>
  <si>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</si>
  <si>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</si>
  <si>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</si>
  <si>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</si>
  <si>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</si>
  <si>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</si>
  <si>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</si>
  <si>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</si>
  <si>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</si>
  <si>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</si>
  <si>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</si>
  <si>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</si>
  <si>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</si>
  <si>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</si>
  <si>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</si>
  <si>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</si>
  <si>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</si>
  <si>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</si>
  <si>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</si>
  <si>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</si>
  <si>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</si>
  <si>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</si>
  <si>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</si>
  <si>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</si>
  <si>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</si>
  <si>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</si>
  <si>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</si>
  <si>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</si>
  <si>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</si>
  <si>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</si>
  <si>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</si>
  <si>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</si>
  <si>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</si>
  <si>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</si>
  <si>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</si>
  <si>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</si>
  <si>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</si>
  <si>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</si>
  <si>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</si>
  <si>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</si>
  <si>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</si>
  <si>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</si>
  <si>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</si>
  <si>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</si>
  <si>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</si>
  <si>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</si>
  <si>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</si>
  <si>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</si>
  <si>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</si>
  <si>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</si>
  <si>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</si>
  <si>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</si>
  <si>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</si>
  <si>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</si>
  <si>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</si>
  <si>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</si>
  <si>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</si>
  <si>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</si>
  <si>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</si>
  <si>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</si>
  <si>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</si>
  <si>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</si>
  <si>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</si>
  <si>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</si>
  <si>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</si>
  <si>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</si>
  <si>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</si>
  <si>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</si>
  <si>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</si>
  <si>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</si>
  <si>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</si>
  <si>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</si>
  <si>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</si>
  <si>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</si>
  <si>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</si>
  <si>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</si>
  <si>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</si>
  <si>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</si>
  <si>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</si>
  <si>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</si>
  <si>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</si>
  <si>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</si>
  <si>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</si>
  <si>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</si>
  <si>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</si>
  <si>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</si>
  <si>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</si>
  <si>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</si>
  <si>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</si>
  <si>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</si>
  <si>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</si>
  <si>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</si>
  <si>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</si>
  <si>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</si>
  <si>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</si>
  <si>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</si>
  <si>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</si>
  <si>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</si>
  <si>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</si>
  <si>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</si>
  <si>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</si>
  <si>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</si>
  <si>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</si>
  <si>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</si>
  <si>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</si>
  <si>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</si>
  <si>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</si>
  <si>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</si>
  <si>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</si>
  <si>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</si>
  <si>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</si>
  <si>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</si>
  <si>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</si>
  <si>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</si>
  <si>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</si>
  <si>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</si>
  <si>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</si>
  <si>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</si>
  <si>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</si>
  <si>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</si>
  <si>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</si>
  <si>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</si>
  <si>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</si>
  <si>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</si>
  <si>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</si>
  <si>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</si>
  <si>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</si>
  <si>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</si>
  <si>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</si>
  <si>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</si>
  <si>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</si>
  <si>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</si>
  <si>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</si>
  <si>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</si>
  <si>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</si>
  <si>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</si>
  <si>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</si>
  <si>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</si>
  <si>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</si>
  <si>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</si>
  <si>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</si>
  <si>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</si>
  <si>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</si>
  <si>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</si>
  <si>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</si>
  <si>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</si>
  <si>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</si>
  <si>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</si>
  <si>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</si>
  <si>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</si>
  <si>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</si>
  <si>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</si>
  <si>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</si>
  <si>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</si>
  <si>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</si>
  <si>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</si>
  <si>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</si>
  <si>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</si>
  <si>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</si>
  <si>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</si>
  <si>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</si>
  <si>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</si>
  <si>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</si>
  <si>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</si>
  <si>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</si>
  <si>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</si>
  <si>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</si>
  <si>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</si>
  <si>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</si>
  <si>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</si>
  <si>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</si>
  <si>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</si>
  <si>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</si>
  <si>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</si>
  <si>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</si>
  <si>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</si>
  <si>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</si>
  <si>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</si>
  <si>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</si>
  <si>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</si>
  <si>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</si>
  <si>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</si>
  <si>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</si>
  <si>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</si>
  <si>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</si>
  <si>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</si>
  <si>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</si>
  <si>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</si>
  <si>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</si>
  <si>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</si>
  <si>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</si>
  <si>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</si>
  <si>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</si>
  <si>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</si>
  <si>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</si>
  <si>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</si>
  <si>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</si>
  <si>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</si>
  <si>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</si>
  <si>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</si>
  <si>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</si>
  <si>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</si>
  <si>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</si>
  <si>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</si>
  <si>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</si>
  <si>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</si>
  <si>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</si>
  <si>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</si>
  <si>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</si>
  <si>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</si>
  <si>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</si>
  <si>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</si>
  <si>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</si>
  <si>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</si>
  <si>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</si>
  <si>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</si>
  <si>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</si>
  <si>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</si>
  <si>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</si>
  <si>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</si>
  <si>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</si>
  <si>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</si>
  <si>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</si>
  <si>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</si>
  <si>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</si>
  <si>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</si>
  <si>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</si>
  <si>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</si>
  <si>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</si>
  <si>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</si>
  <si>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</si>
  <si>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</si>
  <si>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</si>
  <si>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</si>
  <si>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</si>
  <si>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</si>
  <si>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</si>
  <si>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</si>
  <si>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</si>
  <si>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</si>
  <si>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</si>
  <si>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</si>
  <si>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</si>
  <si>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</si>
  <si>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</si>
  <si>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</si>
  <si>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</si>
  <si>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</si>
  <si>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</si>
  <si>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</si>
  <si>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</si>
  <si>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</si>
  <si>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</si>
  <si>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</si>
  <si>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</si>
  <si>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</si>
  <si>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</si>
  <si>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</si>
  <si>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</si>
  <si>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</si>
  <si>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</si>
  <si>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</si>
  <si>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</si>
  <si>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</si>
  <si>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</si>
  <si>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</si>
  <si>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</si>
  <si>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</si>
  <si>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</si>
  <si>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</si>
  <si>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</si>
  <si>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</si>
  <si>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</si>
  <si>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</si>
  <si>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</si>
  <si>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</si>
  <si>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</si>
  <si>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</si>
  <si>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</si>
  <si>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</si>
  <si>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</si>
  <si>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</si>
  <si>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</si>
  <si>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</si>
  <si>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</si>
  <si>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</si>
  <si>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</si>
  <si>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</si>
  <si>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</si>
  <si>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</si>
  <si>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</si>
  <si>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</si>
  <si>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</si>
  <si>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</si>
  <si>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</si>
  <si>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</si>
  <si>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</si>
  <si>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</si>
  <si>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</si>
  <si>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</si>
  <si>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</si>
  <si>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</si>
  <si>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</si>
  <si>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</si>
  <si>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</si>
  <si>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</si>
  <si>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</si>
  <si>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</si>
  <si>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</si>
  <si>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</si>
  <si>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</si>
  <si>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</si>
  <si>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</si>
  <si>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</si>
  <si>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</si>
  <si>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</si>
  <si>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</si>
  <si>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</si>
  <si>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</si>
  <si>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</si>
  <si>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</si>
  <si>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</si>
  <si>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</si>
  <si>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</si>
  <si>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</si>
  <si>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</si>
  <si>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</si>
  <si>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</si>
  <si>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</si>
  <si>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</si>
  <si>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</si>
  <si>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</si>
  <si>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</si>
  <si>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</si>
  <si>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</si>
  <si>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</si>
  <si>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</si>
  <si>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</si>
  <si>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</si>
  <si>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</si>
  <si>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</si>
  <si>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</si>
  <si>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</si>
  <si>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</si>
  <si>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</si>
  <si>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</si>
  <si>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</si>
  <si>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</si>
  <si>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</si>
  <si>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</si>
  <si>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</si>
  <si>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</si>
  <si>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</si>
  <si>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</si>
  <si>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</si>
  <si>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</si>
  <si>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</si>
  <si>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</si>
  <si>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</si>
  <si>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</si>
  <si>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</si>
  <si>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</si>
  <si>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</si>
  <si>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</si>
  <si>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</si>
  <si>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</si>
  <si>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</si>
  <si>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</si>
  <si>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</si>
  <si>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</si>
  <si>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</si>
  <si>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</si>
  <si>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</si>
  <si>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</si>
  <si>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</si>
  <si>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</si>
  <si>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</si>
  <si>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</si>
  <si>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</si>
  <si>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</si>
  <si>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</si>
  <si>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</si>
  <si>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</si>
  <si>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</si>
  <si>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</si>
  <si>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</si>
  <si>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</si>
  <si>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</si>
  <si>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</si>
  <si>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</si>
  <si>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</si>
  <si>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</si>
  <si>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</si>
  <si>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</si>
  <si>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</si>
  <si>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</si>
  <si>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</si>
  <si>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</si>
  <si>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</si>
  <si>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</si>
  <si>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</si>
  <si>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</si>
  <si>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</si>
  <si>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</si>
  <si>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</si>
  <si>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</si>
  <si>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</si>
  <si>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</si>
  <si>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</si>
  <si>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</si>
  <si>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</si>
  <si>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</si>
  <si>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</si>
  <si>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</si>
  <si>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</si>
  <si>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</si>
  <si>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</si>
  <si>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</si>
  <si>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</si>
  <si>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</si>
  <si>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</si>
  <si>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</si>
  <si>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</si>
  <si>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</si>
  <si>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</si>
  <si>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</si>
  <si>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</si>
  <si>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</si>
  <si>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</si>
  <si>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</si>
  <si>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</si>
  <si>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</si>
  <si>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</si>
  <si>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</si>
  <si>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</si>
  <si>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</si>
  <si>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</si>
  <si>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</si>
  <si>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</si>
  <si>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</si>
  <si>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</si>
  <si>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</si>
  <si>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</si>
  <si>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</si>
  <si>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</si>
  <si>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</si>
  <si>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</si>
  <si>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</si>
  <si>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</si>
  <si>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</si>
  <si>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</si>
  <si>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</si>
  <si>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</si>
  <si>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</si>
  <si>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</si>
  <si>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</si>
  <si>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</si>
  <si>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</si>
  <si>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</si>
  <si>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</si>
  <si>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</si>
  <si>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</si>
  <si>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</si>
  <si>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</si>
  <si>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</si>
  <si>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</si>
  <si>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</si>
  <si>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</si>
  <si>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</si>
  <si>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</si>
  <si>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</si>
  <si>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</si>
  <si>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</si>
  <si>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</si>
  <si>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</si>
  <si>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</si>
  <si>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</si>
  <si>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</si>
  <si>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</si>
  <si>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</si>
  <si>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</si>
  <si>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</si>
  <si>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</si>
  <si>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</si>
  <si>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</si>
  <si>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</si>
  <si>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</si>
  <si>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</si>
  <si>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</si>
  <si>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</si>
  <si>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</si>
  <si>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</si>
  <si>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</si>
  <si>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</si>
  <si>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</si>
  <si>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</si>
  <si>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</si>
  <si>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</si>
  <si>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</si>
  <si>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</si>
  <si>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</si>
  <si>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</si>
  <si>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</si>
  <si>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</si>
  <si>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</si>
  <si>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</si>
  <si>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</si>
  <si>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</si>
  <si>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</si>
  <si>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</si>
  <si>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</si>
  <si>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</si>
  <si>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</si>
  <si>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</si>
  <si>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</si>
  <si>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</si>
  <si>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</si>
  <si>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</si>
  <si>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</si>
  <si>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</si>
  <si>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</si>
  <si>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</si>
  <si>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</si>
  <si>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</si>
  <si>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</si>
  <si>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</si>
  <si>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</si>
  <si>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</si>
  <si>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</si>
  <si>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</si>
  <si>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</si>
  <si>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</si>
  <si>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</si>
  <si>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</si>
  <si>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</si>
  <si>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</si>
  <si>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</si>
  <si>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</si>
  <si>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</si>
  <si>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</si>
  <si>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</si>
  <si>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</si>
  <si>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</si>
  <si>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</si>
  <si>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</si>
  <si>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</si>
  <si>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</si>
  <si>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</si>
  <si>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</si>
  <si>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</si>
  <si>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</si>
  <si>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</si>
  <si>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</si>
  <si>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</si>
  <si>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</si>
  <si>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</si>
  <si>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</si>
  <si>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</si>
  <si>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</si>
  <si>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</si>
  <si>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</si>
  <si>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</si>
  <si>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</si>
  <si>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</si>
  <si>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</si>
  <si>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</si>
  <si>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</si>
  <si>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</si>
  <si>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</si>
  <si>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</si>
  <si>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</si>
  <si>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</si>
  <si>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</si>
  <si>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</si>
  <si>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</si>
  <si>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</si>
  <si>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</si>
  <si>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</si>
  <si>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</si>
  <si>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</si>
  <si>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</si>
  <si>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</si>
  <si>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</si>
  <si>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</si>
  <si>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</si>
  <si>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</si>
  <si>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</si>
  <si>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</si>
  <si>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</si>
  <si>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</si>
  <si>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</si>
  <si>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</si>
  <si>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</si>
  <si>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</si>
  <si>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</si>
  <si>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</si>
  <si>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</si>
  <si>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</si>
  <si>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</si>
  <si>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</si>
  <si>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</si>
  <si>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</si>
  <si>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</si>
  <si>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</si>
  <si>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</si>
  <si>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</si>
  <si>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</si>
  <si>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</si>
  <si>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</si>
  <si>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</si>
  <si>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</si>
  <si>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</si>
  <si>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</si>
  <si>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</si>
  <si>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</si>
  <si>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</si>
  <si>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</si>
  <si>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</si>
  <si>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</si>
  <si>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</si>
  <si>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</si>
  <si>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</si>
  <si>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</si>
  <si>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</si>
  <si>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</si>
  <si>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</si>
  <si>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</si>
  <si>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</si>
  <si>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</si>
  <si>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</si>
  <si>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</si>
  <si>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</si>
  <si>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</si>
  <si>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</si>
  <si>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</si>
  <si>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</si>
  <si>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</si>
  <si>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</si>
  <si>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</si>
  <si>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</si>
  <si>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</si>
  <si>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</si>
  <si>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</si>
  <si>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</si>
  <si>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</si>
  <si>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</si>
  <si>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</si>
  <si>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</si>
  <si>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</si>
  <si>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</si>
  <si>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</si>
  <si>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</si>
  <si>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</si>
  <si>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</si>
  <si>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</si>
  <si>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</si>
  <si>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</si>
  <si>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</si>
  <si>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</si>
  <si>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</si>
  <si>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</si>
  <si>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</si>
  <si>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</si>
  <si>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</si>
  <si>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</si>
  <si>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</si>
  <si>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</si>
  <si>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</si>
  <si>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</si>
  <si>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</si>
  <si>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</si>
  <si>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</si>
  <si>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</si>
  <si>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</si>
  <si>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</si>
  <si>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</si>
  <si>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</si>
  <si>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</si>
  <si>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</si>
  <si>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</si>
  <si>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</si>
  <si>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</si>
  <si>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</si>
  <si>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</si>
  <si>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</si>
  <si>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</si>
  <si>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</si>
  <si>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</si>
  <si>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</si>
  <si>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</si>
  <si>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</si>
  <si>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</si>
  <si>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</si>
  <si>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</si>
  <si>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</si>
  <si>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</si>
  <si>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</si>
  <si>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</si>
  <si>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</si>
  <si>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</si>
  <si>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</si>
  <si>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</si>
  <si>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</si>
  <si>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</si>
  <si>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</si>
  <si>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</si>
  <si>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</si>
  <si>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</si>
  <si>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</si>
  <si>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</si>
  <si>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</si>
  <si>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</si>
  <si>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</si>
  <si>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</si>
  <si>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</si>
  <si>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</si>
  <si>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</si>
  <si>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</si>
  <si>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</si>
  <si>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</si>
  <si>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</si>
  <si>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</si>
  <si>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</si>
  <si>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</si>
  <si>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</si>
  <si>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</si>
  <si>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</si>
  <si>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</si>
  <si>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</si>
  <si>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</si>
  <si>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</si>
  <si>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</si>
  <si>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</si>
  <si>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</si>
  <si>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</si>
  <si>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</si>
  <si>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</si>
  <si>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</si>
  <si>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</si>
  <si>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</si>
  <si>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</si>
  <si>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</si>
  <si>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</si>
  <si>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</si>
  <si>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</si>
  <si>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</si>
  <si>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</si>
  <si>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</si>
  <si>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</si>
  <si>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</si>
  <si>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</si>
  <si>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</si>
  <si>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</si>
  <si>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</si>
  <si>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</si>
  <si>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</si>
  <si>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</si>
  <si>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</si>
  <si>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</si>
  <si>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</si>
  <si>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</si>
  <si>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</si>
  <si>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</si>
  <si>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</si>
  <si>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</si>
  <si>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</si>
  <si>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</si>
  <si>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</si>
  <si>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</si>
  <si>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</si>
  <si>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</si>
  <si>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</si>
  <si>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</si>
  <si>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</si>
  <si>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</si>
  <si>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</si>
  <si>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</si>
  <si>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</si>
  <si>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</si>
  <si>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</si>
  <si>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</si>
  <si>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</si>
  <si>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</si>
  <si>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</si>
  <si>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</si>
  <si>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</si>
  <si>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</si>
  <si>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</si>
  <si>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</si>
  <si>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</si>
  <si>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</si>
  <si>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</si>
  <si>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</si>
  <si>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</si>
  <si>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</si>
  <si>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</si>
  <si>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</si>
  <si>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</si>
  <si>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</si>
  <si>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</si>
  <si>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</si>
  <si>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</si>
  <si>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</si>
  <si>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</si>
  <si>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</si>
  <si>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</si>
  <si>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</si>
  <si>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</si>
  <si>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</si>
  <si>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</si>
  <si>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</si>
  <si>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</si>
  <si>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</si>
  <si>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</si>
  <si>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</si>
  <si>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</si>
  <si>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</si>
  <si>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</si>
  <si>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</si>
  <si>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</si>
  <si>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</si>
  <si>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</si>
  <si>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</si>
  <si>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</si>
  <si>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</si>
  <si>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</si>
  <si>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</si>
  <si>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</si>
  <si>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</si>
  <si>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</si>
  <si>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</si>
  <si>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</si>
  <si>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</si>
  <si>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</si>
  <si>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</si>
  <si>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</si>
  <si>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</si>
  <si>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</si>
  <si>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</si>
  <si>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</si>
  <si>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</si>
  <si>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</si>
  <si>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</si>
  <si>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</si>
  <si>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</si>
  <si>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</si>
  <si>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</si>
  <si>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</si>
  <si>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</si>
  <si>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</si>
  <si>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</si>
  <si>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</si>
  <si>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</si>
  <si>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</si>
  <si>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</si>
  <si>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</si>
  <si>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</si>
  <si>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</si>
  <si>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</si>
  <si>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</si>
  <si>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</si>
  <si>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</si>
  <si>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</si>
  <si>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</si>
  <si>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</si>
  <si>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</si>
  <si>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</si>
  <si>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</si>
  <si>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</si>
  <si>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</si>
  <si>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</si>
  <si>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</si>
  <si>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</si>
  <si>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</si>
  <si>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</si>
  <si>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</si>
  <si>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</si>
  <si>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</si>
  <si>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</si>
  <si>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</si>
  <si>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</si>
  <si>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</si>
  <si>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</si>
  <si>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</si>
  <si>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</si>
  <si>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</si>
  <si>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</si>
  <si>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</si>
  <si>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</si>
  <si>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</si>
  <si>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</si>
  <si>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</si>
  <si>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</si>
  <si>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</si>
  <si>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</si>
  <si>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</si>
  <si>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</si>
  <si>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</si>
  <si>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</si>
  <si>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</si>
  <si>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</si>
  <si>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</si>
  <si>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</si>
  <si>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</si>
  <si>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</si>
  <si>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</si>
  <si>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</si>
  <si>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</si>
  <si>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</si>
  <si>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</si>
  <si>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</si>
  <si>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</si>
  <si>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</si>
  <si>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</si>
  <si>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</si>
  <si>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</si>
  <si>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</si>
  <si>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</si>
  <si>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</si>
  <si>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</si>
  <si>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</si>
  <si>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</si>
  <si>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</si>
  <si>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</si>
  <si>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</si>
  <si>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</si>
  <si>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</si>
  <si>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</si>
  <si>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</si>
  <si>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</si>
  <si>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</si>
  <si>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</si>
  <si>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</si>
  <si>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</si>
  <si>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</si>
  <si>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</si>
  <si>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</si>
  <si>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</si>
  <si>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</si>
  <si>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</si>
  <si>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</si>
  <si>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</si>
  <si>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</si>
  <si>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</si>
  <si>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</si>
  <si>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</si>
  <si>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</si>
  <si>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</si>
  <si>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</si>
  <si>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</si>
  <si>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</si>
  <si>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</si>
  <si>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</si>
  <si>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</si>
  <si>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</si>
  <si>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</si>
  <si>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</si>
  <si>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</si>
  <si>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</si>
  <si>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</si>
  <si>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</si>
  <si>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</si>
  <si>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</si>
  <si>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</si>
  <si>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</si>
  <si>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</si>
  <si>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</si>
  <si>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</si>
  <si>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</si>
  <si>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</si>
  <si>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</si>
  <si>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</si>
  <si>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</si>
  <si>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</si>
  <si>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</si>
  <si>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</si>
  <si>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</si>
  <si>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</si>
  <si>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</si>
  <si>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</si>
  <si>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</si>
  <si>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</si>
  <si>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</si>
  <si>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</si>
  <si>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</si>
  <si>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</si>
  <si>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</si>
  <si>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</si>
  <si>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</si>
  <si>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</si>
  <si>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</si>
  <si>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</si>
  <si>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</si>
  <si>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</si>
  <si>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</si>
  <si>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</si>
  <si>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</si>
  <si>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</si>
  <si>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</si>
  <si>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</si>
  <si>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</si>
  <si>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</si>
  <si>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</si>
  <si>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</si>
  <si>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</si>
  <si>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</si>
  <si>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</si>
  <si>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</si>
  <si>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</si>
  <si>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</si>
  <si>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</si>
  <si>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</si>
  <si>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</si>
  <si>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</si>
  <si>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</si>
  <si>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</si>
  <si>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</si>
  <si>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</si>
  <si>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</si>
  <si>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</si>
  <si>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</si>
  <si>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</si>
  <si>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</si>
  <si>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</si>
  <si>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</si>
  <si>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</si>
  <si>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</si>
  <si>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</si>
  <si>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</si>
  <si>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</si>
  <si>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</si>
  <si>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</si>
  <si>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</si>
  <si>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</si>
  <si>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</si>
  <si>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</si>
  <si>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</si>
  <si>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</si>
  <si>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</si>
  <si>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</si>
  <si>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</si>
  <si>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</si>
  <si>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</si>
  <si>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</si>
  <si>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</si>
  <si>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</si>
  <si>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</si>
  <si>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</si>
  <si>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</si>
  <si>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</si>
  <si>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</si>
  <si>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</si>
  <si>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</si>
  <si>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</si>
  <si>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</si>
  <si>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</si>
  <si>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</si>
  <si>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</si>
  <si>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</si>
  <si>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</si>
  <si>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</si>
  <si>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</si>
  <si>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</si>
  <si>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</si>
  <si>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</si>
  <si>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</si>
  <si>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</si>
  <si>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</si>
  <si>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</si>
  <si>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</si>
  <si>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</si>
  <si>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</si>
  <si>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</si>
  <si>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</si>
  <si>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</si>
  <si>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</si>
  <si>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</si>
  <si>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</si>
  <si>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</si>
  <si>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</si>
  <si>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</si>
  <si>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</si>
  <si>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</si>
  <si>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</si>
  <si>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</si>
  <si>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</si>
  <si>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</si>
  <si>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</si>
  <si>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</si>
  <si>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</si>
  <si>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</si>
  <si>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</si>
  <si>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</si>
  <si>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</si>
  <si>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</si>
  <si>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</si>
  <si>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</si>
  <si>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</si>
  <si>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</si>
  <si>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</si>
  <si>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</si>
  <si>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</si>
  <si>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</si>
  <si>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</si>
  <si>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</si>
  <si>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</si>
  <si>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</si>
  <si>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</si>
  <si>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</si>
  <si>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</si>
  <si>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</si>
  <si>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</si>
  <si>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</si>
  <si>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</si>
  <si>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</si>
  <si>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</si>
  <si>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</si>
  <si>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</si>
  <si>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</si>
  <si>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</si>
  <si>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</si>
  <si>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</si>
  <si>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</si>
  <si>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</si>
  <si>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</si>
  <si>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</si>
  <si>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</si>
  <si>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</si>
  <si>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</si>
  <si>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</si>
  <si>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</si>
  <si>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</si>
  <si>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</si>
  <si>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</si>
  <si>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</si>
  <si>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</si>
  <si>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</si>
  <si>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</si>
  <si>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</si>
  <si>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</si>
  <si>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</si>
  <si>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</si>
  <si>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</si>
  <si>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</si>
  <si>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</si>
  <si>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</si>
  <si>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</si>
  <si>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</si>
  <si>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</si>
  <si>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</si>
  <si>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</si>
  <si>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</si>
  <si>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</si>
  <si>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</si>
  <si>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</si>
  <si>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</si>
  <si>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</si>
  <si>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</si>
  <si>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</si>
  <si>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</si>
  <si>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</si>
  <si>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</si>
  <si>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</si>
  <si>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</si>
  <si>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</si>
  <si>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</si>
  <si>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</si>
  <si>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</si>
  <si>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</si>
  <si>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</si>
  <si>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</si>
  <si>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</si>
  <si>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</si>
  <si>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</si>
  <si>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</si>
  <si>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</si>
  <si>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</si>
  <si>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</si>
  <si>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</si>
  <si>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</si>
  <si>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</si>
  <si>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</si>
  <si>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</si>
  <si>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</si>
  <si>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</si>
  <si>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</si>
  <si>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</si>
  <si>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</si>
  <si>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</si>
  <si>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</si>
  <si>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</si>
  <si>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</si>
  <si>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</si>
  <si>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</si>
  <si>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</si>
  <si>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</si>
  <si>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</si>
  <si>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</si>
  <si>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</si>
  <si>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</si>
  <si>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</si>
  <si>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</si>
  <si>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</si>
  <si>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</si>
  <si>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</si>
  <si>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</si>
  <si>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</si>
  <si>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</si>
  <si>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</si>
  <si>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</si>
  <si>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</si>
  <si>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</si>
  <si>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</si>
  <si>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</si>
  <si>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</si>
  <si>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</si>
  <si>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</si>
  <si>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</si>
  <si>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</si>
  <si>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</si>
  <si>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</si>
  <si>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</si>
  <si>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</si>
  <si>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</si>
  <si>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</si>
  <si>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</si>
  <si>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</si>
  <si>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</si>
  <si>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</si>
  <si>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</si>
  <si>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</si>
  <si>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</si>
  <si>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</si>
  <si>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</si>
  <si>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</si>
  <si>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</si>
  <si>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</si>
  <si>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</si>
  <si>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</si>
  <si>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</si>
  <si>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</si>
  <si>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</si>
  <si>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</si>
  <si>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</si>
  <si>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</si>
  <si>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</si>
  <si>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</si>
  <si>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</si>
  <si>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</si>
  <si>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</si>
  <si>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</si>
  <si>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</si>
  <si>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</si>
  <si>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</si>
  <si>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</si>
  <si>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</si>
  <si>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</si>
  <si>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</si>
  <si>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</si>
  <si>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</si>
  <si>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</si>
  <si>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</si>
  <si>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</si>
  <si>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</si>
  <si>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</si>
  <si>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</si>
  <si>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</si>
  <si>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</si>
  <si>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</si>
  <si>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</si>
  <si>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</si>
  <si>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</si>
  <si>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</si>
  <si>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</si>
  <si>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</si>
  <si>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</si>
  <si>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</si>
  <si>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</si>
  <si>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</si>
  <si>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</si>
  <si>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</si>
  <si>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</si>
  <si>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</si>
  <si>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</si>
  <si>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</si>
  <si>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</si>
  <si>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</si>
  <si>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</si>
  <si>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</si>
  <si>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</si>
  <si>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</si>
  <si>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</si>
  <si>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</si>
  <si>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</si>
  <si>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</si>
  <si>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</si>
  <si>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</si>
  <si>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</si>
  <si>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</si>
  <si>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</si>
  <si>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</si>
  <si>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</si>
  <si>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</si>
  <si>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</si>
  <si>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</si>
  <si>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</si>
  <si>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</si>
  <si>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</si>
  <si>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</si>
  <si>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</si>
  <si>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</si>
  <si>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</si>
  <si>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</si>
  <si>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</si>
  <si>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</si>
  <si>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</si>
  <si>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</si>
  <si>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</si>
  <si>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</si>
  <si>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</si>
  <si>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</si>
  <si>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</si>
  <si>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</si>
  <si>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</si>
  <si>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</si>
  <si>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</si>
  <si>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</si>
  <si>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</si>
  <si>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</si>
  <si>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</si>
  <si>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</si>
  <si>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</si>
  <si>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</si>
  <si>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</si>
  <si>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</si>
  <si>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</si>
  <si>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</si>
  <si>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</si>
  <si>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</si>
  <si>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</si>
  <si>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</si>
  <si>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</si>
  <si>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</si>
  <si>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</si>
  <si>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</si>
  <si>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</si>
  <si>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</si>
  <si>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</si>
  <si>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</si>
  <si>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</si>
  <si>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</si>
  <si>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</si>
  <si>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</si>
  <si>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</si>
  <si>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</si>
  <si>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</si>
  <si>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</si>
  <si>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</si>
  <si>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</si>
  <si>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</si>
  <si>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</si>
  <si>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</si>
  <si>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</si>
  <si>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</si>
  <si>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</si>
  <si>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</si>
  <si>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</si>
  <si>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</si>
  <si>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</si>
  <si>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</si>
  <si>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</si>
  <si>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</si>
  <si>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</si>
  <si>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</si>
  <si>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</si>
  <si>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</si>
  <si>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</si>
  <si>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</si>
  <si>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</si>
  <si>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</si>
  <si>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</si>
  <si>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</si>
  <si>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</si>
  <si>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</si>
  <si>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</si>
  <si>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</si>
  <si>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</si>
  <si>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</si>
  <si>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</si>
  <si>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</si>
  <si>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</si>
  <si>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</si>
  <si>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</si>
  <si>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</si>
  <si>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</si>
  <si>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</si>
  <si>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</si>
  <si>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</si>
  <si>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</si>
  <si>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</si>
  <si>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</si>
  <si>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</si>
  <si>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</si>
  <si>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</si>
  <si>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</si>
  <si>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</si>
  <si>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</si>
  <si>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</si>
  <si>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</si>
  <si>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</si>
  <si>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</si>
  <si>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</si>
  <si>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</si>
  <si>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</si>
  <si>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</si>
  <si>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</si>
  <si>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</si>
  <si>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</si>
  <si>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</si>
  <si>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</si>
  <si>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</si>
  <si>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</si>
  <si>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</si>
  <si>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</si>
  <si>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</si>
  <si>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</si>
  <si>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</si>
  <si>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</si>
  <si>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</si>
  <si>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</si>
  <si>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</si>
  <si>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</si>
  <si>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</si>
  <si>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</si>
  <si>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</si>
  <si>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</si>
  <si>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</si>
  <si>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</si>
  <si>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</si>
  <si>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</si>
  <si>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</si>
  <si>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</si>
  <si>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</si>
  <si>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</si>
  <si>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</si>
  <si>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</si>
  <si>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</si>
  <si>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</si>
  <si>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</si>
  <si>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</si>
  <si>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</si>
  <si>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</si>
  <si>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</si>
  <si>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</si>
  <si>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</si>
  <si>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</si>
  <si>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</si>
  <si>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</si>
  <si>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</si>
  <si>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</si>
  <si>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</si>
  <si>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</si>
  <si>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</si>
  <si>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</si>
  <si>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</si>
  <si>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</si>
  <si>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</si>
  <si>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</si>
  <si>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</si>
  <si>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</si>
  <si>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</si>
  <si>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</si>
  <si>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</si>
  <si>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</si>
  <si>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</si>
  <si>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</si>
  <si>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</si>
  <si>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</si>
  <si>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</si>
  <si>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</si>
  <si>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</si>
  <si>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</si>
  <si>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</si>
  <si>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</si>
  <si>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</si>
  <si>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</si>
  <si>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</si>
  <si>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</si>
  <si>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</si>
  <si>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</si>
  <si>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</si>
  <si>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</si>
  <si>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</si>
  <si>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</si>
  <si>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</si>
  <si>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</si>
  <si>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</si>
  <si>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</si>
  <si>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</si>
  <si>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</si>
  <si>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</si>
  <si>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</si>
  <si>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</si>
  <si>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</si>
  <si>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</si>
  <si>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</si>
  <si>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</si>
  <si>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</si>
  <si>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</si>
  <si>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</si>
  <si>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</si>
  <si>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</si>
  <si>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</si>
  <si>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</si>
  <si>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</si>
  <si>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</si>
  <si>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</si>
  <si>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</si>
  <si>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</si>
  <si>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</si>
  <si>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</si>
  <si>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</si>
  <si>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</si>
  <si>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</si>
  <si>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</si>
  <si>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</si>
  <si>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</si>
  <si>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</si>
  <si>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</si>
  <si>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</si>
  <si>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</si>
  <si>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</si>
  <si>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</si>
  <si>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</si>
  <si>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</si>
  <si>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</si>
  <si>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</si>
  <si>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</si>
  <si>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</si>
  <si>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</si>
  <si>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</si>
  <si>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</si>
  <si>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</si>
  <si>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</si>
  <si>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</si>
  <si>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</si>
  <si>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</si>
  <si>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</si>
  <si>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</si>
  <si>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</si>
  <si>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</si>
  <si>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</si>
  <si>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</si>
  <si>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</si>
  <si>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</si>
  <si>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</si>
  <si>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</si>
  <si>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</si>
  <si>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</si>
  <si>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</si>
  <si>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</si>
  <si>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</si>
  <si>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</si>
  <si>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</si>
  <si>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</si>
  <si>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</si>
  <si>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</si>
  <si>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</si>
  <si>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</si>
  <si>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</si>
  <si>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</si>
  <si>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</si>
  <si>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</si>
  <si>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</si>
  <si>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</si>
  <si>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</si>
  <si>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</si>
  <si>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</si>
  <si>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</si>
  <si>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</si>
  <si>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</si>
  <si>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</si>
  <si>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</si>
  <si>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</si>
  <si>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</si>
  <si>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</si>
  <si>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</si>
  <si>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</si>
  <si>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</si>
  <si>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</si>
  <si>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</si>
  <si>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</si>
  <si>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</si>
  <si>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</si>
  <si>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</si>
  <si>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</si>
  <si>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</si>
  <si>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</si>
  <si>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</si>
  <si>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</si>
  <si>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</si>
  <si>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</si>
  <si>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</si>
  <si>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</si>
  <si>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</si>
  <si>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</si>
  <si>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</si>
  <si>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</si>
  <si>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</si>
  <si>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</si>
  <si>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</si>
  <si>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</si>
  <si>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</si>
  <si>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</si>
  <si>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</si>
  <si>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</si>
  <si>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</si>
  <si>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</si>
  <si>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</si>
  <si>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</si>
  <si>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</si>
  <si>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</si>
  <si>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</si>
  <si>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</si>
  <si>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</si>
  <si>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</si>
  <si>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</si>
  <si>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</si>
  <si>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</si>
  <si>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</si>
  <si>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</si>
  <si>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</si>
  <si>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</si>
  <si>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</si>
  <si>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</si>
  <si>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</si>
  <si>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</si>
  <si>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</si>
  <si>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</si>
  <si>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</si>
  <si>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</si>
  <si>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</si>
  <si>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</si>
  <si>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</si>
  <si>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</si>
  <si>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</si>
  <si>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</si>
  <si>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</si>
  <si>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</si>
  <si>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</si>
  <si>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</si>
  <si>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</si>
  <si>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</si>
  <si>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</si>
  <si>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</si>
  <si>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</si>
  <si>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</si>
  <si>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</si>
  <si>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</si>
  <si>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</si>
  <si>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</si>
  <si>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</si>
  <si>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</si>
  <si>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</si>
  <si>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</si>
  <si>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</si>
  <si>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</si>
  <si>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</si>
  <si>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</si>
  <si>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</si>
  <si>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</si>
  <si>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</si>
  <si>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</si>
  <si>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</si>
  <si>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</si>
  <si>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</si>
  <si>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</si>
  <si>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</si>
  <si>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</si>
  <si>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</si>
  <si>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</si>
  <si>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</si>
  <si>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</si>
  <si>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</si>
  <si>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</si>
  <si>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</si>
  <si>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</si>
  <si>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</si>
  <si>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</si>
  <si>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</si>
  <si>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</si>
  <si>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</si>
  <si>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</si>
  <si>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</si>
  <si>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</si>
  <si>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</si>
  <si>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</si>
  <si>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</si>
  <si>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</si>
  <si>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</si>
  <si>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</si>
  <si>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</si>
  <si>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</si>
  <si>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</si>
  <si>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</si>
  <si>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</si>
  <si>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</si>
  <si>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</si>
  <si>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</si>
  <si>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</si>
  <si>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</si>
  <si>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</si>
  <si>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</si>
  <si>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</si>
  <si>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</si>
  <si>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</si>
  <si>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</si>
  <si>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</si>
  <si>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</si>
  <si>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</si>
  <si>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</si>
  <si>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</si>
  <si>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</si>
  <si>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</si>
  <si>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</si>
  <si>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</si>
  <si>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</si>
  <si>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</si>
  <si>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</si>
  <si>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</si>
  <si>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</si>
  <si>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</si>
  <si>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</si>
  <si>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</si>
  <si>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</si>
  <si>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</si>
  <si>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</si>
  <si>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</si>
  <si>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</si>
  <si>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</si>
  <si>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</si>
  <si>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</si>
  <si>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</si>
  <si>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</si>
  <si>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</si>
  <si>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</si>
  <si>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</si>
  <si>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</si>
  <si>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</si>
  <si>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</si>
  <si>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</si>
  <si>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</si>
  <si>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</si>
  <si>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</si>
  <si>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</si>
  <si>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</si>
  <si>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</si>
  <si>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</si>
  <si>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</si>
  <si>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</si>
  <si>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</si>
  <si>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</si>
  <si>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</si>
  <si>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</si>
  <si>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</si>
  <si>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</si>
  <si>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</si>
  <si>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</si>
  <si>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</si>
  <si>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</si>
  <si>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</si>
  <si>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</si>
  <si>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</si>
  <si>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</si>
  <si>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</si>
  <si>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</si>
  <si>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</si>
  <si>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</si>
  <si>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</si>
  <si>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</si>
  <si>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</si>
  <si>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</si>
  <si>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</si>
  <si>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</si>
  <si>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</si>
  <si>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</si>
  <si>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</si>
  <si>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</si>
  <si>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</si>
  <si>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</si>
  <si>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</si>
  <si>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</si>
  <si>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</si>
  <si>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</si>
  <si>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</si>
  <si>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</si>
  <si>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</si>
  <si>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</si>
  <si>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</si>
  <si>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</si>
  <si>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</si>
  <si>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</si>
  <si>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</si>
  <si>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</si>
  <si>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</si>
  <si>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</si>
  <si>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</si>
  <si>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</si>
  <si>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</si>
  <si>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</si>
  <si>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</si>
  <si>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</si>
  <si>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</si>
  <si>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</si>
  <si>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</si>
  <si>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</si>
  <si>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</si>
  <si>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</si>
  <si>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</si>
  <si>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</si>
  <si>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</si>
  <si>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</si>
  <si>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</si>
  <si>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</si>
  <si>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</si>
  <si>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</si>
  <si>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</si>
  <si>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</si>
  <si>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</si>
  <si>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</si>
  <si>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</si>
  <si>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</si>
  <si>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</si>
  <si>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</si>
  <si>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</si>
  <si>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</si>
  <si>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</si>
  <si>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</si>
  <si>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</si>
  <si>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</si>
  <si>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</si>
  <si>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</si>
  <si>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</si>
  <si>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</si>
  <si>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</si>
  <si>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</si>
  <si>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</si>
  <si>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</si>
  <si>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</si>
  <si>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</si>
  <si>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</si>
  <si>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</si>
  <si>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</si>
  <si>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</si>
  <si>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</si>
  <si>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</si>
  <si>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</si>
  <si>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</si>
  <si>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</si>
  <si>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</si>
  <si>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</si>
  <si>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</si>
  <si>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</si>
  <si>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</si>
  <si>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</si>
  <si>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</si>
  <si>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</si>
  <si>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</si>
  <si>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</si>
  <si>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</si>
  <si>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</si>
  <si>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</si>
  <si>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</si>
  <si>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</si>
  <si>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</si>
  <si>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</si>
  <si>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</si>
  <si>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</si>
  <si>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</si>
  <si>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</si>
  <si>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</si>
  <si>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</si>
  <si>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</si>
  <si>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</si>
  <si>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</si>
  <si>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</si>
  <si>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</si>
  <si>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</si>
  <si>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</si>
  <si>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</si>
  <si>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</si>
  <si>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</si>
  <si>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</si>
  <si>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</si>
  <si>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</si>
  <si>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</si>
  <si>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</si>
  <si>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</si>
  <si>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</si>
  <si>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</si>
  <si>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</si>
  <si>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</si>
  <si>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</si>
  <si>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</si>
  <si>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</si>
  <si>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</si>
  <si>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</si>
  <si>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</si>
  <si>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</si>
  <si>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</si>
  <si>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</si>
  <si>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</si>
  <si>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</si>
  <si>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</si>
  <si>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</si>
  <si>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</si>
  <si>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</si>
  <si>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</si>
  <si>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</si>
  <si>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</si>
  <si>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</si>
  <si>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</si>
  <si>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</si>
  <si>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</si>
  <si>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</si>
  <si>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</si>
  <si>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</si>
  <si>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</si>
  <si>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</si>
  <si>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</si>
  <si>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</si>
  <si>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</si>
  <si>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</si>
  <si>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</si>
  <si>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</si>
  <si>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</si>
  <si>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</si>
  <si>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</si>
  <si>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</si>
  <si>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</si>
  <si>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</si>
  <si>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</si>
  <si>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</si>
  <si>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</si>
  <si>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</si>
  <si>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</si>
  <si>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</si>
  <si>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</si>
  <si>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</si>
  <si>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</si>
  <si>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</si>
  <si>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</si>
  <si>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</si>
  <si>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</si>
  <si>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</si>
  <si>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</si>
  <si>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</si>
  <si>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</si>
  <si>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</si>
  <si>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</si>
  <si>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</si>
  <si>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</si>
  <si>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</si>
  <si>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</si>
  <si>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</si>
  <si>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</si>
  <si>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</si>
  <si>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</si>
  <si>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</si>
  <si>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</si>
  <si>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</si>
  <si>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</si>
  <si>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</si>
  <si>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</si>
  <si>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</si>
  <si>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</si>
  <si>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</si>
  <si>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</si>
  <si>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</si>
  <si>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</si>
  <si>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</si>
  <si>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</si>
  <si>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</si>
  <si>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</si>
  <si>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</si>
  <si>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</si>
  <si>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</si>
  <si>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</si>
  <si>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</si>
  <si>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</si>
  <si>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</si>
  <si>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</si>
  <si>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</si>
  <si>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</si>
  <si>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</si>
  <si>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</si>
  <si>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</si>
  <si>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</si>
  <si>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</si>
  <si>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</si>
  <si>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</si>
  <si>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</si>
  <si>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</si>
  <si>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</si>
  <si>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</si>
  <si>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</si>
  <si>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</si>
  <si>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</si>
  <si>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</si>
  <si>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</si>
  <si>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</si>
  <si>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</si>
  <si>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</si>
  <si>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</si>
  <si>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</si>
  <si>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</si>
  <si>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</si>
  <si>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</si>
  <si>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</si>
  <si>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</si>
  <si>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</si>
  <si>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</si>
  <si>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</si>
  <si>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</si>
  <si>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</si>
  <si>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</si>
  <si>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</si>
  <si>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</si>
  <si>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</si>
  <si>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</si>
  <si>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</si>
  <si>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</si>
  <si>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</si>
  <si>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</si>
  <si>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</si>
  <si>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</si>
  <si>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</si>
  <si>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</si>
  <si>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</si>
  <si>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</si>
  <si>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</si>
  <si>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</si>
  <si>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</si>
  <si>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</si>
  <si>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</si>
  <si>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</si>
  <si>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</si>
  <si>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</si>
  <si>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</si>
  <si>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</si>
  <si>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</si>
  <si>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</si>
  <si>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</si>
  <si>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</si>
  <si>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</si>
  <si>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</si>
  <si>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</si>
  <si>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</si>
  <si>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</si>
  <si>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</si>
  <si>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</si>
  <si>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</si>
  <si>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</si>
  <si>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</si>
  <si>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</si>
  <si>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</si>
  <si>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</si>
  <si>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</si>
  <si>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</si>
  <si>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</si>
  <si>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</si>
  <si>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</si>
  <si>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</si>
  <si>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</si>
  <si>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</si>
  <si>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</si>
  <si>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</si>
  <si>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</si>
  <si>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</si>
  <si>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</si>
  <si>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</si>
  <si>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</si>
  <si>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</si>
  <si>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</si>
  <si>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</si>
  <si>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</si>
  <si>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</si>
  <si>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</si>
  <si>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</si>
  <si>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</si>
  <si>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</si>
  <si>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</si>
  <si>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</si>
  <si>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</si>
  <si>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</si>
  <si>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</si>
  <si>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</si>
  <si>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</si>
  <si>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</si>
  <si>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</si>
  <si>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</si>
  <si>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</si>
  <si>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</si>
  <si>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</si>
  <si>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</si>
  <si>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</si>
  <si>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</si>
  <si>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</si>
  <si>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</si>
  <si>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</si>
  <si>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</si>
  <si>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</si>
  <si>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</si>
  <si>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</si>
  <si>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</si>
  <si>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</si>
  <si>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</si>
  <si>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</si>
  <si>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</si>
  <si>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</si>
  <si>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</si>
  <si>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</si>
  <si>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</si>
  <si>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</si>
  <si>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</si>
  <si>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</si>
  <si>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</si>
  <si>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</si>
  <si>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</si>
  <si>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</si>
  <si>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</si>
  <si>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</si>
  <si>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</si>
  <si>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</si>
  <si>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</si>
  <si>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</si>
  <si>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</si>
  <si>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</si>
  <si>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</si>
  <si>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</si>
  <si>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</si>
  <si>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</si>
  <si>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</si>
  <si>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</si>
  <si>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</si>
  <si>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</si>
  <si>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</si>
  <si>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</si>
  <si>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</si>
  <si>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</si>
  <si>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</si>
  <si>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</si>
  <si>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</si>
  <si>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</si>
  <si>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</si>
  <si>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</si>
  <si>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</si>
  <si>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</si>
  <si>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</si>
  <si>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</si>
  <si>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</si>
  <si>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</si>
  <si>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</si>
  <si>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</si>
  <si>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</si>
  <si>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</si>
  <si>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</si>
  <si>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</si>
  <si>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</si>
  <si>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</si>
  <si>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</si>
  <si>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</si>
  <si>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</si>
  <si>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</si>
  <si>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</si>
  <si>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</si>
  <si>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</si>
  <si>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</si>
  <si>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</si>
  <si>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</si>
  <si>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</si>
  <si>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</si>
  <si>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</si>
  <si>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</si>
  <si>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</si>
  <si>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</si>
  <si>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</si>
  <si>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</si>
  <si>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</si>
  <si>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</si>
  <si>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</si>
  <si>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</si>
  <si>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</si>
  <si>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</si>
  <si>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</si>
  <si>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</si>
  <si>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</si>
  <si>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</si>
  <si>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</si>
  <si>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</si>
  <si>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</si>
  <si>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</si>
  <si>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</si>
  <si>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</si>
  <si>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</si>
  <si>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</si>
  <si>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</si>
  <si>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</si>
  <si>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</si>
  <si>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</si>
  <si>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</si>
  <si>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</si>
  <si>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</si>
  <si>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</si>
  <si>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</si>
  <si>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</si>
  <si>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</si>
  <si>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</si>
  <si>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</si>
  <si>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</si>
  <si>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</si>
  <si>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</si>
  <si>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</si>
  <si>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</si>
  <si>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</si>
  <si>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</si>
  <si>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</si>
  <si>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</si>
  <si>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</si>
  <si>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</si>
  <si>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</si>
  <si>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</si>
  <si>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</si>
  <si>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</si>
  <si>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</si>
  <si>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</si>
  <si>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</si>
  <si>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</si>
  <si>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</si>
  <si>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</si>
  <si>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</si>
  <si>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</si>
  <si>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</si>
  <si>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</si>
  <si>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</si>
  <si>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</si>
  <si>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</si>
  <si>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</si>
  <si>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</si>
  <si>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</si>
  <si>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</si>
  <si>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</si>
  <si>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</si>
  <si>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</si>
  <si>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</si>
  <si>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</si>
  <si>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</si>
  <si>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</si>
  <si>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</si>
  <si>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</si>
  <si>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</si>
  <si>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</si>
  <si>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</si>
  <si>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</si>
  <si>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</si>
  <si>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</si>
  <si>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</si>
  <si>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</si>
  <si>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</si>
  <si>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</si>
  <si>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</si>
  <si>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</si>
  <si>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</si>
  <si>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</si>
  <si>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</si>
  <si>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</si>
  <si>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</si>
  <si>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</si>
  <si>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</si>
  <si>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</si>
  <si>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</si>
  <si>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</si>
  <si>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</si>
  <si>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</si>
  <si>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</si>
  <si>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</si>
  <si>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</si>
  <si>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</si>
  <si>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</si>
  <si>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</si>
  <si>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</si>
  <si>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</si>
  <si>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</si>
  <si>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</si>
  <si>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</si>
  <si>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</si>
  <si>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</si>
  <si>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</si>
  <si>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</si>
  <si>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</si>
  <si>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</si>
  <si>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</si>
  <si>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</si>
  <si>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</si>
  <si>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</si>
  <si>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</si>
  <si>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</si>
  <si>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</si>
  <si>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</si>
  <si>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</si>
  <si>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</si>
  <si>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</si>
  <si>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</si>
  <si>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</si>
  <si>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</si>
  <si>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</si>
  <si>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</si>
  <si>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</si>
  <si>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</si>
  <si>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</si>
  <si>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</si>
  <si>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</si>
  <si>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</si>
  <si>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</si>
  <si>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</si>
  <si>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</si>
  <si>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</si>
  <si>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</si>
  <si>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</si>
  <si>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</si>
  <si>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</si>
  <si>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</si>
  <si>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</si>
  <si>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</si>
  <si>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</si>
  <si>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</si>
  <si>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</si>
  <si>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</si>
  <si>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</si>
  <si>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</si>
  <si>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</si>
  <si>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</si>
  <si>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</si>
  <si>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</si>
  <si>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</si>
  <si>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</si>
  <si>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</si>
  <si>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</si>
  <si>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</si>
  <si>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</si>
  <si>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</si>
  <si>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</si>
  <si>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</si>
  <si>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</si>
  <si>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</si>
  <si>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</si>
  <si>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</si>
  <si>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</si>
  <si>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</si>
  <si>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</si>
  <si>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</si>
  <si>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</si>
  <si>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</si>
  <si>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</si>
  <si>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</si>
  <si>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</si>
  <si>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</si>
  <si>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</si>
  <si>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</si>
  <si>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</si>
  <si>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</si>
  <si>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</si>
  <si>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</si>
  <si>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</si>
  <si>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</si>
  <si>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</si>
  <si>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</si>
  <si>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</si>
  <si>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</si>
  <si>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</si>
  <si>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</si>
  <si>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</si>
  <si>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</si>
  <si>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</si>
  <si>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</si>
  <si>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</si>
  <si>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</si>
  <si>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</si>
  <si>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</si>
  <si>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</si>
  <si>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</si>
  <si>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</si>
  <si>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</si>
  <si>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</si>
  <si>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</si>
  <si>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</si>
  <si>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</si>
  <si>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</si>
  <si>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</si>
  <si>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</si>
  <si>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</si>
  <si>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</si>
  <si>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</si>
  <si>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</si>
  <si>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</si>
  <si>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</si>
  <si>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</si>
  <si>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</si>
  <si>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</si>
  <si>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</si>
  <si>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</si>
  <si>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</si>
  <si>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</si>
  <si>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</si>
  <si>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</si>
  <si>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</si>
  <si>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</si>
  <si>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</si>
  <si>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</si>
  <si>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</si>
  <si>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</si>
  <si>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</si>
  <si>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</si>
  <si>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</si>
  <si>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</si>
  <si>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</si>
  <si>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</si>
  <si>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</si>
  <si>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</si>
  <si>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</si>
  <si>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</si>
  <si>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</si>
  <si>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</si>
  <si>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</si>
  <si>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</si>
  <si>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</si>
  <si>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</si>
  <si>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</si>
  <si>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</si>
  <si>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</si>
  <si>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</si>
  <si>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</si>
  <si>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</si>
  <si>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</si>
  <si>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</si>
  <si>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</si>
  <si>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</si>
  <si>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</si>
  <si>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</si>
  <si>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</si>
  <si>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</si>
  <si>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</si>
  <si>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</si>
  <si>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</si>
  <si>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</si>
  <si>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</si>
  <si>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</si>
  <si>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</si>
  <si>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</si>
  <si>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</si>
  <si>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</si>
  <si>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</si>
  <si>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</si>
  <si>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</si>
  <si>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</si>
  <si>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</si>
  <si>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</si>
  <si>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</si>
  <si>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</si>
  <si>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</si>
  <si>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</si>
  <si>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</si>
  <si>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</si>
  <si>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</si>
  <si>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</si>
  <si>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</si>
  <si>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</si>
  <si>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</si>
  <si>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</si>
  <si>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</si>
  <si>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</si>
  <si>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</si>
  <si>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</si>
  <si>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</si>
  <si>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</si>
  <si>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</si>
  <si>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</si>
  <si>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</si>
  <si>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</si>
  <si>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</si>
  <si>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</si>
  <si>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</si>
  <si>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</si>
  <si>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</si>
  <si>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</si>
  <si>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</si>
  <si>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</si>
  <si>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</si>
  <si>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</si>
  <si>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</si>
  <si>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</si>
  <si>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</si>
  <si>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</si>
  <si>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</si>
  <si>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</si>
  <si>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</si>
  <si>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</si>
  <si>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</si>
  <si>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</si>
  <si>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</si>
  <si>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</si>
  <si>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</si>
  <si>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</si>
  <si>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</si>
  <si>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</si>
  <si>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</si>
  <si>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</si>
  <si>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</si>
  <si>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</si>
  <si>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</si>
  <si>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</si>
  <si>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</si>
  <si>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</si>
  <si>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</si>
  <si>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</si>
  <si>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</si>
  <si>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</si>
  <si>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</si>
  <si>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</si>
  <si>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</si>
  <si>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</si>
  <si>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</si>
  <si>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</si>
  <si>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</si>
  <si>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</si>
  <si>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</si>
  <si>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</si>
  <si>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</si>
  <si>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</si>
  <si>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</si>
  <si>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</si>
  <si>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</si>
  <si>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</si>
  <si>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</si>
  <si>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</si>
  <si>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</si>
  <si>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</si>
  <si>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</si>
  <si>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</si>
  <si>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</si>
  <si>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</si>
  <si>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</si>
  <si>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</si>
  <si>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</si>
  <si>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</si>
  <si>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</si>
  <si>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</si>
  <si>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</si>
  <si>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</si>
  <si>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</si>
  <si>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</si>
  <si>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</si>
  <si>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</si>
  <si>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</si>
  <si>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</si>
  <si>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</si>
  <si>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</si>
  <si>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</si>
  <si>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</si>
  <si>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</si>
  <si>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</si>
  <si>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</si>
  <si>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</si>
  <si>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</si>
  <si>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</si>
  <si>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</si>
  <si>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</si>
  <si>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</si>
  <si>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</si>
  <si>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</si>
  <si>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</si>
  <si>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</si>
  <si>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</si>
  <si>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</si>
  <si>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</si>
  <si>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</si>
  <si>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</si>
  <si>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</si>
  <si>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</si>
  <si>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</si>
  <si>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</si>
  <si>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</si>
  <si>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</si>
  <si>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</si>
  <si>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</si>
  <si>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</si>
  <si>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</si>
  <si>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</si>
  <si>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</si>
  <si>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</si>
  <si>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</si>
  <si>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</si>
  <si>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</si>
  <si>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</si>
  <si>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</si>
  <si>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</si>
  <si>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</si>
  <si>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</si>
  <si>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</si>
  <si>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</si>
  <si>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</si>
  <si>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</si>
  <si>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</si>
  <si>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</si>
  <si>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</si>
  <si>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</si>
  <si>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</si>
  <si>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</si>
  <si>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</si>
  <si>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</si>
  <si>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</si>
  <si>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</si>
  <si>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</si>
  <si>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</si>
  <si>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</si>
  <si>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</si>
  <si>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</si>
  <si>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</si>
  <si>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</si>
  <si>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</si>
  <si>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</si>
  <si>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</si>
  <si>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</si>
  <si>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</si>
  <si>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</si>
  <si>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</si>
  <si>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</si>
  <si>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</si>
  <si>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</si>
  <si>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</si>
  <si>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</si>
  <si>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</si>
  <si>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</si>
  <si>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</si>
  <si>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</si>
  <si>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</si>
  <si>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</si>
  <si>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</si>
  <si>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</si>
  <si>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</si>
  <si>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</si>
  <si>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</si>
  <si>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</si>
  <si>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</si>
  <si>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</si>
  <si>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</si>
  <si>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</si>
  <si>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</si>
  <si>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</si>
  <si>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</si>
  <si>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</si>
  <si>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</si>
  <si>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</si>
  <si>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</si>
  <si>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</si>
  <si>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</si>
  <si>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</si>
  <si>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</si>
  <si>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</si>
  <si>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</si>
  <si>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</si>
  <si>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</si>
  <si>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</si>
  <si>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</si>
  <si>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</si>
  <si>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</si>
  <si>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</si>
  <si>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</si>
  <si>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</si>
  <si>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</si>
  <si>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</si>
  <si>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</si>
  <si>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</si>
  <si>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</si>
  <si>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</si>
  <si>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</si>
  <si>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</si>
  <si>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</si>
  <si>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</si>
  <si>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</si>
  <si>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</si>
  <si>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</si>
  <si>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</si>
  <si>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</si>
  <si>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</si>
  <si>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</si>
  <si>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</si>
  <si>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</si>
  <si>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</si>
  <si>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</si>
  <si>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</si>
  <si>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</si>
  <si>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</si>
  <si>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</si>
  <si>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</si>
  <si>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</si>
  <si>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</si>
  <si>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</si>
  <si>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</si>
  <si>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</si>
  <si>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</si>
  <si>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</si>
  <si>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</si>
  <si>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</si>
  <si>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</si>
  <si>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</si>
  <si>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</si>
  <si>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</si>
  <si>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</si>
  <si>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</si>
  <si>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</si>
  <si>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</si>
  <si>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</si>
  <si>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</si>
  <si>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</si>
  <si>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</si>
  <si>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</si>
  <si>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</si>
  <si>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</si>
  <si>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</si>
  <si>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</si>
  <si>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</si>
  <si>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</si>
  <si>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</si>
  <si>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</si>
  <si>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</si>
  <si>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</si>
  <si>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</si>
  <si>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</si>
  <si>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</si>
  <si>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</si>
  <si>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</si>
  <si>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</si>
  <si>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</si>
  <si>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</si>
  <si>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</si>
  <si>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</si>
  <si>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</si>
  <si>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</si>
  <si>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</si>
  <si>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</si>
  <si>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</si>
  <si>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</si>
  <si>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</si>
  <si>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</si>
  <si>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</si>
  <si>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</si>
  <si>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</si>
  <si>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</si>
  <si>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</si>
  <si>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</si>
  <si>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</si>
  <si>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</si>
  <si>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</si>
  <si>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</si>
  <si>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</si>
  <si>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</si>
  <si>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</si>
  <si>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</si>
  <si>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</si>
  <si>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</si>
  <si>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</si>
  <si>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</si>
  <si>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</si>
  <si>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</si>
  <si>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</si>
  <si>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</si>
  <si>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</si>
  <si>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</si>
  <si>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</si>
  <si>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</si>
  <si>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</si>
  <si>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</si>
  <si>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</si>
  <si>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</si>
  <si>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</si>
  <si>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</si>
  <si>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</si>
  <si>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</si>
  <si>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</si>
  <si>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</si>
  <si>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</si>
  <si>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</si>
  <si>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</si>
  <si>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</si>
  <si>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</si>
  <si>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</si>
  <si>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</si>
  <si>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</si>
  <si>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</si>
  <si>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</si>
  <si>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</si>
  <si>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</si>
  <si>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</si>
  <si>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</si>
  <si>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</si>
  <si>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</si>
  <si>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</si>
  <si>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</si>
  <si>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</si>
  <si>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</si>
  <si>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</si>
  <si>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</si>
  <si>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</si>
  <si>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</si>
  <si>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</si>
  <si>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</si>
  <si>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</si>
  <si>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</si>
  <si>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</si>
  <si>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</si>
  <si>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</si>
  <si>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</si>
  <si>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</si>
  <si>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</si>
  <si>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</si>
  <si>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</si>
  <si>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</si>
  <si>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</si>
  <si>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</si>
  <si>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</si>
  <si>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</si>
  <si>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</si>
  <si>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</si>
  <si>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</si>
  <si>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</si>
  <si>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</si>
  <si>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</si>
  <si>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</si>
  <si>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</si>
  <si>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</si>
  <si>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</si>
  <si>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</si>
  <si>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</si>
  <si>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</si>
  <si>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</si>
  <si>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</si>
  <si>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</si>
  <si>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</si>
  <si>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</si>
  <si>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</si>
  <si>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</si>
  <si>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</si>
  <si>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</si>
  <si>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</si>
  <si>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</si>
  <si>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</si>
  <si>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</si>
  <si>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</si>
  <si>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</si>
  <si>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</si>
  <si>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</si>
  <si>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</si>
  <si>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</si>
  <si>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</si>
  <si>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</si>
  <si>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</si>
  <si>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</si>
  <si>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</si>
  <si>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</si>
  <si>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</si>
  <si>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</si>
  <si>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</si>
  <si>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</si>
  <si>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</si>
  <si>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</si>
  <si>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</si>
  <si>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</si>
  <si>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</si>
  <si>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</si>
  <si>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</si>
  <si>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</si>
  <si>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</si>
  <si>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</si>
  <si>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</si>
  <si>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</si>
  <si>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</si>
  <si>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</si>
  <si>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</si>
  <si>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</si>
  <si>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</si>
  <si>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</si>
  <si>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</si>
  <si>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</si>
  <si>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</si>
  <si>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</si>
  <si>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</si>
  <si>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</si>
  <si>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</si>
  <si>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</si>
  <si>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</si>
  <si>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</si>
  <si>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</si>
  <si>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</si>
  <si>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</si>
  <si>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</si>
  <si>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</si>
  <si>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</si>
  <si>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</si>
  <si>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</si>
  <si>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</si>
  <si>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</si>
  <si>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</si>
  <si>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</si>
  <si>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</si>
  <si>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</si>
  <si>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</si>
  <si>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</si>
  <si>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</si>
  <si>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</si>
  <si>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</si>
  <si>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</si>
  <si>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</si>
  <si>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</si>
  <si>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</si>
  <si>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</si>
  <si>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</si>
  <si>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</si>
  <si>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</si>
  <si>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</si>
  <si>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</si>
  <si>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</si>
  <si>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</si>
  <si>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</si>
  <si>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</si>
  <si>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</si>
  <si>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</si>
  <si>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</si>
  <si>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</si>
  <si>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</si>
  <si>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</si>
  <si>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</si>
  <si>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</si>
  <si>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</si>
  <si>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</si>
  <si>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</si>
  <si>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</si>
  <si>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</si>
  <si>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</si>
  <si>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</si>
  <si>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</si>
  <si>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</si>
  <si>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</si>
  <si>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</si>
  <si>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</si>
  <si>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</si>
  <si>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</si>
  <si>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</si>
  <si>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</si>
  <si>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</si>
  <si>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</si>
  <si>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</si>
  <si>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</si>
  <si>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</si>
  <si>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</si>
  <si>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</si>
  <si>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</si>
  <si>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</si>
  <si>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</si>
  <si>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</si>
  <si>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</si>
  <si>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</si>
  <si>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</si>
  <si>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</si>
  <si>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</si>
  <si>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</si>
  <si>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</si>
  <si>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</si>
  <si>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</si>
  <si>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</si>
  <si>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</si>
  <si>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</si>
  <si>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</si>
  <si>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</si>
  <si>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</si>
  <si>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</si>
  <si>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</si>
  <si>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</si>
  <si>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</si>
  <si>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</si>
  <si>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</si>
  <si>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</si>
  <si>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</si>
  <si>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</si>
  <si>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</si>
  <si>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</si>
  <si>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</si>
  <si>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</si>
  <si>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</si>
  <si>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</si>
  <si>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</si>
  <si>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</si>
  <si>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</si>
  <si>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</si>
  <si>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</si>
  <si>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</si>
  <si>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</si>
  <si>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</si>
  <si>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</si>
  <si>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</si>
  <si>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</si>
  <si>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</si>
  <si>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</si>
  <si>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</si>
  <si>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</si>
  <si>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</si>
  <si>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</si>
  <si>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</si>
  <si>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</si>
  <si>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</si>
  <si>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</si>
  <si>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</si>
  <si>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</si>
  <si>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</si>
  <si>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</si>
  <si>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</si>
  <si>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</si>
  <si>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</si>
  <si>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</si>
  <si>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</si>
  <si>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</si>
  <si>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</si>
  <si>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</si>
  <si>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</si>
  <si>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</si>
  <si>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</si>
  <si>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</si>
  <si>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</si>
  <si>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</si>
  <si>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</si>
  <si>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</si>
  <si>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</si>
  <si>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</si>
  <si>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</si>
  <si>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</si>
  <si>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</si>
  <si>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</si>
  <si>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</si>
  <si>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</si>
  <si>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</si>
  <si>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</si>
  <si>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</si>
  <si>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</si>
  <si>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</si>
  <si>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</si>
  <si>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</si>
  <si>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</si>
  <si>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</si>
  <si>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</si>
  <si>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</si>
  <si>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</si>
  <si>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</si>
  <si>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</si>
  <si>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</si>
  <si>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</si>
  <si>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</si>
  <si>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</si>
  <si>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</si>
  <si>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</si>
  <si>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</si>
  <si>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</si>
  <si>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</si>
  <si>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</si>
  <si>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</si>
  <si>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</si>
  <si>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</si>
  <si>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</si>
  <si>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</si>
  <si>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</si>
  <si>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</si>
  <si>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</si>
  <si>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</si>
  <si>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</si>
  <si>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</si>
  <si>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</si>
  <si>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</si>
  <si>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</si>
  <si>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</si>
  <si>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</si>
  <si>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</si>
  <si>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</si>
  <si>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</si>
  <si>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</si>
  <si>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</si>
  <si>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</si>
  <si>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</si>
  <si>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</si>
  <si>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</si>
  <si>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</si>
  <si>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</si>
  <si>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</si>
  <si>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</si>
  <si>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</si>
  <si>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</si>
  <si>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</si>
  <si>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</si>
  <si>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</si>
  <si>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</si>
  <si>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</si>
  <si>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</si>
  <si>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</si>
  <si>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</si>
  <si>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</si>
  <si>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</si>
  <si>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</si>
  <si>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</si>
  <si>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</si>
  <si>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</si>
  <si>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</si>
  <si>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</si>
  <si>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</si>
  <si>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</si>
  <si>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</si>
  <si>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</si>
  <si>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</si>
  <si>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</si>
  <si>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</si>
  <si>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</si>
  <si>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</si>
  <si>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</si>
  <si>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</si>
  <si>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</si>
  <si>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</si>
  <si>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</si>
  <si>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</si>
  <si>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</si>
  <si>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</si>
  <si>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</si>
  <si>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</si>
  <si>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</si>
  <si>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</si>
  <si>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</si>
  <si>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</si>
  <si>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</si>
  <si>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</si>
  <si>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</si>
  <si>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</si>
  <si>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</si>
  <si>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</si>
  <si>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</si>
  <si>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</si>
  <si>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</si>
  <si>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</si>
  <si>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</si>
  <si>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</si>
  <si>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</si>
  <si>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</si>
  <si>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</si>
  <si>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</si>
  <si>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</si>
  <si>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</si>
  <si>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</si>
  <si>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</si>
  <si>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</si>
  <si>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</si>
  <si>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</si>
  <si>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</si>
  <si>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</si>
  <si>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</si>
  <si>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</si>
  <si>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</si>
  <si>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</si>
  <si>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</si>
  <si>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</si>
  <si>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</si>
  <si>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</si>
  <si>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</si>
  <si>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</si>
  <si>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</si>
  <si>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</si>
  <si>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</si>
  <si>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</si>
  <si>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</si>
  <si>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</si>
  <si>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</si>
  <si>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</si>
  <si>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</si>
  <si>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</si>
  <si>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</si>
  <si>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</si>
  <si>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</si>
  <si>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</si>
  <si>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</si>
  <si>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</si>
  <si>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</si>
  <si>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</si>
  <si>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</si>
  <si>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</si>
  <si>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</si>
  <si>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</si>
  <si>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</si>
  <si>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</si>
  <si>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</si>
  <si>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</si>
  <si>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</si>
  <si>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</si>
  <si>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</si>
  <si>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</si>
  <si>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</si>
  <si>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</si>
  <si>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</si>
  <si>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</si>
  <si>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</si>
  <si>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</si>
  <si>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</si>
  <si>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</si>
  <si>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</si>
  <si>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</si>
  <si>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</si>
  <si>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</si>
  <si>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</si>
  <si>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</si>
  <si>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</si>
  <si>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</si>
  <si>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</si>
  <si>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</si>
  <si>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</si>
  <si>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</si>
  <si>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</si>
  <si>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</si>
  <si>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</si>
  <si>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</si>
  <si>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</si>
  <si>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</si>
  <si>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</si>
  <si>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</si>
  <si>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</si>
  <si>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</si>
  <si>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</si>
  <si>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</si>
  <si>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</si>
  <si>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</si>
  <si>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</si>
  <si>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</si>
  <si>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</si>
  <si>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</si>
  <si>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</si>
  <si>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</si>
  <si>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</si>
  <si>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</si>
  <si>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</si>
  <si>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</si>
  <si>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</si>
  <si>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</si>
  <si>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</si>
  <si>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</si>
  <si>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</si>
  <si>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</si>
  <si>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</si>
  <si>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</si>
  <si>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</si>
  <si>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</si>
  <si>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</si>
  <si>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</si>
  <si>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</si>
  <si>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</si>
  <si>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</si>
  <si>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</si>
  <si>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</si>
  <si>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</si>
  <si>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</si>
  <si>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</si>
  <si>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</si>
  <si>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</si>
  <si>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</si>
  <si>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</si>
  <si>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</si>
  <si>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</si>
  <si>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</si>
  <si>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</si>
  <si>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</si>
  <si>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</si>
  <si>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</si>
  <si>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</si>
  <si>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</si>
  <si>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</si>
  <si>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</si>
  <si>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</si>
  <si>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</si>
  <si>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</si>
  <si>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</si>
  <si>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</si>
  <si>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</si>
  <si>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</si>
  <si>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</si>
  <si>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</si>
  <si>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</si>
  <si>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</si>
  <si>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</si>
  <si>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</si>
  <si>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</si>
  <si>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</si>
  <si>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</si>
  <si>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</si>
  <si>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</si>
  <si>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</si>
  <si>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</si>
  <si>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</si>
  <si>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</si>
  <si>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</si>
  <si>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</si>
  <si>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</si>
  <si>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</si>
  <si>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</si>
  <si>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</si>
  <si>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</si>
  <si>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</si>
  <si>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</si>
  <si>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</si>
  <si>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</si>
  <si>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</si>
  <si>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</si>
  <si>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</si>
  <si>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</si>
  <si>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</si>
  <si>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</si>
  <si>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</si>
  <si>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</si>
  <si>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</si>
  <si>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</si>
  <si>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</si>
  <si>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</si>
  <si>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</si>
  <si>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</si>
  <si>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</si>
  <si>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</si>
  <si>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</si>
  <si>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</si>
  <si>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</si>
  <si>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</si>
  <si>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</si>
  <si>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</si>
  <si>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</si>
  <si>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</si>
  <si>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</si>
  <si>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</si>
  <si>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</si>
  <si>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</si>
  <si>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</si>
  <si>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</si>
  <si>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</si>
  <si>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</si>
  <si>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</si>
  <si>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</si>
  <si>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</si>
  <si>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</si>
  <si>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</si>
  <si>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</si>
  <si>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</si>
  <si>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</si>
  <si>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</si>
  <si>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</si>
  <si>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</si>
  <si>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</si>
  <si>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</si>
  <si>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</si>
  <si>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</si>
  <si>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</si>
  <si>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</si>
  <si>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</si>
  <si>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</si>
  <si>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</si>
  <si>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</si>
  <si>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</si>
  <si>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</si>
  <si>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</si>
  <si>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</si>
  <si>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</si>
  <si>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</si>
  <si>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</si>
  <si>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</si>
  <si>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</si>
  <si>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</si>
  <si>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</si>
  <si>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</si>
  <si>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</si>
  <si>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</si>
  <si>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</si>
  <si>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</si>
  <si>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</si>
  <si>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</si>
  <si>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</si>
  <si>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</si>
  <si>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</si>
  <si>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</si>
  <si>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</si>
  <si>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</si>
  <si>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</si>
  <si>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</si>
  <si>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</si>
  <si>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</si>
  <si>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</si>
  <si>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</si>
  <si>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</si>
  <si>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</si>
  <si>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</si>
  <si>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</si>
  <si>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</si>
  <si>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</si>
  <si>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</si>
  <si>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</si>
  <si>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</si>
  <si>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</si>
  <si>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</si>
  <si>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</si>
  <si>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</si>
  <si>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</si>
  <si>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</si>
  <si>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</si>
  <si>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</si>
  <si>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</si>
  <si>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</si>
  <si>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</si>
  <si>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</si>
  <si>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</si>
  <si>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</si>
  <si>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</si>
  <si>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</si>
  <si>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</si>
  <si>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</si>
  <si>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</si>
  <si>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</si>
  <si>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</si>
  <si>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</si>
  <si>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</si>
  <si>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</si>
  <si>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</si>
  <si>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</si>
  <si>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</si>
  <si>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</si>
  <si>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</si>
  <si>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</si>
  <si>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</si>
  <si>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</si>
  <si>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</si>
  <si>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</si>
  <si>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</si>
  <si>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</si>
  <si>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</si>
  <si>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</si>
  <si>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</si>
  <si>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</si>
  <si>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</si>
  <si>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</si>
  <si>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</si>
  <si>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</si>
  <si>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</si>
  <si>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</si>
  <si>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</si>
  <si>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</si>
  <si>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</si>
  <si>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</si>
  <si>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</si>
  <si>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</si>
  <si>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</si>
  <si>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</si>
  <si>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</si>
  <si>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</si>
  <si>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</si>
  <si>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</si>
  <si>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</si>
  <si>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</si>
  <si>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</si>
  <si>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</si>
  <si>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</si>
  <si>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</si>
  <si>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</si>
  <si>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</si>
  <si>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</si>
  <si>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</si>
  <si>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</si>
  <si>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</si>
  <si>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</si>
  <si>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</si>
  <si>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</si>
  <si>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</si>
  <si>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</si>
  <si>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</si>
  <si>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</si>
  <si>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</si>
  <si>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</si>
  <si>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</si>
  <si>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</si>
  <si>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</si>
  <si>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</si>
  <si>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</si>
  <si>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</si>
  <si>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</si>
  <si>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</si>
  <si>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</si>
  <si>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</si>
  <si>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</si>
  <si>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</si>
  <si>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</si>
  <si>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</si>
  <si>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</si>
  <si>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</si>
  <si>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</si>
  <si>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</si>
  <si>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</si>
  <si>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</si>
  <si>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</si>
  <si>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</si>
  <si>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</si>
  <si>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</si>
  <si>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</si>
  <si>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</si>
  <si>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</si>
  <si>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</si>
  <si>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</si>
  <si>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</si>
  <si>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</si>
  <si>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</si>
  <si>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</si>
  <si>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</si>
  <si>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</si>
  <si>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</si>
  <si>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</si>
  <si>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</si>
  <si>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</si>
  <si>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</si>
  <si>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</si>
  <si>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</si>
  <si>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</si>
  <si>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</si>
  <si>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</si>
  <si>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</si>
  <si>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</si>
  <si>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</si>
  <si>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</si>
  <si>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</si>
  <si>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</si>
  <si>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</si>
  <si>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</si>
  <si>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</si>
  <si>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</si>
  <si>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</si>
  <si>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</si>
  <si>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</si>
  <si>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</si>
  <si>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</si>
  <si>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</si>
  <si>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</si>
  <si>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</si>
  <si>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</si>
  <si>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</si>
  <si>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</si>
  <si>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</si>
  <si>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</si>
  <si>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</si>
  <si>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</si>
  <si>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</si>
  <si>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</si>
  <si>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</si>
  <si>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</si>
  <si>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</si>
  <si>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</si>
  <si>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</si>
  <si>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</si>
  <si>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</si>
  <si>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</si>
  <si>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</si>
  <si>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</si>
  <si>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</si>
  <si>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</si>
  <si>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</si>
  <si>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</si>
  <si>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</si>
  <si>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</si>
  <si>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</si>
  <si>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</si>
  <si>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</si>
  <si>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</si>
  <si>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</si>
  <si>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</si>
  <si>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</si>
  <si>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</si>
  <si>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</si>
  <si>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</si>
  <si>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</si>
  <si>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</si>
  <si>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</si>
  <si>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</si>
  <si>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</si>
  <si>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</si>
  <si>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</si>
  <si>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</si>
  <si>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</si>
  <si>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</si>
  <si>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</si>
  <si>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</si>
  <si>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</si>
  <si>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</si>
  <si>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</si>
  <si>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</si>
  <si>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</si>
  <si>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</si>
  <si>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</si>
  <si>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</si>
  <si>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</si>
  <si>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</si>
  <si>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</si>
  <si>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</si>
  <si>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</si>
  <si>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</si>
  <si>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</si>
  <si>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</si>
  <si>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</si>
  <si>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</si>
  <si>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</si>
  <si>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</si>
  <si>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</si>
  <si>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</si>
  <si>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</si>
  <si>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</si>
  <si>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</si>
  <si>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</si>
  <si>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</si>
  <si>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</si>
  <si>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</si>
  <si>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</si>
  <si>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</si>
  <si>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</si>
  <si>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</si>
  <si>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</si>
  <si>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</si>
  <si>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</si>
  <si>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</si>
  <si>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</si>
  <si>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</si>
  <si>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</si>
  <si>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</si>
  <si>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</si>
  <si>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</si>
  <si>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</si>
  <si>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</si>
  <si>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</si>
  <si>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</si>
  <si>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</si>
  <si>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</si>
  <si>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</si>
  <si>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</si>
  <si>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</si>
  <si>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</si>
  <si>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</si>
  <si>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</si>
  <si>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</si>
  <si>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</si>
  <si>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</si>
  <si>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</si>
  <si>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</si>
  <si>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</si>
  <si>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</si>
  <si>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</si>
  <si>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</si>
  <si>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</si>
  <si>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</si>
  <si>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</si>
  <si>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</si>
  <si>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</si>
  <si>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</si>
  <si>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</si>
  <si>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</si>
  <si>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</si>
  <si>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</si>
  <si>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</si>
  <si>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</si>
  <si>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</si>
  <si>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</si>
  <si>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</si>
  <si>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</si>
  <si>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</si>
  <si>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</si>
  <si>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</si>
  <si>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</si>
  <si>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</si>
  <si>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</si>
  <si>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</si>
  <si>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</si>
  <si>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</si>
  <si>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</si>
  <si>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</si>
  <si>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</si>
  <si>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</si>
  <si>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</si>
  <si>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</si>
  <si>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</si>
  <si>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</si>
  <si>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</si>
  <si>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</si>
  <si>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</si>
  <si>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</si>
  <si>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</si>
  <si>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</si>
  <si>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</si>
  <si>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</si>
  <si>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</si>
  <si>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</si>
  <si>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</si>
  <si>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</si>
  <si>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</si>
  <si>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</si>
  <si>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</si>
  <si>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</si>
  <si>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</si>
  <si>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</si>
  <si>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</si>
  <si>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</si>
  <si>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</si>
  <si>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</si>
  <si>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</si>
  <si>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</si>
  <si>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</si>
  <si>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</si>
  <si>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</si>
  <si>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</si>
  <si>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</si>
  <si>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</si>
  <si>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</si>
  <si>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</si>
  <si>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</si>
  <si>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</si>
  <si>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</si>
  <si>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</si>
  <si>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</si>
  <si>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</si>
  <si>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</si>
  <si>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</si>
  <si>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</si>
  <si>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</si>
  <si>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</si>
  <si>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</si>
  <si>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</si>
  <si>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</si>
  <si>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</si>
  <si>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</si>
  <si>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</si>
  <si>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</si>
  <si>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</si>
  <si>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</si>
  <si>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</si>
  <si>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</si>
  <si>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</si>
  <si>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</si>
  <si>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</si>
  <si>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</si>
  <si>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</si>
  <si>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</si>
  <si>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</si>
  <si>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</si>
  <si>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</si>
  <si>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</si>
  <si>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</si>
  <si>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</si>
  <si>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</si>
  <si>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</si>
  <si>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</si>
  <si>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</si>
  <si>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</si>
  <si>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</si>
  <si>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</si>
  <si>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</si>
  <si>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</si>
  <si>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</si>
  <si>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</si>
  <si>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</si>
  <si>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</si>
  <si>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</si>
  <si>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</si>
  <si>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</si>
  <si>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</si>
  <si>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</si>
  <si>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</si>
  <si>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</si>
  <si>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</si>
  <si>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</si>
  <si>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</si>
  <si>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</si>
  <si>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</si>
  <si>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</si>
  <si>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</si>
  <si>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</si>
  <si>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</si>
  <si>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</si>
  <si>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</si>
  <si>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</si>
  <si>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</si>
  <si>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</si>
  <si>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</si>
  <si>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</si>
  <si>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</si>
  <si>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</si>
  <si>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</si>
  <si>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</si>
  <si>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</si>
  <si>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</si>
  <si>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</si>
  <si>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</si>
  <si>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</si>
  <si>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</si>
  <si>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</si>
  <si>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</si>
  <si>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</si>
  <si>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</si>
  <si>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</si>
  <si>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</si>
  <si>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</si>
  <si>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</si>
  <si>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</si>
  <si>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</si>
  <si>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</si>
  <si>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</si>
  <si>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</si>
  <si>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</si>
  <si>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</si>
  <si>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</si>
  <si>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</si>
  <si>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</si>
  <si>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</si>
  <si>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</si>
  <si>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</si>
  <si>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</si>
  <si>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</si>
  <si>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</si>
  <si>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</si>
  <si>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</si>
  <si>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</si>
  <si>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</si>
  <si>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</si>
  <si>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</si>
  <si>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</si>
  <si>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</si>
  <si>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</si>
  <si>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</si>
  <si>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</si>
  <si>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</si>
  <si>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</si>
  <si>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</si>
  <si>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</si>
  <si>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</si>
  <si>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</si>
  <si>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</si>
  <si>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</si>
  <si>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</si>
  <si>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</si>
  <si>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</si>
  <si>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</si>
  <si>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</si>
  <si>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</si>
  <si>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</si>
  <si>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</si>
  <si>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</si>
  <si>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</si>
  <si>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</si>
  <si>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</si>
  <si>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</si>
  <si>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</si>
  <si>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</si>
  <si>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</si>
  <si>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</si>
  <si>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</si>
  <si>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</si>
  <si>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</si>
  <si>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</si>
  <si>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</si>
  <si>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</si>
  <si>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</si>
  <si>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</si>
  <si>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</si>
  <si>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</si>
  <si>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</si>
  <si>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</si>
  <si>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</si>
  <si>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</si>
  <si>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</si>
  <si>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</si>
  <si>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</si>
  <si>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</si>
  <si>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</si>
  <si>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</si>
  <si>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</si>
  <si>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</si>
  <si>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</si>
  <si>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</si>
  <si>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</si>
  <si>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</si>
  <si>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</si>
  <si>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</si>
  <si>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</si>
  <si>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</si>
  <si>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</si>
  <si>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</si>
  <si>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</si>
  <si>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</si>
  <si>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</si>
  <si>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</si>
  <si>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</si>
  <si>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</si>
  <si>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</si>
  <si>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</si>
  <si>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</si>
  <si>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</si>
  <si>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</si>
  <si>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</si>
  <si>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</si>
  <si>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</si>
  <si>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</si>
  <si>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</si>
  <si>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</si>
  <si>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</si>
  <si>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</si>
  <si>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</si>
  <si>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</si>
  <si>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</si>
  <si>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</si>
  <si>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</si>
  <si>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</si>
  <si>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</si>
  <si>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</si>
  <si>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</si>
  <si>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</si>
  <si>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</si>
  <si>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</si>
  <si>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</si>
  <si>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</si>
  <si>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</si>
  <si>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</si>
  <si>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</si>
  <si>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</si>
  <si>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</si>
  <si>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</si>
  <si>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</si>
  <si>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</si>
  <si>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</si>
  <si>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</si>
  <si>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</si>
  <si>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</si>
  <si>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</si>
  <si>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</si>
  <si>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</si>
  <si>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</si>
  <si>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</si>
  <si>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</si>
  <si>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</si>
  <si>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</si>
  <si>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</si>
  <si>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</si>
  <si>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</si>
  <si>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</si>
  <si>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</si>
  <si>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</si>
  <si>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</si>
  <si>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</si>
  <si>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</si>
  <si>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</si>
  <si>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</si>
  <si>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</si>
  <si>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</si>
  <si>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</si>
  <si>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</si>
  <si>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</si>
  <si>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</si>
  <si>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</si>
  <si>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</si>
  <si>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</si>
  <si>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</si>
  <si>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</si>
  <si>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</si>
  <si>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</si>
  <si>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</si>
  <si>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</si>
  <si>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</si>
  <si>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</si>
  <si>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</si>
  <si>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</si>
  <si>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</si>
  <si>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</si>
  <si>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</si>
  <si>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</si>
  <si>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</si>
  <si>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</si>
  <si>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</si>
  <si>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</si>
  <si>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</si>
  <si>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</si>
  <si>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</si>
  <si>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</si>
  <si>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</si>
  <si>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</si>
  <si>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</si>
  <si>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</si>
  <si>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</si>
  <si>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</si>
  <si>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</si>
  <si>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</si>
  <si>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</si>
  <si>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</si>
  <si>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</si>
  <si>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</si>
  <si>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</si>
  <si>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</si>
  <si>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</si>
  <si>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</si>
  <si>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</si>
  <si>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</si>
  <si>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</si>
  <si>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</si>
  <si>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</si>
  <si>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</si>
  <si>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</si>
  <si>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</si>
  <si>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</si>
  <si>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</si>
  <si>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</si>
  <si>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</si>
  <si>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</si>
  <si>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</si>
  <si>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</si>
  <si>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</si>
  <si>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</si>
  <si>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</si>
  <si>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</si>
  <si>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</si>
  <si>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</si>
  <si>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</si>
  <si>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</si>
  <si>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</si>
  <si>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</si>
  <si>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</si>
  <si>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</si>
  <si>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</si>
  <si>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</si>
  <si>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</si>
  <si>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</si>
  <si>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</si>
  <si>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</si>
  <si>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</si>
  <si>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</si>
  <si>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</si>
  <si>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</si>
  <si>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</si>
  <si>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</si>
  <si>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</si>
  <si>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</si>
  <si>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</si>
  <si>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</si>
  <si>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</si>
  <si>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</si>
  <si>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</si>
  <si>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</si>
  <si>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</si>
  <si>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</si>
  <si>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</si>
  <si>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</si>
  <si>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</si>
  <si>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</si>
  <si>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</si>
  <si>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</si>
  <si>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</si>
  <si>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</si>
  <si>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</si>
  <si>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</si>
  <si>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</si>
  <si>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</si>
  <si>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</si>
  <si>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</si>
  <si>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</si>
  <si>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</si>
  <si>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</si>
  <si>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</si>
  <si>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</si>
  <si>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</si>
  <si>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</si>
  <si>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</si>
  <si>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</si>
  <si>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</si>
  <si>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</si>
  <si>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</si>
  <si>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</si>
  <si>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</si>
  <si>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</si>
  <si>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</si>
  <si>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</si>
  <si>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</si>
  <si>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</si>
  <si>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</si>
  <si>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</si>
  <si>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</si>
  <si>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</si>
  <si>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</si>
  <si>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</si>
  <si>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</si>
  <si>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</si>
  <si>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</si>
  <si>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</si>
  <si>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</si>
  <si>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</si>
  <si>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</si>
  <si>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</si>
  <si>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</si>
  <si>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</si>
  <si>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</si>
  <si>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</si>
  <si>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</si>
  <si>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</si>
  <si>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</si>
  <si>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</si>
  <si>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</si>
  <si>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</si>
  <si>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</si>
  <si>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</si>
  <si>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</si>
  <si>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</si>
  <si>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</si>
  <si>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</si>
  <si>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</si>
  <si>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</si>
  <si>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</si>
  <si>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</si>
  <si>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</si>
  <si>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</si>
  <si>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</si>
  <si>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</si>
  <si>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</si>
  <si>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</si>
  <si>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</si>
  <si>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</si>
  <si>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</si>
  <si>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</si>
  <si>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</si>
  <si>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</si>
  <si>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</si>
  <si>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</si>
  <si>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</si>
  <si>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</si>
  <si>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</si>
  <si>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</si>
  <si>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</si>
  <si>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</si>
  <si>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</si>
  <si>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</si>
  <si>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</si>
  <si>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</si>
  <si>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</si>
  <si>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</si>
  <si>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</si>
  <si>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</si>
  <si>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</si>
  <si>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</si>
  <si>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</si>
  <si>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</si>
  <si>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</si>
  <si>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</si>
  <si>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</si>
  <si>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</si>
  <si>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</si>
  <si>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</si>
  <si>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</si>
  <si>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</si>
  <si>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</si>
  <si>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</si>
  <si>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</si>
  <si>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</si>
  <si>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</si>
  <si>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</si>
  <si>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</si>
  <si>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</si>
  <si>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</si>
  <si>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</si>
  <si>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</si>
  <si>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</si>
  <si>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</si>
  <si>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</si>
  <si>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</si>
  <si>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</si>
  <si>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</si>
  <si>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</si>
  <si>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</si>
  <si>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</si>
  <si>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</si>
  <si>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</si>
  <si>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</si>
  <si>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</si>
  <si>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</si>
  <si>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</si>
  <si>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</si>
  <si>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</si>
  <si>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</si>
  <si>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</si>
  <si>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</si>
  <si>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</si>
  <si>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</si>
  <si>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</si>
  <si>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</si>
  <si>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</si>
  <si>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</si>
  <si>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</si>
  <si>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</si>
  <si>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</si>
  <si>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</si>
  <si>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</si>
  <si>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</si>
  <si>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</si>
  <si>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</si>
  <si>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</si>
  <si>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</si>
  <si>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</si>
  <si>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</si>
  <si>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</si>
  <si>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</si>
  <si>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</si>
  <si>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</si>
  <si>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</si>
  <si>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</si>
  <si>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</si>
  <si>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</si>
  <si>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</si>
  <si>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</si>
  <si>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</si>
  <si>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</si>
  <si>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</si>
  <si>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</si>
  <si>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</si>
  <si>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</si>
  <si>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</si>
  <si>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</si>
  <si>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</si>
  <si>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</si>
  <si>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</si>
  <si>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</si>
  <si>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</si>
  <si>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</si>
  <si>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</si>
  <si>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</si>
  <si>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</si>
  <si>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</si>
  <si>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</si>
  <si>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</si>
  <si>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</si>
  <si>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</si>
  <si>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</si>
  <si>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</si>
  <si>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</si>
  <si>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</si>
  <si>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</si>
  <si>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</si>
  <si>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</si>
  <si>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</si>
  <si>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</si>
  <si>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</si>
  <si>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</si>
  <si>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</si>
  <si>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</si>
  <si>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</si>
  <si>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</si>
  <si>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</si>
  <si>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</si>
  <si>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</si>
  <si>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</si>
  <si>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</si>
  <si>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</si>
  <si>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</si>
  <si>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</si>
  <si>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</si>
  <si>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</si>
  <si>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</si>
  <si>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</si>
  <si>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</si>
  <si>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</si>
  <si>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</si>
  <si>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</si>
  <si>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</si>
  <si>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</si>
  <si>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</si>
  <si>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</si>
  <si>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</si>
  <si>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</si>
  <si>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</si>
  <si>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</si>
  <si>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</si>
  <si>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</si>
  <si>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</si>
  <si>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</si>
  <si>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</si>
  <si>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</si>
  <si>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</si>
  <si>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</si>
  <si>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</si>
  <si>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</si>
  <si>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</si>
  <si>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</si>
  <si>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</si>
  <si>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</si>
  <si>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</si>
  <si>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</si>
  <si>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</si>
  <si>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</si>
  <si>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</si>
  <si>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</si>
  <si>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</si>
  <si>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</si>
  <si>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</si>
  <si>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</si>
  <si>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</si>
  <si>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</si>
  <si>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</si>
  <si>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</si>
  <si>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</si>
  <si>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</si>
  <si>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</si>
  <si>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</si>
  <si>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</si>
  <si>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</si>
  <si>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</si>
  <si>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</si>
  <si>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</si>
  <si>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</si>
  <si>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</si>
  <si>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</si>
  <si>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</si>
  <si>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</si>
  <si>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</si>
  <si>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</si>
  <si>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</si>
  <si>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</si>
  <si>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</si>
  <si>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</si>
  <si>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</si>
  <si>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</si>
  <si>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</si>
  <si>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</si>
  <si>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</si>
  <si>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</si>
  <si>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</si>
  <si>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</si>
  <si>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</si>
  <si>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</si>
  <si>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</si>
  <si>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</si>
  <si>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</si>
  <si>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</si>
  <si>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</si>
  <si>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</si>
  <si>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</si>
  <si>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</si>
  <si>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</si>
  <si>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</si>
  <si>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</si>
  <si>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</si>
  <si>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</si>
  <si>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</si>
  <si>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</si>
  <si>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</si>
  <si>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</si>
  <si>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</si>
  <si>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</si>
  <si>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</si>
  <si>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</si>
  <si>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</si>
  <si>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</si>
  <si>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</si>
  <si>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</si>
  <si>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</si>
  <si>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</si>
  <si>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</si>
  <si>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</si>
  <si>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</si>
  <si>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</si>
  <si>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</si>
  <si>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</si>
  <si>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</si>
  <si>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</si>
  <si>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</si>
  <si>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</si>
  <si>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</si>
  <si>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</si>
  <si>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</si>
  <si>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</si>
  <si>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</si>
  <si>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</si>
  <si>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</si>
  <si>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</si>
  <si>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</si>
  <si>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</si>
  <si>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</si>
  <si>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</si>
  <si>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</si>
  <si>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</si>
  <si>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</si>
  <si>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</si>
  <si>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</si>
  <si>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</si>
  <si>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</si>
  <si>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</si>
  <si>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</si>
  <si>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</si>
  <si>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</si>
  <si>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</si>
  <si>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</si>
  <si>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</si>
  <si>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</si>
  <si>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</si>
  <si>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</si>
  <si>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</si>
  <si>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</si>
  <si>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</si>
  <si>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</si>
  <si>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</si>
  <si>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</si>
  <si>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</si>
  <si>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</si>
  <si>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</si>
  <si>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</si>
  <si>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</si>
  <si>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</si>
  <si>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</si>
  <si>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</si>
  <si>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</si>
  <si>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</si>
  <si>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</si>
  <si>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</si>
  <si>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</si>
  <si>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</si>
  <si>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</si>
  <si>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</si>
  <si>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</si>
  <si>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</si>
  <si>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</si>
  <si>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</si>
  <si>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</si>
  <si>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</si>
  <si>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</si>
  <si>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</si>
  <si>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</si>
  <si>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</si>
  <si>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</si>
  <si>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</si>
  <si>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</si>
  <si>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</si>
  <si>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</si>
  <si>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</si>
  <si>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</si>
  <si>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</si>
  <si>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</si>
  <si>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</si>
  <si>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</si>
  <si>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</si>
  <si>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</si>
  <si>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</si>
  <si>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</si>
  <si>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</si>
  <si>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</si>
  <si>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</si>
  <si>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</si>
  <si>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</si>
  <si>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</si>
  <si>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</si>
  <si>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</si>
  <si>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</si>
  <si>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</si>
  <si>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</si>
  <si>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</si>
  <si>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</si>
  <si>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</si>
  <si>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</si>
  <si>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</si>
  <si>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</si>
  <si>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</si>
  <si>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</si>
  <si>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</si>
  <si>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</si>
  <si>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</si>
  <si>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</si>
  <si>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</si>
  <si>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</si>
  <si>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</si>
  <si>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</si>
  <si>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</si>
  <si>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</si>
  <si>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</si>
  <si>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</si>
  <si>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</si>
  <si>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</si>
  <si>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</si>
  <si>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</si>
  <si>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</si>
  <si>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</si>
  <si>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</si>
  <si>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</si>
  <si>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</si>
  <si>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</si>
  <si>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</si>
  <si>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</si>
  <si>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</si>
  <si>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</si>
  <si>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</si>
  <si>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</si>
  <si>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</si>
  <si>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</si>
  <si>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</si>
  <si>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</si>
  <si>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</si>
  <si>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</si>
  <si>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</si>
  <si>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</si>
  <si>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</si>
  <si>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</si>
  <si>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</si>
  <si>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</si>
  <si>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</si>
  <si>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</si>
  <si>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</si>
  <si>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</si>
  <si>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</si>
  <si>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</si>
  <si>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</si>
  <si>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</si>
  <si>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</si>
  <si>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</si>
  <si>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</si>
  <si>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</si>
  <si>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</si>
  <si>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</si>
  <si>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</si>
  <si>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</si>
  <si>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</si>
  <si>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</si>
  <si>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</si>
  <si>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</si>
  <si>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</si>
  <si>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</si>
  <si>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</si>
  <si>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</si>
  <si>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</si>
  <si>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</si>
  <si>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</si>
  <si>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</si>
  <si>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</si>
  <si>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</si>
  <si>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</si>
  <si>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</si>
  <si>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</si>
  <si>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</si>
  <si>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</si>
  <si>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</si>
  <si>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</si>
  <si>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</si>
  <si>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</si>
  <si>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</si>
  <si>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</si>
  <si>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</si>
  <si>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</si>
  <si>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</si>
  <si>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</si>
  <si>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</si>
  <si>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</si>
  <si>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</si>
  <si>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</si>
  <si>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</si>
  <si>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</si>
  <si>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</si>
  <si>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</si>
  <si>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</si>
  <si>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</si>
  <si>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</si>
  <si>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</si>
  <si>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</si>
  <si>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</si>
  <si>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</si>
  <si>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</si>
  <si>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</si>
  <si>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</si>
  <si>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</si>
  <si>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</si>
  <si>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</si>
  <si>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</si>
  <si>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</si>
  <si>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</si>
  <si>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</si>
  <si>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</si>
  <si>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</si>
  <si>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</si>
  <si>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</si>
  <si>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</si>
  <si>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</si>
  <si>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</si>
  <si>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</si>
  <si>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</si>
  <si>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</si>
  <si>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</si>
  <si>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</si>
  <si>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</si>
  <si>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</si>
  <si>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</si>
  <si>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</si>
  <si>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</si>
  <si>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</si>
  <si>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</si>
  <si>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</si>
  <si>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</si>
  <si>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</si>
  <si>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</si>
  <si>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</si>
  <si>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</si>
  <si>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</si>
  <si>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</si>
  <si>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</si>
  <si>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</si>
  <si>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</si>
  <si>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</si>
  <si>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</si>
  <si>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</si>
  <si>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</si>
  <si>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</si>
  <si>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</si>
  <si>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</si>
  <si>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</si>
  <si>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</si>
  <si>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</si>
  <si>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</si>
  <si>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</si>
  <si>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</si>
  <si>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</si>
  <si>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</si>
  <si>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</si>
  <si>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</si>
  <si>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</si>
  <si>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</si>
  <si>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</si>
  <si>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</si>
  <si>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</si>
  <si>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</si>
  <si>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</si>
  <si>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</si>
  <si>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</si>
  <si>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</si>
  <si>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</si>
  <si>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</si>
  <si>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</si>
  <si>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</si>
  <si>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</si>
  <si>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</si>
  <si>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</si>
  <si>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</si>
  <si>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</si>
  <si>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</si>
  <si>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</si>
  <si>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</si>
  <si>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</si>
  <si>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</si>
  <si>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</si>
  <si>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</si>
  <si>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</si>
  <si>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</si>
  <si>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</si>
  <si>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</si>
  <si>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</si>
  <si>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</si>
  <si>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</si>
  <si>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</si>
  <si>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</si>
  <si>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</si>
  <si>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</si>
  <si>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</si>
  <si>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</si>
  <si>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</si>
  <si>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</si>
  <si>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</si>
  <si>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</si>
  <si>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</si>
  <si>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</si>
  <si>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</si>
  <si>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</si>
  <si>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</si>
  <si>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</si>
  <si>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</si>
  <si>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</si>
  <si>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</si>
  <si>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</si>
  <si>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</si>
  <si>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</si>
  <si>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</si>
  <si>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</si>
  <si>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</si>
  <si>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</si>
  <si>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</si>
  <si>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</si>
  <si>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</si>
  <si>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</si>
  <si>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</si>
  <si>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</si>
  <si>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</si>
  <si>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</si>
  <si>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</si>
  <si>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</si>
  <si>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</si>
  <si>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</si>
  <si>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</si>
  <si>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</si>
  <si>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</si>
  <si>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</si>
  <si>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</si>
  <si>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</si>
  <si>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</si>
  <si>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</si>
  <si>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</si>
  <si>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</si>
  <si>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</si>
  <si>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</si>
  <si>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</si>
  <si>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</si>
  <si>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</si>
  <si>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</si>
  <si>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</si>
  <si>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</si>
  <si>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</si>
  <si>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</si>
  <si>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</si>
  <si>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</si>
  <si>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</si>
  <si>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</si>
  <si>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</si>
  <si>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</si>
  <si>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</si>
  <si>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</si>
  <si>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</si>
  <si>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</si>
  <si>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</si>
  <si>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</si>
  <si>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</si>
  <si>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</si>
  <si>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</si>
  <si>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</si>
  <si>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</si>
  <si>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</si>
  <si>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</si>
  <si>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</si>
  <si>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</si>
  <si>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</si>
  <si>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</si>
  <si>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</si>
  <si>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</si>
  <si>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</si>
  <si>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</si>
  <si>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</si>
  <si>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</si>
  <si>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</si>
  <si>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</si>
  <si>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</si>
  <si>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</si>
  <si>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</si>
  <si>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</si>
  <si>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</si>
  <si>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</si>
  <si>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</si>
  <si>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</si>
  <si>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</si>
  <si>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</si>
  <si>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</si>
  <si>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</si>
  <si>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</si>
  <si>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</si>
  <si>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</si>
  <si>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</si>
  <si>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</si>
  <si>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</si>
  <si>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</si>
  <si>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</si>
  <si>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</si>
  <si>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</si>
  <si>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</si>
  <si>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</si>
  <si>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</si>
  <si>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</si>
  <si>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</si>
  <si>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</si>
  <si>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</si>
  <si>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</si>
  <si>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</si>
  <si>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</si>
  <si>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</si>
  <si>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</si>
  <si>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</si>
  <si>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</si>
  <si>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</si>
  <si>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</si>
  <si>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</si>
  <si>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</si>
  <si>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</si>
  <si>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</si>
  <si>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</si>
  <si>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</si>
  <si>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</si>
  <si>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</si>
  <si>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</si>
  <si>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</si>
  <si>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</si>
  <si>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</si>
  <si>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</si>
  <si>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</si>
  <si>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</si>
  <si>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</si>
  <si>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</si>
  <si>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</si>
  <si>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</si>
  <si>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</si>
  <si>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</si>
  <si>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</si>
  <si>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</si>
  <si>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</si>
  <si>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</si>
  <si>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</si>
  <si>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</si>
  <si>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</si>
  <si>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</si>
  <si>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</si>
  <si>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</si>
  <si>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</si>
  <si>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</si>
  <si>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</si>
  <si>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</si>
  <si>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</si>
  <si>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</si>
  <si>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</si>
  <si>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</si>
  <si>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</si>
  <si>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</si>
  <si>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</si>
  <si>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</si>
  <si>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</si>
  <si>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</si>
  <si>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</si>
  <si>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</si>
  <si>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</si>
  <si>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</si>
  <si>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</si>
  <si>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</si>
  <si>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</si>
  <si>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</si>
  <si>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</si>
  <si>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</si>
  <si>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</si>
  <si>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</si>
  <si>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</si>
  <si>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</si>
  <si>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</si>
  <si>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</si>
  <si>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</si>
  <si>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</si>
  <si>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</si>
  <si>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</si>
  <si>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</si>
  <si>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</si>
  <si>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</si>
  <si>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</si>
  <si>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</si>
  <si>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</si>
  <si>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</si>
  <si>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</si>
  <si>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</si>
  <si>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</si>
  <si>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</si>
  <si>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</si>
  <si>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</si>
  <si>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</si>
  <si>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</si>
  <si>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</si>
  <si>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</si>
  <si>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</si>
  <si>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</si>
  <si>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</si>
  <si>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</si>
  <si>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</si>
  <si>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</si>
  <si>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</si>
  <si>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</si>
  <si>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</si>
  <si>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</si>
  <si>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</si>
  <si>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</si>
  <si>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</si>
  <si>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</si>
  <si>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</si>
  <si>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</si>
  <si>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</si>
  <si>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</si>
  <si>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</si>
  <si>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</si>
  <si>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</si>
  <si>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</si>
  <si>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</si>
  <si>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</si>
  <si>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</si>
  <si>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</si>
  <si>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</si>
  <si>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</si>
  <si>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</si>
  <si>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</si>
  <si>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</si>
  <si>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</si>
  <si>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</si>
  <si>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</si>
  <si>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</si>
  <si>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</si>
  <si>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</si>
  <si>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</si>
  <si>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</si>
  <si>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</si>
  <si>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</si>
  <si>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</si>
  <si>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</si>
  <si>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</si>
  <si>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</si>
  <si>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</si>
  <si>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</si>
  <si>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</si>
  <si>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</si>
  <si>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</si>
  <si>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</si>
  <si>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</si>
  <si>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</si>
  <si>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</si>
  <si>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</si>
  <si>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</si>
  <si>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</si>
  <si>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</si>
  <si>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</si>
  <si>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</si>
  <si>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</si>
  <si>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</si>
  <si>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</si>
  <si>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</si>
  <si>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</si>
  <si>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</si>
  <si>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</si>
  <si>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</si>
  <si>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</si>
  <si>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</si>
  <si>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</si>
  <si>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</si>
  <si>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</si>
  <si>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</si>
  <si>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</si>
  <si>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</si>
  <si>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</si>
  <si>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</si>
  <si>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</si>
  <si>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</si>
  <si>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</si>
  <si>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</si>
  <si>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</si>
  <si>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</si>
  <si>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</si>
  <si>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</si>
  <si>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</si>
  <si>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</si>
  <si>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</si>
  <si>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</si>
  <si>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</si>
  <si>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</si>
  <si>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</si>
  <si>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</si>
  <si>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</si>
  <si>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</si>
  <si>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</si>
  <si>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</si>
  <si>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</si>
  <si>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</si>
  <si>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</si>
  <si>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</si>
  <si>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</si>
  <si>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</si>
  <si>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</si>
  <si>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</si>
  <si>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</si>
  <si>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</si>
  <si>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</si>
  <si>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</si>
  <si>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</si>
  <si>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</si>
  <si>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</si>
  <si>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</si>
  <si>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</si>
  <si>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</si>
  <si>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</si>
  <si>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</si>
  <si>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</si>
  <si>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</si>
  <si>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</si>
  <si>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</si>
  <si>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</si>
  <si>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</si>
  <si>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</si>
  <si>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</si>
  <si>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</si>
  <si>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</si>
  <si>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</si>
  <si>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</si>
  <si>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</si>
  <si>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</si>
  <si>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</si>
  <si>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</si>
  <si>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</si>
  <si>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</si>
  <si>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</si>
  <si>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</si>
  <si>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</si>
  <si>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</si>
  <si>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</si>
  <si>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</si>
  <si>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</si>
  <si>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</si>
  <si>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</si>
  <si>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</si>
  <si>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</si>
  <si>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</si>
  <si>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</si>
  <si>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</si>
  <si>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</si>
  <si>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</si>
  <si>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</si>
  <si>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</si>
  <si>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</si>
  <si>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</si>
  <si>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</si>
  <si>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</si>
  <si>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</si>
  <si>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</si>
  <si>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</si>
  <si>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</si>
  <si>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</si>
  <si>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</si>
  <si>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</si>
  <si>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</si>
  <si>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</si>
  <si>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</si>
  <si>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</si>
  <si>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</si>
  <si>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</si>
  <si>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</si>
  <si>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</si>
  <si>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</si>
  <si>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</si>
  <si>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</si>
  <si>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</si>
  <si>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</si>
  <si>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</si>
  <si>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</si>
  <si>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</si>
  <si>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</si>
  <si>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</si>
  <si>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</si>
  <si>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</si>
  <si>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</si>
  <si>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</si>
  <si>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</si>
  <si>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</si>
  <si>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</si>
  <si>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</si>
  <si>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</si>
  <si>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</si>
  <si>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</si>
  <si>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</si>
  <si>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</si>
  <si>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</si>
  <si>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</si>
  <si>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</si>
  <si>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</si>
  <si>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</si>
  <si>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</si>
  <si>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</si>
  <si>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</si>
  <si>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</si>
  <si>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</si>
  <si>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</si>
  <si>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</si>
  <si>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</si>
  <si>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</si>
  <si>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</si>
  <si>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</si>
  <si>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</si>
  <si>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</si>
  <si>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</si>
  <si>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</si>
  <si>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</si>
  <si>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</si>
  <si>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</si>
  <si>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</si>
  <si>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</si>
  <si>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</si>
  <si>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</si>
  <si>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</si>
  <si>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</si>
  <si>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</si>
  <si>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</si>
  <si>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</si>
  <si>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</si>
  <si>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</si>
  <si>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</si>
  <si>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</si>
  <si>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</si>
  <si>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</si>
  <si>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</si>
  <si>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</si>
  <si>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</si>
  <si>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</si>
  <si>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</si>
  <si>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</si>
  <si>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</si>
  <si>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</si>
  <si>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</si>
  <si>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</si>
  <si>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</si>
  <si>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</si>
  <si>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</si>
  <si>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</si>
  <si>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</si>
  <si>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</si>
  <si>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</si>
  <si>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</si>
  <si>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</si>
  <si>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</si>
  <si>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</si>
  <si>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</si>
  <si>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</si>
  <si>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</si>
  <si>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</si>
  <si>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</si>
  <si>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</si>
  <si>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</si>
  <si>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</si>
  <si>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</si>
  <si>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</si>
  <si>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</si>
  <si>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</si>
  <si>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</si>
  <si>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</si>
  <si>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</si>
  <si>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</si>
  <si>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</si>
  <si>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</si>
  <si>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</si>
  <si>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</si>
  <si>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</si>
  <si>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</si>
  <si>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</si>
  <si>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</si>
  <si>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</si>
  <si>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</si>
  <si>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</si>
  <si>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</si>
  <si>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</si>
  <si>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</si>
  <si>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</si>
  <si>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</si>
  <si>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</si>
  <si>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</si>
  <si>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</si>
  <si>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</si>
  <si>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</si>
  <si>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</si>
  <si>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</si>
  <si>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</si>
  <si>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</si>
  <si>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</si>
  <si>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</si>
  <si>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</si>
  <si>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</si>
  <si>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</si>
  <si>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</si>
  <si>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</si>
  <si>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</si>
  <si>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</si>
  <si>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</si>
  <si>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</si>
  <si>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</si>
  <si>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</si>
  <si>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</si>
  <si>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</si>
  <si>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</si>
  <si>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</si>
  <si>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</si>
  <si>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</si>
  <si>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</si>
  <si>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</si>
  <si>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</si>
  <si>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</si>
  <si>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</si>
  <si>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</si>
  <si>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</si>
  <si>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</si>
  <si>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</si>
  <si>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</si>
  <si>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</si>
  <si>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</si>
  <si>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</si>
  <si>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</si>
  <si>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</si>
  <si>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</si>
  <si>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</si>
  <si>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</si>
  <si>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</si>
  <si>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</si>
  <si>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</si>
  <si>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</si>
  <si>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</si>
  <si>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</si>
  <si>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</si>
  <si>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</si>
  <si>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</si>
  <si>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</si>
  <si>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</si>
  <si>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</si>
  <si>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</si>
  <si>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</si>
  <si>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</si>
  <si>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</si>
  <si>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</si>
  <si>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</si>
  <si>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</si>
  <si>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</si>
  <si>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</si>
  <si>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</si>
  <si>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</si>
  <si>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</si>
  <si>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</si>
  <si>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</si>
  <si>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</si>
  <si>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</si>
  <si>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</si>
  <si>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</si>
  <si>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</si>
  <si>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</si>
  <si>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</si>
  <si>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</si>
  <si>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</si>
  <si>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</si>
  <si>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</si>
  <si>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</si>
  <si>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</si>
  <si>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</si>
  <si>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</si>
  <si>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</si>
  <si>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</si>
  <si>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</si>
  <si>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</si>
  <si>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</si>
  <si>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</si>
  <si>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</si>
  <si>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</si>
  <si>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</si>
  <si>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</si>
  <si>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</si>
  <si>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</si>
  <si>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</si>
  <si>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</si>
  <si>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</si>
  <si>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</si>
  <si>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</si>
  <si>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</si>
  <si>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</si>
  <si>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</si>
  <si>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</si>
  <si>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</si>
  <si>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</si>
  <si>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</si>
  <si>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</si>
  <si>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</si>
  <si>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</si>
  <si>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</si>
  <si>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</si>
  <si>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</si>
  <si>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</si>
  <si>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</si>
  <si>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</si>
  <si>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</si>
  <si>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</si>
  <si>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</si>
  <si>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</si>
  <si>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</si>
  <si>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</si>
  <si>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</si>
  <si>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</si>
  <si>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</si>
  <si>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</si>
  <si>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</si>
  <si>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</si>
  <si>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</si>
  <si>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</si>
  <si>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</si>
  <si>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</si>
  <si>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</si>
  <si>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</si>
  <si>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</si>
  <si>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</si>
  <si>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</si>
  <si>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</si>
  <si>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</si>
  <si>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</si>
  <si>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</si>
  <si>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</si>
  <si>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</si>
  <si>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</si>
  <si>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</si>
  <si>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</si>
  <si>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</si>
  <si>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</si>
  <si>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</si>
  <si>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</si>
  <si>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</si>
  <si>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</si>
  <si>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</si>
  <si>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</si>
  <si>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</si>
  <si>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</si>
  <si>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</si>
  <si>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</si>
  <si>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</si>
  <si>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</si>
  <si>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</si>
  <si>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</si>
  <si>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</si>
  <si>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</si>
  <si>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</si>
  <si>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</si>
  <si>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</si>
  <si>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</si>
  <si>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</si>
  <si>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</si>
  <si>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</si>
  <si>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</si>
  <si>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</si>
  <si>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</si>
  <si>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</si>
  <si>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</si>
  <si>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</si>
  <si>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</si>
  <si>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</si>
  <si>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</si>
  <si>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</si>
  <si>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</si>
  <si>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</si>
  <si>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</si>
  <si>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</si>
  <si>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</si>
  <si>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</si>
  <si>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</si>
  <si>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</si>
  <si>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</si>
  <si>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</si>
  <si>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</si>
  <si>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</si>
  <si>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</si>
  <si>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</si>
  <si>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</si>
  <si>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</si>
  <si>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</si>
  <si>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</si>
  <si>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</si>
  <si>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</si>
  <si>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</si>
  <si>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</si>
  <si>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</si>
  <si>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</si>
  <si>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</si>
  <si>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</si>
  <si>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</si>
  <si>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</si>
  <si>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</si>
  <si>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</si>
  <si>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</si>
  <si>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</si>
  <si>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</si>
  <si>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</si>
  <si>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</si>
  <si>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</si>
  <si>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</si>
  <si>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</si>
  <si>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</si>
  <si>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</si>
  <si>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</si>
  <si>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</si>
  <si>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</si>
  <si>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</si>
  <si>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</si>
  <si>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</si>
  <si>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</si>
  <si>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</si>
  <si>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</si>
  <si>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</si>
  <si>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</si>
  <si>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</si>
  <si>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</si>
  <si>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</si>
  <si>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</si>
  <si>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</si>
  <si>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</si>
  <si>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</si>
  <si>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</si>
  <si>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</si>
  <si>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</si>
  <si>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</si>
  <si>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</si>
  <si>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</si>
  <si>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</si>
  <si>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</si>
  <si>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</si>
  <si>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</si>
  <si>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</si>
  <si>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</si>
  <si>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</si>
  <si>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</si>
  <si>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</si>
  <si>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</si>
  <si>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</si>
  <si>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</si>
  <si>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</si>
  <si>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</si>
  <si>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</si>
  <si>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</si>
  <si>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</si>
  <si>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</si>
  <si>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</si>
  <si>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</si>
  <si>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</si>
  <si>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</si>
  <si>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</si>
  <si>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</si>
  <si>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</si>
  <si>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</si>
  <si>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</si>
  <si>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</si>
  <si>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</si>
  <si>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</si>
  <si>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</si>
  <si>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</si>
  <si>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</si>
  <si>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</si>
  <si>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</si>
  <si>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</si>
  <si>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</si>
  <si>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</si>
  <si>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</si>
  <si>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</si>
  <si>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</si>
  <si>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</si>
  <si>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</si>
  <si>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</si>
  <si>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</si>
  <si>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</si>
  <si>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</si>
  <si>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</si>
  <si>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</si>
  <si>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</si>
  <si>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</si>
  <si>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</si>
  <si>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</si>
  <si>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</si>
  <si>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</si>
  <si>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</si>
  <si>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</si>
  <si>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</si>
  <si>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</si>
  <si>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</si>
  <si>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</si>
  <si>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</si>
  <si>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</si>
  <si>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</si>
  <si>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</si>
  <si>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</si>
  <si>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</si>
  <si>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</si>
  <si>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</si>
  <si>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</si>
  <si>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</si>
  <si>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</si>
  <si>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</si>
  <si>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</si>
  <si>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</si>
  <si>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</si>
  <si>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</si>
  <si>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</si>
  <si>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</si>
  <si>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</si>
  <si>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</si>
  <si>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</si>
  <si>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</si>
  <si>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</si>
  <si>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</si>
  <si>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</si>
  <si>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</si>
  <si>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</si>
  <si>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</si>
  <si>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</si>
  <si>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</si>
  <si>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</si>
  <si>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</si>
  <si>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</si>
  <si>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</si>
  <si>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</si>
  <si>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</si>
  <si>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</si>
  <si>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</si>
  <si>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</si>
  <si>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</si>
  <si>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</si>
  <si>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</si>
  <si>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</si>
  <si>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</si>
  <si>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</si>
  <si>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</si>
  <si>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</si>
  <si>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</si>
  <si>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</si>
  <si>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</si>
  <si>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</si>
  <si>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</si>
  <si>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</si>
  <si>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</si>
  <si>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</si>
  <si>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</si>
  <si>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</si>
  <si>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</si>
  <si>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</si>
  <si>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</si>
  <si>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</si>
  <si>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</si>
  <si>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</si>
  <si>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</si>
  <si>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</si>
  <si>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</si>
  <si>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</si>
  <si>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</si>
  <si>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</si>
  <si>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</si>
  <si>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</si>
  <si>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</si>
  <si>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</si>
  <si>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</si>
  <si>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</si>
  <si>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</si>
  <si>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</si>
  <si>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</si>
  <si>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</si>
  <si>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</si>
  <si>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</si>
  <si>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</si>
  <si>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</si>
  <si>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</si>
  <si>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</si>
  <si>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</si>
  <si>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</si>
  <si>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</si>
  <si>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</si>
  <si>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</si>
  <si>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</si>
  <si>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</si>
  <si>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</si>
  <si>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</si>
  <si>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</si>
  <si>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</si>
  <si>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</si>
  <si>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</si>
  <si>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</si>
  <si>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</si>
  <si>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</si>
  <si>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</si>
  <si>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</si>
  <si>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</si>
  <si>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</si>
  <si>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</si>
  <si>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</si>
  <si>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</si>
  <si>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</si>
  <si>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</si>
  <si>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</si>
  <si>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</si>
  <si>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</si>
  <si>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</si>
  <si>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</si>
  <si>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</si>
  <si>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</si>
  <si>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</si>
  <si>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</si>
  <si>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</si>
  <si>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</si>
  <si>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</si>
  <si>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</si>
  <si>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</si>
  <si>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</si>
  <si>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</si>
  <si>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</si>
  <si>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</si>
  <si>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</si>
  <si>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</si>
  <si>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</si>
  <si>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</si>
  <si>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</si>
  <si>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</si>
  <si>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</si>
  <si>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</si>
  <si>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</si>
  <si>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</si>
  <si>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</si>
  <si>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</si>
  <si>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</si>
  <si>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</si>
  <si>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</si>
  <si>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</si>
  <si>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</si>
  <si>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</si>
  <si>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</si>
  <si>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</si>
  <si>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</si>
  <si>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</si>
  <si>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</si>
  <si>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</si>
  <si>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</si>
  <si>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</si>
  <si>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</si>
  <si>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</si>
  <si>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</si>
  <si>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</si>
  <si>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</si>
  <si>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</si>
  <si>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</si>
  <si>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</si>
  <si>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</si>
  <si>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</si>
  <si>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</si>
  <si>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</si>
  <si>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</si>
  <si>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</si>
  <si>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</si>
  <si>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</si>
  <si>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</si>
  <si>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</si>
  <si>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</si>
  <si>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</si>
  <si>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</si>
  <si>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</si>
  <si>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</si>
  <si>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</si>
  <si>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</si>
  <si>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</si>
  <si>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</si>
  <si>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</si>
  <si>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</si>
  <si>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</si>
  <si>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</si>
  <si>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</si>
  <si>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</si>
  <si>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</si>
  <si>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</si>
  <si>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</si>
  <si>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</si>
  <si>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</si>
  <si>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</si>
  <si>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</si>
  <si>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</si>
  <si>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</si>
  <si>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</si>
  <si>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</si>
  <si>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</si>
  <si>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</si>
  <si>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</si>
  <si>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</si>
  <si>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</si>
  <si>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</si>
  <si>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</si>
  <si>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</si>
  <si>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</si>
  <si>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</si>
  <si>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</si>
  <si>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</si>
  <si>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</si>
  <si>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</si>
  <si>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</si>
  <si>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</si>
  <si>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</si>
  <si>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</si>
  <si>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</si>
  <si>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</si>
  <si>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</si>
  <si>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</si>
  <si>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</si>
  <si>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</si>
  <si>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</si>
  <si>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</si>
  <si>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</si>
  <si>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</si>
  <si>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</si>
  <si>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</si>
  <si>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</si>
  <si>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</si>
  <si>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</si>
  <si>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</si>
  <si>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</si>
  <si>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</si>
  <si>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</si>
  <si>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</si>
  <si>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</si>
  <si>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</si>
  <si>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</si>
  <si>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</si>
  <si>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</si>
  <si>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</si>
  <si>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</si>
  <si>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</si>
  <si>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</si>
  <si>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</si>
  <si>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</si>
  <si>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</si>
  <si>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</si>
  <si>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</si>
  <si>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</si>
  <si>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</si>
  <si>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</si>
  <si>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</si>
  <si>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</si>
  <si>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</si>
  <si>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</si>
  <si>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</si>
  <si>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</si>
  <si>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</si>
  <si>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</si>
  <si>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</si>
  <si>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</si>
  <si>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</si>
  <si>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</si>
  <si>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</si>
  <si>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</si>
  <si>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</si>
  <si>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</si>
  <si>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</si>
  <si>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</si>
  <si>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</si>
  <si>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</si>
  <si>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</si>
  <si>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</si>
  <si>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</si>
  <si>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</si>
  <si>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</si>
  <si>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</si>
  <si>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</si>
  <si>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</si>
  <si>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</si>
  <si>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</si>
  <si>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</si>
  <si>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</si>
  <si>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</si>
  <si>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</si>
  <si>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</si>
  <si>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</si>
  <si>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</si>
  <si>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</si>
  <si>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</si>
  <si>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</si>
  <si>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</si>
  <si>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</si>
  <si>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</si>
  <si>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</si>
  <si>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</si>
  <si>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</si>
  <si>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</si>
  <si>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</si>
  <si>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</si>
  <si>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</si>
  <si>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</si>
  <si>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</si>
  <si>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</si>
  <si>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</si>
  <si>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</si>
  <si>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</si>
  <si>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</si>
  <si>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</si>
  <si>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</si>
  <si>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</si>
  <si>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</si>
  <si>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</si>
  <si>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</si>
  <si>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</si>
  <si>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</si>
  <si>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</si>
  <si>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</si>
  <si>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</si>
  <si>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</si>
  <si>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</si>
  <si>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</si>
  <si>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</si>
  <si>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</si>
  <si>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</si>
  <si>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</si>
  <si>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</si>
  <si>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</si>
  <si>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</si>
  <si>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</si>
  <si>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</si>
  <si>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</si>
  <si>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</si>
  <si>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</si>
  <si>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</si>
  <si>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</si>
  <si>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</si>
  <si>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</si>
  <si>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</si>
  <si>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</si>
  <si>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</si>
  <si>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</si>
  <si>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</si>
  <si>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</si>
  <si>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</si>
  <si>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</si>
  <si>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</si>
  <si>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</si>
  <si>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</si>
  <si>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</si>
  <si>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</si>
  <si>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</si>
  <si>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</si>
  <si>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</si>
  <si>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</si>
  <si>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</si>
  <si>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</si>
  <si>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</si>
  <si>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</si>
  <si>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</si>
  <si>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</si>
  <si>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</si>
  <si>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</si>
  <si>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</si>
  <si>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</si>
  <si>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</si>
  <si>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</si>
  <si>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</si>
  <si>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</si>
  <si>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</si>
  <si>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</si>
  <si>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</si>
  <si>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</si>
  <si>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</si>
  <si>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</si>
  <si>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</si>
  <si>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</si>
  <si>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</si>
  <si>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</si>
  <si>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</si>
  <si>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</si>
  <si>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</si>
  <si>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</si>
  <si>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</si>
  <si>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</si>
  <si>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</si>
  <si>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</si>
  <si>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</si>
  <si>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</si>
  <si>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</si>
  <si>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</si>
  <si>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</si>
  <si>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</si>
  <si>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</si>
  <si>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</si>
  <si>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</si>
  <si>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</si>
  <si>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</si>
  <si>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</si>
  <si>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</si>
  <si>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</si>
  <si>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</si>
  <si>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</si>
  <si>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</si>
  <si>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</si>
  <si>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</si>
  <si>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</si>
  <si>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</si>
  <si>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</si>
  <si>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</si>
  <si>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</si>
  <si>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</si>
  <si>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</si>
  <si>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</si>
  <si>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</si>
  <si>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</si>
  <si>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</si>
  <si>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</si>
  <si>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</si>
  <si>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</si>
  <si>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</si>
  <si>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</si>
  <si>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</si>
  <si>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</si>
  <si>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</si>
  <si>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</si>
  <si>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</si>
  <si>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</si>
  <si>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</si>
  <si>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</si>
  <si>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</si>
  <si>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</si>
  <si>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</si>
  <si>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</si>
  <si>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</si>
  <si>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</si>
  <si>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</si>
  <si>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</si>
  <si>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</si>
  <si>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</si>
  <si>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</si>
  <si>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</si>
  <si>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</si>
  <si>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</si>
  <si>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</si>
  <si>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</si>
  <si>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</si>
  <si>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</si>
  <si>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</si>
  <si>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</si>
  <si>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</si>
  <si>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</si>
  <si>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</si>
  <si>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</si>
  <si>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</si>
  <si>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</si>
  <si>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</si>
  <si>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</si>
  <si>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</si>
  <si>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</si>
  <si>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</si>
  <si>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</si>
  <si>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</si>
  <si>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</si>
  <si>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</si>
  <si>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</si>
  <si>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</si>
  <si>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</si>
  <si>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</si>
  <si>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</si>
  <si>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</si>
  <si>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</si>
  <si>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</si>
  <si>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</si>
  <si>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</si>
  <si>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</si>
  <si>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</si>
  <si>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</si>
  <si>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</si>
  <si>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</si>
  <si>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</si>
  <si>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</si>
  <si>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</si>
  <si>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</si>
  <si>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</si>
  <si>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</si>
  <si>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</si>
  <si>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</si>
  <si>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</si>
  <si>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</si>
  <si>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</si>
  <si>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</si>
  <si>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</si>
  <si>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</si>
  <si>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</si>
  <si>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</si>
  <si>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</si>
  <si>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</si>
  <si>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</si>
  <si>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</si>
  <si>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</si>
  <si>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</si>
  <si>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</si>
  <si>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</si>
  <si>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</si>
  <si>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</si>
  <si>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</si>
  <si>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</si>
  <si>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</si>
  <si>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</si>
  <si>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</si>
  <si>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</si>
  <si>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</si>
  <si>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</si>
  <si>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</si>
  <si>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</si>
  <si>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</si>
  <si>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</si>
  <si>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</si>
  <si>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</si>
  <si>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</si>
  <si>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</si>
  <si>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</si>
  <si>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</si>
  <si>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</si>
  <si>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</si>
  <si>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</si>
  <si>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</si>
  <si>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</si>
  <si>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</si>
  <si>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</si>
  <si>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</si>
  <si>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</si>
  <si>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</si>
  <si>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</si>
  <si>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</si>
  <si>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</si>
  <si>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</si>
  <si>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</si>
  <si>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</si>
  <si>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</si>
  <si>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</si>
  <si>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</si>
  <si>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</si>
  <si>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</si>
  <si>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</si>
  <si>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</si>
  <si>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</si>
  <si>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</si>
  <si>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</si>
  <si>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</si>
  <si>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</si>
  <si>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</si>
  <si>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</si>
  <si>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</si>
  <si>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</si>
  <si>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</si>
  <si>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</si>
  <si>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</si>
  <si>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</si>
  <si>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</si>
  <si>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</si>
  <si>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</si>
  <si>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</si>
  <si>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</si>
  <si>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</si>
  <si>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</si>
  <si>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</si>
  <si>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</si>
  <si>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</si>
  <si>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</si>
  <si>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</si>
  <si>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</si>
  <si>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</si>
  <si>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</si>
  <si>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</si>
  <si>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</si>
  <si>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</si>
  <si>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</si>
  <si>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</si>
  <si>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</si>
  <si>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</si>
  <si>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</si>
  <si>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</si>
  <si>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</si>
  <si>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</si>
  <si>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</si>
  <si>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</si>
  <si>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</si>
  <si>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</si>
  <si>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</si>
  <si>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</si>
  <si>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</si>
  <si>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</si>
  <si>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</si>
  <si>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</si>
  <si>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</si>
  <si>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</si>
  <si>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</si>
  <si>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</si>
  <si>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</si>
  <si>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</si>
  <si>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</si>
  <si>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</si>
  <si>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</si>
  <si>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</si>
  <si>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</si>
  <si>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</si>
  <si>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</si>
  <si>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</si>
  <si>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</si>
  <si>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</si>
  <si>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</si>
  <si>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</si>
  <si>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</si>
  <si>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</si>
  <si>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</si>
  <si>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</si>
  <si>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</si>
  <si>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</si>
  <si>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</si>
  <si>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</si>
  <si>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</si>
  <si>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</si>
  <si>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</si>
  <si>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</si>
  <si>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</si>
  <si>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</si>
  <si>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</si>
  <si>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</si>
  <si>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</si>
  <si>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</si>
  <si>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</si>
  <si>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</si>
  <si>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</si>
  <si>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</si>
  <si>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</si>
  <si>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</si>
  <si>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</si>
  <si>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</si>
  <si>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</si>
  <si>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</si>
  <si>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</si>
  <si>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</si>
  <si>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</si>
  <si>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</si>
  <si>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</si>
  <si>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</si>
  <si>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</si>
  <si>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</si>
  <si>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</si>
  <si>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</si>
  <si>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</si>
  <si>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</si>
  <si>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</si>
  <si>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</si>
  <si>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</si>
  <si>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</si>
  <si>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</si>
  <si>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</si>
  <si>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</si>
  <si>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</si>
  <si>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</si>
  <si>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</si>
  <si>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</si>
  <si>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</si>
  <si>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</si>
  <si>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</si>
  <si>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</si>
  <si>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</si>
  <si>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</si>
  <si>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</si>
  <si>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</si>
  <si>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</si>
  <si>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</si>
  <si>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</si>
  <si>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</si>
  <si>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</si>
  <si>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</si>
  <si>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</si>
  <si>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</si>
  <si>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</si>
  <si>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</si>
  <si>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</si>
  <si>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</si>
  <si>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</si>
  <si>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</si>
  <si>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</si>
  <si>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</si>
  <si>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</si>
  <si>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</si>
  <si>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</si>
  <si>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</si>
  <si>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</si>
  <si>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</si>
  <si>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</si>
  <si>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</si>
  <si>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</si>
  <si>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</si>
  <si>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</si>
  <si>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</si>
  <si>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</si>
  <si>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</si>
  <si>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</si>
  <si>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</si>
  <si>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</si>
  <si>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</si>
  <si>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</si>
  <si>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</si>
  <si>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</si>
  <si>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</si>
  <si>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</si>
  <si>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</si>
  <si>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</si>
  <si>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</si>
  <si>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</si>
  <si>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</si>
  <si>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</si>
  <si>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</si>
  <si>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</si>
  <si>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</si>
  <si>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</si>
  <si>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</si>
  <si>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</si>
  <si>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</si>
  <si>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</si>
  <si>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</si>
  <si>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</si>
  <si>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</si>
  <si>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</si>
  <si>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</si>
  <si>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</si>
  <si>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</si>
  <si>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</si>
  <si>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</si>
  <si>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</si>
  <si>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</si>
  <si>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</si>
  <si>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</si>
  <si>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</si>
  <si>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</si>
  <si>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</si>
  <si>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</si>
  <si>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</si>
  <si>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</si>
  <si>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</si>
  <si>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</si>
  <si>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</si>
  <si>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</si>
  <si>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</si>
  <si>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</si>
  <si>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</si>
  <si>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</si>
  <si>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</si>
  <si>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</si>
  <si>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</si>
  <si>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</si>
  <si>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</si>
  <si>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</si>
  <si>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</si>
  <si>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</si>
  <si>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</si>
  <si>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</si>
  <si>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</si>
  <si>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</si>
  <si>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</si>
  <si>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</si>
  <si>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</si>
  <si>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</si>
  <si>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</si>
  <si>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</si>
  <si>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</si>
  <si>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</si>
  <si>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</si>
  <si>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</si>
  <si>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</si>
  <si>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</si>
  <si>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</si>
  <si>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</si>
  <si>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</si>
  <si>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</si>
  <si>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</si>
  <si>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</si>
  <si>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</si>
  <si>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</si>
  <si>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</si>
  <si>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</si>
  <si>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</si>
  <si>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</si>
  <si>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</si>
  <si>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</si>
  <si>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</si>
  <si>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</si>
  <si>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</si>
  <si>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</si>
  <si>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</si>
  <si>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</si>
  <si>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</si>
  <si>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</si>
  <si>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</si>
  <si>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</si>
  <si>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</si>
  <si>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</si>
  <si>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</si>
  <si>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</si>
  <si>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</si>
  <si>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</si>
  <si>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</si>
  <si>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</si>
  <si>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</si>
  <si>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</si>
  <si>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</si>
  <si>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</si>
  <si>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</si>
  <si>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</si>
  <si>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</si>
  <si>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</si>
  <si>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</si>
  <si>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</si>
  <si>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</si>
  <si>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</si>
  <si>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</si>
  <si>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</si>
  <si>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</si>
  <si>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</si>
  <si>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</si>
  <si>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</si>
  <si>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</si>
  <si>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</si>
  <si>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</si>
  <si>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</si>
  <si>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</si>
  <si>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</si>
  <si>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</si>
  <si>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</si>
  <si>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</si>
  <si>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</si>
  <si>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</si>
  <si>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</si>
  <si>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</si>
  <si>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</si>
  <si>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</si>
  <si>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</si>
  <si>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</si>
  <si>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</si>
  <si>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</si>
  <si>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</si>
  <si>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</si>
  <si>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</si>
  <si>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</si>
  <si>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</si>
  <si>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</si>
  <si>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</si>
  <si>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</si>
  <si>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</si>
  <si>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</si>
  <si>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</si>
  <si>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</si>
  <si>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</si>
  <si>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</si>
  <si>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</si>
  <si>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</si>
  <si>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</si>
  <si>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</si>
  <si>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</si>
  <si>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</si>
  <si>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</si>
  <si>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</si>
  <si>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</si>
  <si>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</si>
  <si>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</si>
  <si>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</si>
  <si>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</si>
  <si>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</si>
  <si>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</si>
  <si>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</si>
  <si>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</si>
  <si>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</si>
  <si>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</si>
  <si>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</si>
  <si>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</si>
  <si>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</si>
  <si>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</si>
  <si>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</si>
  <si>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</si>
  <si>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</si>
  <si>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</si>
  <si>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</si>
  <si>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</si>
  <si>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</si>
  <si>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</si>
  <si>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</si>
  <si>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</si>
  <si>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</si>
  <si>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</si>
  <si>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</si>
  <si>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</si>
  <si>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</si>
  <si>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</si>
  <si>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</si>
  <si>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</si>
  <si>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</si>
  <si>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</si>
  <si>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</si>
  <si>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</si>
  <si>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</si>
  <si>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</si>
  <si>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</si>
  <si>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</si>
  <si>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</si>
  <si>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</si>
  <si>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</si>
  <si>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</si>
  <si>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</si>
  <si>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</si>
  <si>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</si>
  <si>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</si>
  <si>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</si>
  <si>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</si>
  <si>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</si>
  <si>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</si>
  <si>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</si>
  <si>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</si>
  <si>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</si>
  <si>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</si>
  <si>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</si>
  <si>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</si>
  <si>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</si>
  <si>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</si>
  <si>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</si>
  <si>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</si>
  <si>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</si>
  <si>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</si>
  <si>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</si>
  <si>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</si>
  <si>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</si>
  <si>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</si>
  <si>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</si>
  <si>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</si>
  <si>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</si>
  <si>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</si>
  <si>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</si>
  <si>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</si>
  <si>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</si>
  <si>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</si>
  <si>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</si>
  <si>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</si>
  <si>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</si>
  <si>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</si>
  <si>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</si>
  <si>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</si>
  <si>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</si>
  <si>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</si>
  <si>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</si>
  <si>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</si>
  <si>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</si>
  <si>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</si>
  <si>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</si>
  <si>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</si>
  <si>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</si>
  <si>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</si>
  <si>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</si>
  <si>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</si>
  <si>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</si>
  <si>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</si>
  <si>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</si>
  <si>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</si>
  <si>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</si>
  <si>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</si>
  <si>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</si>
  <si>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</si>
  <si>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</si>
  <si>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</si>
  <si>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</si>
  <si>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</si>
  <si>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</si>
  <si>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</si>
  <si>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</si>
  <si>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</si>
  <si>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</si>
  <si>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</si>
  <si>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</si>
  <si>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</si>
  <si>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</si>
  <si>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</si>
  <si>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</si>
  <si>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</si>
  <si>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</si>
  <si>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</si>
  <si>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</si>
  <si>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</si>
  <si>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</si>
  <si>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</si>
  <si>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</si>
  <si>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</si>
  <si>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</si>
  <si>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</si>
  <si>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</si>
  <si>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</si>
  <si>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</si>
  <si>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</si>
  <si>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</si>
  <si>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</si>
  <si>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</si>
  <si>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</si>
  <si>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</si>
  <si>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</si>
  <si>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</si>
  <si>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</si>
  <si>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</si>
  <si>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</si>
  <si>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</si>
  <si>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</si>
  <si>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</si>
  <si>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</si>
  <si>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</si>
  <si>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</si>
  <si>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</si>
  <si>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</si>
  <si>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</si>
  <si>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</si>
  <si>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</si>
  <si>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</si>
  <si>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</si>
  <si>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</si>
  <si>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</si>
  <si>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</si>
  <si>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</si>
  <si>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</si>
  <si>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</si>
  <si>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</si>
  <si>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</si>
  <si>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</si>
  <si>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</si>
  <si>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</si>
  <si>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</si>
  <si>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</si>
  <si>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</si>
  <si>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</si>
  <si>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</si>
  <si>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</si>
  <si>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</si>
  <si>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</si>
  <si>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</si>
  <si>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</si>
  <si>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</si>
  <si>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</si>
  <si>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</si>
  <si>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</si>
  <si>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</si>
  <si>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</si>
  <si>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</si>
  <si>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</si>
  <si>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</si>
  <si>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</si>
  <si>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</si>
  <si>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</si>
  <si>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</si>
  <si>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</si>
  <si>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</si>
  <si>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</si>
  <si>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</si>
  <si>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</si>
  <si>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</si>
  <si>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</si>
  <si>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</si>
  <si>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</si>
  <si>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</si>
  <si>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</si>
  <si>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</si>
  <si>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</si>
  <si>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</si>
  <si>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</si>
  <si>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</si>
  <si>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</si>
  <si>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</si>
  <si>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</si>
  <si>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</si>
  <si>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</si>
  <si>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</si>
  <si>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</si>
  <si>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</si>
  <si>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</si>
  <si>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</si>
  <si>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</si>
  <si>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</si>
  <si>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</si>
  <si>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</si>
  <si>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</si>
  <si>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</si>
  <si>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</si>
  <si>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</si>
  <si>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</si>
  <si>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</si>
  <si>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</si>
  <si>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</si>
  <si>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</si>
  <si>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</si>
  <si>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</si>
  <si>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</si>
  <si>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</si>
  <si>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</si>
  <si>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</si>
  <si>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</si>
  <si>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</si>
  <si>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</si>
  <si>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</si>
  <si>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</si>
  <si>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</si>
  <si>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</si>
  <si>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</si>
  <si>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</si>
  <si>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</si>
  <si>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</si>
  <si>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</si>
  <si>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</si>
  <si>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</si>
  <si>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</si>
  <si>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</si>
  <si>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</si>
  <si>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</si>
  <si>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</si>
  <si>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</si>
  <si>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</si>
  <si>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</si>
  <si>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</si>
  <si>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</si>
  <si>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</si>
  <si>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</si>
  <si>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</si>
  <si>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</si>
  <si>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</si>
  <si>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</si>
  <si>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</si>
  <si>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</si>
  <si>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</si>
  <si>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</si>
  <si>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</si>
  <si>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</si>
  <si>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</si>
  <si>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</si>
  <si>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</si>
  <si>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</si>
  <si>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</si>
  <si>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</si>
  <si>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</si>
  <si>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</si>
  <si>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</si>
  <si>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</si>
  <si>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</si>
  <si>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</si>
  <si>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</si>
  <si>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</si>
  <si>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</si>
  <si>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</si>
  <si>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</si>
  <si>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</si>
  <si>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</si>
  <si>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</si>
  <si>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</si>
  <si>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</si>
  <si>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</si>
  <si>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</si>
  <si>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</si>
  <si>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</si>
  <si>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</si>
  <si>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</si>
  <si>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</si>
  <si>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</si>
  <si>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</si>
  <si>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</si>
  <si>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</si>
  <si>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</si>
  <si>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</si>
  <si>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</si>
  <si>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</si>
  <si>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</si>
  <si>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</si>
  <si>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</si>
  <si>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</si>
  <si>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</si>
  <si>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</si>
  <si>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</si>
  <si>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</si>
  <si>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</si>
  <si>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</si>
  <si>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</si>
  <si>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</si>
  <si>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</si>
  <si>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</si>
  <si>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</si>
  <si>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</si>
  <si>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</si>
  <si>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</si>
  <si>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</si>
  <si>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</si>
  <si>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</si>
  <si>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</si>
  <si>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</si>
  <si>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</si>
  <si>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</si>
  <si>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</si>
  <si>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</si>
  <si>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</si>
  <si>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</si>
  <si>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</si>
  <si>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</si>
  <si>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</si>
  <si>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</si>
  <si>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</si>
  <si>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</si>
  <si>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</si>
  <si>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</si>
  <si>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</si>
  <si>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</si>
  <si>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</si>
  <si>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</si>
  <si>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</si>
  <si>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</si>
  <si>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</si>
  <si>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</si>
  <si>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</si>
  <si>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</si>
  <si>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</si>
  <si>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</si>
  <si>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</si>
  <si>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</si>
  <si>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</si>
  <si>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</si>
  <si>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</si>
  <si>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</si>
  <si>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</si>
  <si>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</si>
  <si>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</si>
  <si>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</si>
  <si>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</si>
  <si>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</si>
  <si>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</si>
  <si>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</si>
  <si>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</si>
  <si>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</si>
  <si>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</si>
  <si>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</si>
  <si>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</si>
  <si>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</si>
  <si>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</si>
  <si>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</si>
  <si>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</si>
  <si>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</si>
  <si>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</si>
  <si>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</si>
  <si>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</si>
  <si>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</si>
  <si>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</si>
  <si>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</si>
  <si>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</si>
  <si>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</si>
  <si>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</si>
  <si>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</si>
  <si>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</si>
  <si>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</si>
  <si>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</si>
  <si>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</si>
  <si>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</si>
  <si>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</si>
  <si>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</si>
  <si>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</si>
  <si>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</si>
  <si>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</si>
  <si>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</si>
  <si>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</si>
  <si>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</si>
  <si>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</si>
  <si>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</si>
  <si>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</si>
  <si>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</si>
  <si>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</si>
  <si>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</si>
  <si>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</si>
  <si>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</si>
  <si>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</si>
  <si>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</si>
  <si>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</si>
  <si>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</si>
  <si>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</si>
  <si>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</si>
  <si>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</si>
  <si>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</si>
  <si>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</si>
  <si>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</si>
  <si>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</si>
  <si>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</si>
  <si>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</si>
  <si>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</si>
  <si>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</si>
  <si>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</si>
  <si>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</si>
  <si>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</si>
  <si>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</si>
  <si>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</si>
  <si>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</si>
  <si>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</si>
  <si>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</si>
  <si>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</si>
  <si>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</si>
  <si>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</si>
  <si>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</si>
  <si>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</si>
  <si>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</si>
  <si>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</si>
  <si>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</si>
  <si>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</si>
  <si>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</si>
  <si>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</si>
  <si>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</si>
  <si>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</si>
  <si>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</si>
  <si>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</si>
  <si>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</si>
  <si>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</si>
  <si>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</si>
  <si>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</si>
  <si>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</si>
  <si>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</si>
  <si>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</si>
  <si>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</si>
  <si>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</si>
  <si>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</si>
  <si>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</si>
  <si>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</si>
  <si>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</si>
  <si>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</si>
  <si>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</si>
  <si>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</si>
  <si>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</si>
  <si>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</si>
  <si>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</si>
  <si>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</si>
  <si>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</si>
  <si>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</si>
  <si>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</si>
  <si>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</si>
  <si>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</si>
  <si>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</si>
  <si>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</si>
  <si>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</si>
  <si>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</si>
  <si>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</si>
  <si>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</si>
  <si>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</si>
  <si>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</si>
  <si>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</si>
  <si>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</si>
  <si>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</si>
  <si>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</si>
  <si>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</si>
  <si>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</si>
  <si>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</si>
  <si>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</si>
  <si>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</si>
  <si>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</si>
  <si>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</si>
  <si>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</si>
  <si>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</si>
  <si>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</si>
  <si>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</si>
  <si>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</si>
  <si>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</si>
  <si>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</si>
  <si>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</si>
  <si>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</si>
  <si>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</si>
  <si>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</si>
  <si>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</si>
  <si>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</si>
  <si>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</si>
  <si>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</si>
  <si>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</si>
  <si>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</si>
  <si>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</si>
  <si>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</si>
  <si>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</si>
  <si>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</si>
  <si>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</si>
  <si>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</si>
  <si>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</si>
  <si>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</si>
  <si>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</si>
  <si>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</si>
  <si>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</si>
  <si>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</si>
  <si>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</si>
  <si>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</si>
  <si>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</si>
  <si>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</si>
  <si>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</si>
  <si>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</si>
  <si>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</si>
  <si>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</si>
  <si>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</si>
  <si>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</si>
  <si>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</si>
  <si>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</si>
  <si>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</si>
  <si>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</si>
  <si>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</si>
  <si>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</si>
  <si>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</si>
  <si>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</si>
  <si>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</si>
  <si>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</si>
  <si>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</si>
  <si>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</si>
  <si>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</si>
  <si>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</si>
  <si>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</si>
  <si>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</si>
  <si>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</si>
  <si>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</si>
  <si>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</si>
  <si>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</si>
  <si>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</si>
  <si>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</si>
  <si>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</si>
  <si>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</si>
  <si>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</si>
  <si>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</si>
  <si>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</si>
  <si>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</si>
  <si>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</si>
  <si>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</si>
  <si>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</si>
  <si>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</si>
  <si>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</si>
  <si>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</si>
  <si>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</si>
  <si>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</si>
  <si>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</si>
  <si>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</si>
  <si>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</si>
  <si>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</si>
  <si>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</si>
  <si>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</si>
  <si>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</si>
  <si>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</si>
  <si>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</si>
  <si>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</si>
  <si>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</si>
  <si>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</si>
  <si>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</si>
  <si>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</si>
  <si>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</si>
  <si>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</si>
  <si>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</si>
  <si>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</si>
  <si>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</si>
  <si>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</si>
  <si>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</si>
  <si>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</si>
  <si>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</si>
  <si>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</si>
  <si>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</si>
  <si>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</si>
  <si>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</si>
  <si>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</si>
  <si>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</si>
  <si>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</si>
  <si>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</si>
  <si>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</si>
  <si>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</si>
  <si>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</si>
  <si>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</si>
  <si>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</si>
  <si>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</si>
  <si>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</si>
  <si>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</si>
  <si>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</si>
  <si>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</si>
  <si>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</si>
  <si>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</si>
  <si>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</si>
  <si>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</si>
  <si>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</si>
  <si>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</si>
  <si>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</si>
  <si>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</si>
  <si>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</si>
  <si>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</si>
  <si>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</si>
  <si>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</si>
  <si>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</si>
  <si>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</si>
  <si>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</si>
  <si>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</si>
  <si>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</si>
  <si>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</si>
  <si>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</si>
  <si>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</si>
  <si>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</si>
  <si>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</si>
  <si>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</si>
  <si>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</si>
  <si>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</si>
  <si>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</si>
  <si>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</si>
  <si>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</si>
  <si>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</si>
  <si>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</si>
  <si>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</si>
  <si>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</si>
  <si>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</si>
  <si>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</si>
  <si>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</si>
  <si>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</si>
  <si>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</si>
  <si>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</si>
  <si>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</si>
  <si>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</si>
  <si>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</si>
  <si>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</si>
  <si>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</si>
  <si>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</si>
  <si>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</si>
  <si>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</si>
  <si>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</si>
  <si>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</si>
  <si>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</si>
  <si>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</si>
  <si>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</si>
  <si>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</si>
  <si>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</si>
  <si>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</si>
  <si>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</si>
  <si>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</si>
  <si>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</si>
  <si>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</si>
  <si>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</si>
  <si>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</si>
  <si>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</si>
  <si>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</si>
  <si>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</si>
  <si>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</si>
  <si>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</si>
  <si>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</si>
  <si>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</si>
  <si>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</si>
  <si>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</si>
  <si>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</si>
  <si>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</si>
  <si>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</si>
  <si>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</si>
  <si>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</si>
  <si>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</si>
  <si>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</si>
  <si>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</si>
  <si>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</si>
  <si>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</si>
  <si>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</si>
  <si>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</si>
  <si>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</si>
  <si>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</si>
  <si>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</si>
  <si>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</si>
  <si>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</si>
  <si>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</si>
  <si>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</si>
  <si>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</si>
  <si>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</si>
  <si>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</si>
  <si>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</si>
  <si>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</si>
  <si>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</si>
  <si>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</si>
  <si>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</si>
  <si>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</si>
  <si>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</si>
  <si>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</si>
  <si>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</si>
  <si>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</si>
  <si>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</si>
  <si>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</si>
  <si>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</si>
  <si>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</si>
  <si>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</si>
  <si>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</si>
  <si>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</si>
  <si>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</si>
  <si>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</si>
  <si>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</si>
  <si>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</si>
  <si>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</si>
  <si>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</si>
  <si>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</si>
  <si>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</si>
  <si>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</si>
  <si>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</si>
  <si>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</si>
  <si>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</si>
  <si>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</si>
  <si>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</si>
  <si>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</si>
  <si>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</si>
  <si>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</si>
  <si>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</si>
  <si>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</si>
  <si>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</si>
  <si>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</si>
  <si>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</si>
  <si>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</si>
  <si>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</si>
  <si>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</si>
  <si>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</si>
  <si>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</si>
  <si>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</si>
  <si>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</si>
  <si>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</si>
  <si>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</si>
  <si>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</si>
  <si>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</si>
  <si>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</si>
  <si>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</si>
  <si>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</si>
  <si>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</si>
  <si>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</si>
  <si>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</si>
  <si>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</si>
  <si>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</si>
  <si>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</si>
  <si>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</si>
  <si>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</si>
  <si>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</si>
  <si>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</si>
  <si>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</si>
  <si>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</si>
  <si>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</si>
  <si>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</si>
  <si>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</si>
  <si>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</si>
  <si>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</si>
  <si>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</si>
  <si>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</si>
  <si>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</si>
  <si>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</si>
  <si>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</si>
  <si>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</si>
  <si>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</si>
  <si>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</si>
  <si>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</si>
  <si>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</si>
  <si>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</si>
  <si>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</si>
  <si>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</si>
  <si>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</si>
  <si>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</si>
  <si>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</si>
  <si>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</si>
  <si>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</si>
  <si>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</si>
  <si>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</si>
  <si>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</si>
  <si>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</si>
  <si>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</si>
  <si>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</si>
  <si>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</si>
  <si>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</si>
  <si>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</si>
  <si>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</si>
  <si>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</si>
  <si>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</si>
  <si>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</si>
  <si>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</si>
  <si>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</si>
  <si>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</si>
  <si>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</si>
  <si>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</si>
  <si>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</si>
  <si>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</si>
  <si>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</si>
  <si>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</si>
  <si>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</si>
  <si>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</si>
  <si>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</si>
  <si>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</si>
  <si>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</si>
  <si>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</si>
  <si>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</si>
  <si>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</si>
  <si>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</si>
  <si>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</si>
  <si>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</si>
  <si>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</si>
  <si>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</si>
  <si>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</si>
  <si>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</si>
  <si>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</si>
  <si>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</si>
  <si>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</si>
  <si>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</si>
  <si>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</si>
  <si>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</si>
  <si>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</si>
  <si>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</si>
  <si>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</si>
  <si>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</si>
  <si>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</si>
  <si>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</si>
  <si>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</si>
  <si>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</si>
  <si>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</si>
  <si>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</si>
  <si>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</si>
  <si>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</si>
  <si>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</si>
  <si>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</si>
  <si>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</si>
  <si>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</si>
  <si>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</si>
  <si>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</si>
  <si>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</si>
  <si>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</si>
  <si>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</si>
  <si>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</si>
  <si>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</si>
  <si>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</si>
  <si>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</si>
  <si>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</si>
  <si>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</si>
  <si>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</si>
  <si>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</si>
  <si>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</si>
  <si>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</si>
  <si>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</si>
  <si>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</si>
  <si>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</si>
  <si>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</si>
  <si>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</si>
  <si>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</si>
  <si>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</si>
  <si>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</si>
  <si>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</si>
  <si>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</si>
  <si>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</si>
  <si>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</si>
  <si>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</si>
  <si>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</si>
  <si>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</si>
  <si>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</si>
  <si>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</si>
  <si>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</si>
  <si>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</si>
  <si>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</si>
  <si>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</si>
  <si>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</si>
  <si>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</si>
  <si>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</si>
  <si>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</si>
  <si>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</si>
  <si>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</si>
  <si>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</si>
  <si>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</si>
  <si>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</si>
  <si>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</si>
  <si>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</si>
  <si>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</si>
  <si>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</si>
  <si>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</si>
  <si>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</si>
  <si>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</si>
  <si>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</si>
  <si>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</si>
  <si>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</si>
  <si>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</si>
  <si>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</si>
  <si>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</si>
  <si>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</si>
  <si>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</si>
  <si>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</si>
  <si>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</si>
  <si>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</si>
  <si>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</si>
  <si>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</si>
  <si>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</si>
  <si>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</si>
  <si>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</si>
  <si>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</si>
  <si>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</si>
  <si>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</si>
  <si>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</si>
  <si>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</si>
  <si>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</si>
  <si>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</si>
  <si>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</si>
  <si>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</si>
  <si>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</si>
  <si>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</si>
  <si>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</si>
  <si>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</si>
  <si>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</si>
  <si>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</si>
  <si>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</si>
  <si>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</si>
  <si>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</si>
  <si>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</si>
  <si>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</si>
  <si>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</si>
  <si>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</si>
  <si>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</si>
  <si>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</si>
  <si>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</si>
  <si>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</si>
  <si>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</si>
  <si>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</si>
  <si>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</si>
  <si>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</si>
  <si>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</si>
  <si>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</si>
  <si>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</si>
  <si>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</si>
  <si>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</si>
  <si>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</si>
  <si>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</si>
  <si>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</si>
  <si>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</si>
  <si>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</si>
  <si>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</si>
  <si>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</si>
  <si>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</si>
  <si>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</si>
  <si>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</si>
  <si>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</si>
  <si>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</si>
  <si>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</si>
  <si>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</si>
  <si>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</si>
  <si>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</si>
  <si>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</si>
  <si>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</si>
  <si>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</si>
  <si>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</si>
  <si>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</si>
  <si>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</si>
  <si>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</si>
  <si>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</si>
  <si>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</si>
  <si>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</si>
  <si>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</si>
  <si>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</si>
  <si>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</si>
  <si>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</si>
  <si>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</si>
  <si>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</si>
  <si>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</si>
  <si>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</si>
  <si>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</si>
  <si>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</si>
  <si>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</si>
  <si>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</si>
  <si>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</si>
  <si>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</si>
  <si>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</si>
  <si>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</si>
  <si>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</si>
  <si>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</si>
  <si>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</si>
  <si>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</si>
  <si>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</si>
  <si>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</si>
  <si>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</si>
  <si>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</si>
  <si>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</si>
  <si>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</si>
  <si>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</si>
  <si>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</si>
  <si>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</si>
  <si>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</si>
  <si>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</si>
  <si>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</si>
  <si>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</si>
  <si>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</si>
  <si>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</si>
  <si>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</si>
  <si>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</si>
  <si>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</si>
  <si>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</si>
  <si>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</si>
  <si>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</si>
  <si>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</si>
  <si>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</si>
  <si>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</si>
  <si>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</si>
  <si>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</si>
  <si>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</si>
  <si>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</si>
  <si>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</si>
  <si>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</si>
  <si>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</si>
  <si>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</si>
  <si>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</si>
  <si>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</si>
  <si>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</si>
  <si>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</si>
  <si>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</si>
  <si>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</si>
  <si>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</si>
  <si>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</si>
  <si>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</si>
  <si>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</si>
  <si>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</si>
  <si>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</si>
  <si>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</si>
  <si>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</si>
  <si>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</si>
  <si>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</si>
  <si>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</si>
  <si>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</si>
  <si>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</si>
  <si>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</si>
  <si>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</si>
  <si>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</si>
  <si>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</si>
  <si>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</si>
  <si>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</si>
  <si>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</si>
  <si>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</si>
  <si>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</si>
  <si>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</si>
  <si>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</si>
  <si>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</si>
  <si>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</si>
  <si>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</si>
  <si>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</si>
  <si>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</si>
  <si>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</si>
  <si>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</si>
  <si>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</si>
  <si>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</si>
  <si>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</si>
  <si>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</si>
  <si>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</si>
  <si>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</si>
  <si>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</si>
  <si>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</si>
  <si>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</si>
  <si>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</si>
  <si>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</si>
  <si>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</si>
  <si>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</si>
  <si>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</si>
  <si>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</si>
  <si>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</si>
  <si>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</si>
  <si>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</si>
  <si>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</si>
  <si>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</si>
  <si>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</si>
  <si>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</si>
  <si>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</si>
  <si>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</si>
  <si>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</si>
  <si>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</si>
  <si>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</si>
  <si>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</si>
  <si>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</si>
  <si>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</si>
  <si>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</si>
  <si>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</si>
  <si>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</si>
  <si>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</si>
  <si>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</si>
  <si>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</si>
  <si>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</si>
  <si>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</si>
  <si>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</si>
  <si>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</si>
  <si>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</si>
  <si>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</si>
  <si>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</si>
  <si>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</si>
  <si>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</si>
  <si>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</si>
  <si>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</si>
  <si>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</si>
  <si>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</si>
  <si>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</si>
  <si>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</si>
  <si>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</si>
  <si>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</si>
  <si>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</si>
  <si>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</si>
  <si>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</si>
  <si>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</si>
  <si>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</si>
  <si>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</si>
  <si>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</si>
  <si>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</si>
  <si>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</si>
  <si>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</si>
  <si>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</si>
  <si>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</si>
  <si>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</si>
  <si>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</si>
  <si>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</si>
  <si>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</si>
  <si>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</si>
  <si>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</si>
  <si>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</si>
  <si>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</si>
  <si>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</si>
  <si>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</si>
  <si>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</si>
  <si>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</si>
  <si>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</si>
  <si>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</si>
  <si>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</si>
  <si>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</si>
  <si>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</si>
  <si>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</si>
  <si>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</si>
  <si>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</si>
  <si>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</si>
  <si>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</si>
  <si>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</si>
  <si>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</si>
  <si>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</si>
  <si>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</si>
  <si>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</si>
  <si>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</si>
  <si>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</si>
  <si>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</si>
  <si>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</si>
  <si>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</si>
  <si>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</si>
  <si>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</si>
  <si>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</si>
  <si>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</si>
  <si>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</si>
  <si>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</si>
  <si>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</si>
  <si>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</si>
  <si>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</si>
  <si>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</si>
  <si>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</si>
  <si>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</si>
  <si>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</si>
  <si>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</si>
  <si>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</si>
  <si>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</si>
  <si>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</si>
  <si>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</si>
  <si>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</si>
  <si>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</si>
  <si>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</si>
  <si>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</si>
  <si>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</si>
  <si>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</si>
  <si>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</si>
  <si>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</si>
  <si>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</si>
  <si>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</si>
  <si>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</si>
  <si>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</si>
  <si>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</si>
  <si>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</si>
  <si>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</si>
  <si>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</si>
  <si>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</si>
  <si>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</si>
  <si>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</si>
  <si>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</si>
  <si>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</si>
  <si>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</si>
  <si>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</si>
  <si>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</si>
  <si>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</si>
  <si>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</si>
  <si>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</si>
  <si>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</si>
  <si>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</si>
  <si>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</si>
  <si>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</si>
  <si>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</si>
  <si>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</si>
  <si>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</si>
  <si>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</si>
  <si>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</si>
  <si>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</si>
  <si>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</si>
  <si>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</si>
  <si>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</si>
  <si>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</si>
  <si>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</si>
  <si>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</si>
  <si>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</si>
  <si>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</si>
  <si>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</si>
  <si>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</si>
  <si>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</si>
  <si>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</si>
  <si>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</si>
  <si>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</si>
  <si>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</si>
  <si>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</si>
  <si>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</si>
  <si>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</si>
  <si>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</si>
  <si>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</si>
  <si>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</si>
  <si>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</si>
  <si>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</si>
  <si>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</si>
  <si>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</si>
  <si>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</si>
  <si>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</si>
  <si>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</si>
  <si>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</si>
  <si>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</si>
  <si>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</si>
  <si>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</si>
  <si>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</si>
  <si>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</si>
  <si>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</si>
  <si>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</si>
  <si>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</si>
  <si>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</si>
  <si>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</si>
  <si>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</si>
  <si>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</si>
  <si>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</si>
  <si>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</si>
  <si>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</si>
  <si>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</si>
  <si>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</si>
  <si>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</si>
  <si>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</si>
  <si>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</si>
  <si>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</si>
  <si>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</si>
  <si>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</si>
  <si>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</si>
  <si>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</si>
  <si>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</si>
  <si>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</si>
  <si>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</si>
  <si>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</si>
  <si>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</si>
  <si>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</si>
  <si>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</si>
  <si>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</si>
  <si>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</si>
  <si>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</si>
  <si>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</si>
  <si>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</si>
  <si>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</si>
  <si>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</si>
  <si>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</si>
  <si>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</si>
  <si>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</si>
  <si>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</si>
  <si>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</si>
  <si>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</si>
  <si>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</si>
  <si>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</si>
  <si>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</si>
  <si>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</si>
  <si>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</si>
  <si>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</si>
  <si>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</si>
  <si>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</si>
  <si>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</si>
  <si>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</si>
  <si>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</si>
  <si>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</si>
  <si>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</si>
  <si>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</si>
  <si>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</si>
  <si>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</si>
  <si>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</si>
  <si>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</si>
  <si>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</si>
  <si>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</si>
  <si>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</si>
  <si>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</si>
  <si>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</si>
  <si>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</si>
  <si>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</si>
  <si>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</si>
  <si>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</si>
  <si>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</si>
  <si>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</si>
  <si>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</si>
  <si>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</si>
  <si>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</si>
  <si>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</si>
  <si>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</si>
  <si>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</si>
  <si>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</si>
  <si>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</si>
  <si>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</si>
  <si>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</si>
  <si>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</si>
  <si>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</si>
  <si>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</si>
  <si>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</si>
  <si>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</si>
  <si>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</si>
  <si>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</si>
  <si>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</si>
  <si>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</si>
  <si>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</si>
  <si>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</si>
  <si>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</si>
  <si>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</si>
  <si>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</si>
  <si>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</si>
  <si>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</si>
  <si>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</si>
  <si>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</si>
  <si>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</si>
  <si>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</si>
  <si>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</si>
  <si>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</si>
  <si>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</si>
  <si>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</si>
  <si>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</si>
  <si>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</si>
  <si>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</si>
  <si>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</si>
  <si>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</si>
  <si>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</si>
  <si>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</si>
  <si>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</si>
  <si>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</si>
  <si>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</si>
  <si>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</si>
  <si>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</si>
  <si>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</si>
  <si>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</si>
  <si>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</si>
  <si>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</si>
  <si>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</si>
  <si>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</si>
  <si>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</si>
  <si>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</si>
  <si>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</si>
  <si>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</si>
  <si>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</si>
  <si>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</si>
  <si>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</si>
  <si>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</si>
  <si>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</si>
  <si>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</si>
  <si>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</si>
  <si>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</si>
  <si>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</si>
  <si>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</si>
  <si>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</si>
  <si>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</si>
  <si>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</si>
  <si>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</si>
  <si>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</si>
  <si>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</si>
  <si>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</si>
  <si>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</si>
  <si>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</si>
  <si>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</si>
  <si>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</si>
  <si>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</si>
  <si>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</si>
  <si>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</si>
  <si>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</si>
  <si>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</si>
  <si>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</si>
  <si>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</si>
  <si>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</si>
  <si>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</si>
  <si>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</si>
  <si>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</si>
  <si>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</si>
  <si>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</si>
  <si>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</si>
  <si>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</si>
  <si>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</si>
  <si>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</si>
  <si>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</si>
  <si>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</si>
  <si>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</si>
  <si>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</si>
  <si>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</si>
  <si>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</si>
  <si>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</si>
  <si>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</si>
  <si>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</si>
  <si>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</si>
  <si>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</si>
  <si>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</si>
  <si>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</si>
  <si>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</si>
  <si>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</si>
  <si>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</si>
  <si>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</si>
  <si>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</si>
  <si>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</si>
  <si>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</si>
  <si>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</si>
  <si>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</si>
  <si>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</si>
  <si>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</si>
  <si>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</si>
  <si>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</si>
  <si>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</si>
  <si>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</si>
  <si>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</si>
  <si>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</si>
  <si>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</si>
  <si>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</si>
  <si>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</si>
  <si>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</si>
  <si>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</si>
  <si>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</si>
  <si>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</si>
  <si>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</si>
  <si>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</si>
  <si>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</si>
  <si>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</si>
  <si>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</si>
  <si>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</si>
  <si>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</si>
  <si>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</si>
  <si>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</si>
  <si>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</si>
  <si>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</si>
  <si>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</si>
  <si>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</si>
  <si>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</si>
  <si>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</si>
  <si>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</si>
  <si>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</si>
  <si>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</si>
  <si>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</si>
  <si>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</si>
  <si>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</si>
  <si>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</si>
  <si>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</si>
  <si>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</si>
  <si>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</si>
  <si>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</si>
  <si>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</si>
  <si>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</si>
  <si>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</si>
  <si>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</si>
  <si>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</si>
  <si>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</si>
  <si>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</si>
  <si>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</si>
  <si>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</si>
  <si>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</si>
  <si>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</si>
  <si>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</si>
  <si>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</si>
  <si>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</si>
  <si>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</si>
  <si>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</si>
  <si>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</si>
  <si>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</si>
  <si>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</si>
  <si>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</si>
  <si>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</si>
  <si>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</si>
  <si>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</si>
  <si>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</si>
  <si>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</si>
  <si>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</si>
  <si>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</si>
  <si>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</si>
  <si>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</si>
  <si>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</si>
  <si>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</si>
  <si>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</si>
  <si>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</si>
  <si>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</si>
  <si>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</si>
  <si>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</si>
  <si>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</si>
  <si>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</si>
  <si>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</si>
  <si>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</si>
  <si>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</si>
  <si>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</si>
  <si>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</si>
  <si>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</si>
  <si>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</si>
  <si>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</si>
  <si>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</si>
  <si>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</si>
  <si>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</si>
  <si>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</si>
  <si>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</si>
  <si>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</si>
  <si>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</si>
  <si>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</si>
  <si>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</si>
  <si>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</si>
  <si>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</si>
  <si>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</si>
  <si>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</si>
  <si>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</si>
  <si>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</si>
  <si>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</si>
  <si>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</si>
  <si>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</si>
  <si>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</si>
  <si>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</si>
  <si>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</si>
  <si>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</si>
  <si>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</si>
  <si>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</si>
  <si>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</si>
  <si>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</si>
  <si>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</si>
  <si>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</si>
  <si>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</si>
  <si>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</si>
  <si>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</si>
  <si>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</si>
  <si>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</si>
  <si>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</si>
  <si>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</si>
  <si>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</si>
  <si>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</si>
  <si>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</si>
  <si>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Sub_Catagory</t>
  </si>
  <si>
    <t>Column Labels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</si>
  <si>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</si>
  <si>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</si>
  <si>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</si>
  <si>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</si>
  <si>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</si>
  <si>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</si>
  <si>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</si>
  <si>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</si>
  <si>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</si>
  <si>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</si>
  <si>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</si>
  <si>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</si>
  <si>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</si>
  <si>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</si>
  <si>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</si>
  <si>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</si>
  <si>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</si>
  <si>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</si>
  <si>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</si>
  <si>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</si>
  <si>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</si>
  <si>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</si>
  <si>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</si>
  <si>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</si>
  <si>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</si>
  <si>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</si>
  <si>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</si>
  <si>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</si>
  <si>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</si>
  <si>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</si>
  <si>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</si>
  <si>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</si>
  <si>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</si>
  <si>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</si>
  <si>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</si>
  <si>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</si>
  <si>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</si>
  <si>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</si>
  <si>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</si>
  <si>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</si>
  <si>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</si>
  <si>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</si>
  <si>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Row Labels</t>
  </si>
  <si>
    <t>(All)</t>
  </si>
  <si>
    <t>Count of state</t>
  </si>
  <si>
    <t>Date Ended Conversion</t>
  </si>
  <si>
    <t>Date Created  Conversion</t>
  </si>
  <si>
    <t>Mar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</si>
  <si>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</si>
  <si>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</si>
  <si>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</si>
  <si>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</si>
  <si>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</si>
  <si>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</si>
  <si>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</si>
  <si>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</si>
  <si>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</si>
  <si>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</si>
  <si>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</si>
  <si>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</si>
  <si>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</si>
  <si>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</si>
  <si>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</si>
  <si>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</si>
  <si>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</si>
  <si>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</si>
  <si>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</si>
  <si>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</si>
  <si>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</si>
  <si>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Goal</t>
  </si>
  <si>
    <t>Number Successfuil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</si>
  <si>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</si>
  <si>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</si>
  <si>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</si>
  <si>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</si>
  <si>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</si>
  <si>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</si>
  <si>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</si>
  <si>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</si>
  <si>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</si>
  <si>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</si>
  <si>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</si>
  <si>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</si>
  <si>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</si>
  <si>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</si>
  <si>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</si>
  <si>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</si>
  <si>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10000 to 14999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</si>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</sst>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12"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[StarterBook.xlsx]PivotTableStacked!PivotTable3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4702730742728"/>
          <c:y val="0.16485998963505358"/>
          <c:w val="0.7946984724254601"/>
          <c:h val="0.682007790427470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PivotTableStacked!$B$4:$B$5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PivotTableStacked!$A$6:$A$15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PivotTableStacked!$B$6:$B$15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1-4D4F-A510-EA643ECC5531}"/>
            </c:ext>
          </c:extLst>
        </c:ser>
        <c:ser>
          <c:idx val="1"/>
          <c:order val="1"/>
          <c:tx>
            <c:strRef>
              <c:f>PivotTableStacked!$C$4:$C$5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PivotTableStacked!$A$6:$A$15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PivotTableStacked!$C$6:$C$15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71-4D4F-A510-EA643ECC5531}"/>
            </c:ext>
          </c:extLst>
        </c:ser>
        <c:ser>
          <c:idx val="2"/>
          <c:order val="2"/>
          <c:tx>
            <c:strRef>
              <c:f>PivotTableStacked!$D$4:$D$5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PivotTableStacked!$A$6:$A$15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PivotTableStacked!$D$6:$D$15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71-4D4F-A510-EA643ECC5531}"/>
            </c:ext>
          </c:extLst>
        </c:ser>
        <c:ser>
          <c:idx val="3"/>
          <c:order val="3"/>
          <c:tx>
            <c:strRef>
              <c:f>PivotTableStacked!$E$4:$E$5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PivotTableStacked!$A$6:$A$15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PivotTableStacked!$E$6:$E$15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71-4D4F-A510-EA643ECC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366303"/>
        <c:axId val="1305563455"/>
      </c:barChart>
      <c:catAx>
        <c:axId val="1310366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Campaign Catagories</a:t>
                </a:r>
              </a:p>
            </c:rich>
          </c:tx>
          <c:layout>
            <c:manualLayout>
              <c:xMode val="edge"/>
              <c:yMode val="edge"/>
              <c:x val="0.43761256691674605"/>
              <c:y val="0.917352424895932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563455"/>
        <c:crosses val="autoZero"/>
        <c:auto val="1"/>
        <c:lblAlgn val="ctr"/>
        <c:lblOffset val="100"/>
        <c:noMultiLvlLbl val="0"/>
      </c:catAx>
      <c:valAx>
        <c:axId val="130556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Stacked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36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[StarterBook.xlsx]SubcatagoryStackedPivotChart!PivotTable4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Subcatagory</a:t>
            </a:r>
            <a:endParaRPr lang="en-US"/>
          </a:p>
        </c:rich>
      </c:tx>
      <c:layout>
        <c:manualLayout>
          <c:xMode val="edge"/>
          <c:yMode val="edge"/>
          <c:x val="0.38794400176791755"/>
          <c:y val="4.3485688549286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SubcatagoryStackedPivotChart!$B$4:$B$5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SubcatagoryStackedPivotChart!$A$6:$A$56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SubcatagoryStackedPivotChart!$B$6:$B$56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3-449F-B7A7-F73F091B8127}"/>
            </c:ext>
          </c:extLst>
        </c:ser>
        <c:ser>
          <c:idx val="1"/>
          <c:order val="1"/>
          <c:tx>
            <c:strRef>
              <c:f>SubcatagoryStackedPivotChart!$C$4:$C$5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SubcatagoryStackedPivotChart!$A$6:$A$56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SubcatagoryStackedPivotChart!$C$6:$C$56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3-449F-B7A7-F73F091B8127}"/>
            </c:ext>
          </c:extLst>
        </c:ser>
        <c:ser>
          <c:idx val="2"/>
          <c:order val="2"/>
          <c:tx>
            <c:strRef>
              <c:f>SubcatagoryStackedPivotChart!$D$4:$D$5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SubcatagoryStackedPivotChart!$A$6:$A$56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SubcatagoryStackedPivotChart!$D$6:$D$56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43-449F-B7A7-F73F091B8127}"/>
            </c:ext>
          </c:extLst>
        </c:ser>
        <c:ser>
          <c:idx val="3"/>
          <c:order val="3"/>
          <c:tx>
            <c:strRef>
              <c:f>SubcatagoryStackedPivotChart!$E$4:$E$5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SubcatagoryStackedPivotChart!$A$6:$A$56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SubcatagoryStackedPivotChart!$E$6:$E$56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43-449F-B7A7-F73F091B8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173216"/>
        <c:axId val="606906240"/>
      </c:barChart>
      <c:catAx>
        <c:axId val="51917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Subcatagories</a:t>
                </a:r>
              </a:p>
            </c:rich>
          </c:tx>
          <c:layout>
            <c:manualLayout>
              <c:xMode val="edge"/>
              <c:yMode val="edge"/>
              <c:x val="0.45138528542011175"/>
              <c:y val="0.9369079811769091"/>
            </c:manualLayout>
          </c:layout>
          <c:overlay val="0"/>
          <c:spPr>
            <a:noFill/>
            <a:ln w="0">
              <a:solidFill>
                <a:schemeClr val="bg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6240"/>
        <c:crosses val="autoZero"/>
        <c:auto val="1"/>
        <c:lblAlgn val="ctr"/>
        <c:lblOffset val="100"/>
        <c:noMultiLvlLbl val="0"/>
      </c:catAx>
      <c:valAx>
        <c:axId val="6069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[StarterBook.xlsx]DateTables!PivotTable2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Month</a:t>
            </a:r>
          </a:p>
        </c:rich>
      </c:tx>
      <c:layout>
        <c:manualLayout>
          <c:xMode val="edge"/>
          <c:yMode val="edge"/>
          <c:x val="0.3537425763890254"/>
          <c:y val="6.0990977221624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DateTables!$B$5:$B$6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DateTables!$A$7:$A$19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DateTables!$B$7:$B$19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8-4966-B457-ABCF26C51139}"/>
            </c:ext>
          </c:extLst>
        </c:ser>
        <c:ser>
          <c:idx val="1"/>
          <c:order val="1"/>
          <c:tx>
            <c:strRef>
              <c:f>DateTables!$C$5:$C$6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DateTables!$A$7:$A$19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DateTables!$C$7:$C$19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8-4966-B457-ABCF26C51139}"/>
            </c:ext>
          </c:extLst>
        </c:ser>
        <c:ser>
          <c:idx val="2"/>
          <c:order val="2"/>
          <c:tx>
            <c:strRef>
              <c:f>DateTables!$D$5:$D$6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DateTables!$A$7:$A$19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DateTables!$D$7:$D$19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18-4966-B457-ABCF26C51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09440"/>
        <c:axId val="283811968"/>
      </c:lineChart>
      <c:catAx>
        <c:axId val="27760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Month</a:t>
                </a:r>
              </a:p>
            </c:rich>
          </c:tx>
          <c:layout>
            <c:manualLayout>
              <c:xMode val="edge"/>
              <c:yMode val="edge"/>
              <c:x val="0.44064865931044173"/>
              <c:y val="0.87318778057517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1968"/>
        <c:crosses val="autoZero"/>
        <c:auto val="1"/>
        <c:lblAlgn val="ctr"/>
        <c:lblOffset val="100"/>
        <c:noMultiLvlLbl val="0"/>
      </c:catAx>
      <c:valAx>
        <c:axId val="283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8739756488772236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D-49EB-893F-2B9B4CFFBBC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D-49EB-893F-2B9B4CFFBBC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AD-49EB-893F-2B9B4CFFB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56495"/>
        <c:axId val="348304703"/>
      </c:lineChart>
      <c:catAx>
        <c:axId val="2080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04703"/>
        <c:crosses val="autoZero"/>
        <c:auto val="1"/>
        <c:lblAlgn val="ctr"/>
        <c:lblOffset val="100"/>
        <c:noMultiLvlLbl val="0"/>
      </c:catAx>
      <c:valAx>
        <c:axId val="3483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66676</xdr:colOff>
      <xdr:row>2</xdr:row>
      <xdr:rowOff>9525</xdr:rowOff>
    </xdr:from>
    <xdr:to>
      <xdr:col>17</xdr:col>
      <xdr:colOff>47625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C0EE9-CAC8-48E0-81AE-F0EFC177F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104774</xdr:rowOff>
    </xdr:from>
    <xdr:to>
      <xdr:col>23</xdr:col>
      <xdr:colOff>542925</xdr:colOff>
      <xdr:row>45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128001-78B6-47E8-BA75-CEF8B2240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4</xdr:row>
      <xdr:rowOff>9524</xdr:rowOff>
    </xdr:from>
    <xdr:to>
      <xdr:col>14</xdr:col>
      <xdr:colOff>600075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CD77C-F092-45C3-AD47-77DDB835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</xdr:colOff>
      <xdr:row>15</xdr:row>
      <xdr:rowOff>47624</xdr:rowOff>
    </xdr:from>
    <xdr:to>
      <xdr:col>8</xdr:col>
      <xdr:colOff>0</xdr:colOff>
      <xdr:row>37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C347D-C0BB-4561-978A-5969A6CCB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Schulke" refreshedDate="43709.746889467591" createdVersion="6" refreshedVersion="6" minRefreshableVersion="3" recordCount="4114" xr:uid="{9380FD6A-19CF-4F18-8A24-FB52D84035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Schulke" refreshedDate="43709.882260648148" createdVersion="6" refreshedVersion="6" minRefreshableVersion="3" recordCount="4114" xr:uid="{42BC73E5-2EA3-4FB3-ADD3-40BA1397679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a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9475C-4A29-468B-8306-D6C3DB301AF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44AE9-AC1C-4CC8-BF67-ABEBDA59D47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F5C48-7985-4AEE-8EDC-E235777DA0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.85546875" style="7" customWidth="1"/>
    <col min="16" max="16" width="15.42578125" bestFit="1" customWidth="1"/>
    <col min="17" max="17" width="12.85546875" customWidth="1"/>
    <col min="18" max="18" width="16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IFERROR((E2/D2), 0)</f>
        <v>1.3685882352941177</v>
      </c>
      <c r="P2" s="5">
        <f>IFERROR(E2/L2,0)</f>
        <v>63.917582417582416</v>
      </c>
      <c r="Q2" t="str">
        <f t="shared" ref="Q2" si="0">TRIM(LEFT(N2,(FIND("/",N2,1))-1))</f>
        <v>film &amp; video</v>
      </c>
      <c r="R2" t="str">
        <f t="shared" ref="R2" si="1">TRIM(RIGHT(N2,LEN(N2) -(FIND("/",N2,1))))</f>
        <v>television</v>
      </c>
      <c r="S2" s="11">
        <f>(I2/86400)+DATE(1970,1,1)</f>
        <v>42208.125</v>
      </c>
      <c r="T2" s="11">
        <f>(J2/86400)+DATE(1970,1,1)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2">IFERROR((E3/D3), 0)</f>
        <v>1.4260827250608272</v>
      </c>
      <c r="P3" s="5">
        <f t="shared" ref="P3:P66" si="3">IFERROR(E3/L3,0)</f>
        <v>185.48101265822785</v>
      </c>
      <c r="Q3" t="str">
        <f t="shared" ref="Q3:Q66" si="4">TRIM(LEFT(N3,(FIND("/",N3,1))-1))</f>
        <v>film &amp; video</v>
      </c>
      <c r="R3" t="str">
        <f t="shared" ref="R3:R66" si="5">TRIM(RIGHT(N3,LEN(N3) -(FIND("/",N3,1))))</f>
        <v>television</v>
      </c>
      <c r="S3" s="11">
        <f t="shared" ref="S3:S66" si="6">(I3/86400)+DATE(1970,1,1)</f>
        <v>42796.600497685184</v>
      </c>
      <c r="T3" s="11">
        <f t="shared" ref="T3:T66" si="7">(J3/86400)+DATE(1970,1,1)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2"/>
        <v>1.05</v>
      </c>
      <c r="P4" s="5">
        <f t="shared" si="3"/>
        <v>15</v>
      </c>
      <c r="Q4" t="str">
        <f t="shared" si="4"/>
        <v>film &amp; video</v>
      </c>
      <c r="R4" t="str">
        <f t="shared" si="5"/>
        <v>television</v>
      </c>
      <c r="S4" s="11">
        <f t="shared" si="6"/>
        <v>42415.702349537038</v>
      </c>
      <c r="T4" s="11">
        <f t="shared" si="7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1.0389999999999999</v>
      </c>
      <c r="P5" s="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6"/>
        <v>41858.515127314815</v>
      </c>
      <c r="T5" s="11">
        <f t="shared" si="7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1.2299154545454545</v>
      </c>
      <c r="P6" s="5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6"/>
        <v>42357.834247685183</v>
      </c>
      <c r="T6" s="11">
        <f t="shared" si="7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1.0977744436109027</v>
      </c>
      <c r="P7" s="5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6"/>
        <v>42580.232638888891</v>
      </c>
      <c r="T7" s="11">
        <f t="shared" si="7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1.064875</v>
      </c>
      <c r="P8" s="5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6"/>
        <v>41804.072337962964</v>
      </c>
      <c r="T8" s="11">
        <f t="shared" si="7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1.0122222222222221</v>
      </c>
      <c r="P9" s="5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6"/>
        <v>42556.047071759254</v>
      </c>
      <c r="T9" s="11">
        <f t="shared" si="7"/>
        <v>42516.047071759254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1.0004342857142856</v>
      </c>
      <c r="P10" s="5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6"/>
        <v>42475.875</v>
      </c>
      <c r="T10" s="11">
        <f t="shared" si="7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1.2599800000000001</v>
      </c>
      <c r="P11" s="5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6"/>
        <v>42477.103518518517</v>
      </c>
      <c r="T11" s="11">
        <f t="shared" si="7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1.0049999999999999</v>
      </c>
      <c r="P12" s="5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6"/>
        <v>41815.068043981482</v>
      </c>
      <c r="T12" s="11">
        <f t="shared" si="7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1.2050000000000001</v>
      </c>
      <c r="P13" s="5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6"/>
        <v>42604.125</v>
      </c>
      <c r="T13" s="11">
        <f t="shared" si="7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1.6529333333333334</v>
      </c>
      <c r="P14" s="5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6"/>
        <v>41836.125</v>
      </c>
      <c r="T14" s="11">
        <f t="shared" si="7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1.5997142857142856</v>
      </c>
      <c r="P15" s="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6"/>
        <v>42544.852083333331</v>
      </c>
      <c r="T15" s="11">
        <f t="shared" si="7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1.0093333333333334</v>
      </c>
      <c r="P16" s="5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6"/>
        <v>41833.582638888889</v>
      </c>
      <c r="T16" s="11">
        <f t="shared" si="7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1.0660000000000001</v>
      </c>
      <c r="P17" s="5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6"/>
        <v>42274.843055555553</v>
      </c>
      <c r="T17" s="11">
        <f t="shared" si="7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1.0024166666666667</v>
      </c>
      <c r="P18" s="5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6"/>
        <v>41806.229166666664</v>
      </c>
      <c r="T18" s="11">
        <f t="shared" si="7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1.0066666666666666</v>
      </c>
      <c r="P19" s="5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6"/>
        <v>41947.773402777777</v>
      </c>
      <c r="T19" s="11">
        <f t="shared" si="7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1.0632110000000001</v>
      </c>
      <c r="P20" s="5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6"/>
        <v>41899.542314814811</v>
      </c>
      <c r="T20" s="11">
        <f t="shared" si="7"/>
        <v>41869.542314814811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1.4529411764705882</v>
      </c>
      <c r="P21" s="5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6"/>
        <v>42205.816365740742</v>
      </c>
      <c r="T21" s="11">
        <f t="shared" si="7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1.002</v>
      </c>
      <c r="P22" s="5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6"/>
        <v>42260.758240740739</v>
      </c>
      <c r="T22" s="11">
        <f t="shared" si="7"/>
        <v>42200.758240740739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1.0913513513513513</v>
      </c>
      <c r="P23" s="5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6"/>
        <v>41908.627187500002</v>
      </c>
      <c r="T23" s="11">
        <f t="shared" si="7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1.1714285714285715</v>
      </c>
      <c r="P24" s="5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6"/>
        <v>42005.332638888889</v>
      </c>
      <c r="T24" s="11">
        <f t="shared" si="7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1.1850000000000001</v>
      </c>
      <c r="P25" s="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6"/>
        <v>42124.638888888891</v>
      </c>
      <c r="T25" s="11">
        <f t="shared" si="7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1.0880768571428572</v>
      </c>
      <c r="P26" s="5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6"/>
        <v>42262.818749999999</v>
      </c>
      <c r="T26" s="11">
        <f t="shared" si="7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1.3333333333333333</v>
      </c>
      <c r="P27" s="5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6"/>
        <v>42378.025011574078</v>
      </c>
      <c r="T27" s="11">
        <f t="shared" si="7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1.552</v>
      </c>
      <c r="P28" s="5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6"/>
        <v>41868.515555555554</v>
      </c>
      <c r="T28" s="11">
        <f t="shared" si="7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1.1172500000000001</v>
      </c>
      <c r="P29" s="5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6"/>
        <v>41959.206400462965</v>
      </c>
      <c r="T29" s="11">
        <f t="shared" si="7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1.0035000000000001</v>
      </c>
      <c r="P30" s="5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6"/>
        <v>42354.96393518518</v>
      </c>
      <c r="T30" s="11">
        <f t="shared" si="7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1.2333333333333334</v>
      </c>
      <c r="P31" s="5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6"/>
        <v>41842.67324074074</v>
      </c>
      <c r="T31" s="11">
        <f t="shared" si="7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1.0129975</v>
      </c>
      <c r="P32" s="5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6"/>
        <v>41872.292997685188</v>
      </c>
      <c r="T32" s="11">
        <f t="shared" si="7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</v>
      </c>
      <c r="P33" s="5">
        <f t="shared" si="3"/>
        <v>13</v>
      </c>
      <c r="Q33" t="str">
        <f t="shared" si="4"/>
        <v>film &amp; video</v>
      </c>
      <c r="R33" t="str">
        <f t="shared" si="5"/>
        <v>television</v>
      </c>
      <c r="S33" s="11">
        <f t="shared" si="6"/>
        <v>42394.79206018518</v>
      </c>
      <c r="T33" s="11">
        <f t="shared" si="7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1.0024604569420035</v>
      </c>
      <c r="P34" s="5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6"/>
        <v>42503.165972222225</v>
      </c>
      <c r="T34" s="11">
        <f t="shared" si="7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1.0209523809523811</v>
      </c>
      <c r="P35" s="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6"/>
        <v>42316.702557870369</v>
      </c>
      <c r="T35" s="11">
        <f t="shared" si="7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1.3046153846153845</v>
      </c>
      <c r="P36" s="5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6"/>
        <v>41856.321770833332</v>
      </c>
      <c r="T36" s="11">
        <f t="shared" si="7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1.665</v>
      </c>
      <c r="P37" s="5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6"/>
        <v>42122</v>
      </c>
      <c r="T37" s="11">
        <f t="shared" si="7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1.4215</v>
      </c>
      <c r="P38" s="5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6"/>
        <v>42098.265335648146</v>
      </c>
      <c r="T38" s="11">
        <f t="shared" si="7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1.8344090909090909</v>
      </c>
      <c r="P39" s="5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6"/>
        <v>42062.693043981482</v>
      </c>
      <c r="T39" s="11">
        <f t="shared" si="7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1.1004</v>
      </c>
      <c r="P40" s="5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6"/>
        <v>41405.057222222225</v>
      </c>
      <c r="T40" s="11">
        <f t="shared" si="7"/>
        <v>41375.057222222225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1.3098000000000001</v>
      </c>
      <c r="P41" s="5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6"/>
        <v>41784.957638888889</v>
      </c>
      <c r="T41" s="11">
        <f t="shared" si="7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1.0135000000000001</v>
      </c>
      <c r="P42" s="5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6"/>
        <v>41809.166666666664</v>
      </c>
      <c r="T42" s="11">
        <f t="shared" si="7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</v>
      </c>
      <c r="P43" s="5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6"/>
        <v>41917.568912037037</v>
      </c>
      <c r="T43" s="11">
        <f t="shared" si="7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1.4185714285714286</v>
      </c>
      <c r="P44" s="5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6"/>
        <v>42001.639189814814</v>
      </c>
      <c r="T44" s="11">
        <f t="shared" si="7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3.0865999999999998</v>
      </c>
      <c r="P45" s="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6"/>
        <v>41833</v>
      </c>
      <c r="T45" s="11">
        <f t="shared" si="7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</v>
      </c>
      <c r="P46" s="5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6"/>
        <v>41919.098807870367</v>
      </c>
      <c r="T46" s="11">
        <f t="shared" si="7"/>
        <v>41874.098807870367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1.2</v>
      </c>
      <c r="P47" s="5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6"/>
        <v>42487.623923611114</v>
      </c>
      <c r="T47" s="11">
        <f t="shared" si="7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1.0416666666666667</v>
      </c>
      <c r="P48" s="5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6"/>
        <v>42353.96497685185</v>
      </c>
      <c r="T48" s="11">
        <f t="shared" si="7"/>
        <v>42323.96497685185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1.0761100000000001</v>
      </c>
      <c r="P49" s="5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6"/>
        <v>41992.861192129625</v>
      </c>
      <c r="T49" s="11">
        <f t="shared" si="7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1.0794999999999999</v>
      </c>
      <c r="P50" s="5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6"/>
        <v>42064.5</v>
      </c>
      <c r="T50" s="11">
        <f t="shared" si="7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</v>
      </c>
      <c r="P51" s="5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6"/>
        <v>42301.176446759258</v>
      </c>
      <c r="T51" s="11">
        <f t="shared" si="7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</v>
      </c>
      <c r="P52" s="5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6"/>
        <v>42034.708333333328</v>
      </c>
      <c r="T52" s="11">
        <f t="shared" si="7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1.2801818181818181</v>
      </c>
      <c r="P53" s="5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6"/>
        <v>42226.928668981476</v>
      </c>
      <c r="T53" s="11">
        <f t="shared" si="7"/>
        <v>42196.928668981476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1.1620999999999999</v>
      </c>
      <c r="P54" s="5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6"/>
        <v>41837.701921296299</v>
      </c>
      <c r="T54" s="11">
        <f t="shared" si="7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1.0963333333333334</v>
      </c>
      <c r="P55" s="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6"/>
        <v>41733.916666666664</v>
      </c>
      <c r="T55" s="11">
        <f t="shared" si="7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1.01</v>
      </c>
      <c r="P56" s="5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6"/>
        <v>42363.713206018518</v>
      </c>
      <c r="T56" s="11">
        <f t="shared" si="7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1.2895348837209302</v>
      </c>
      <c r="P57" s="5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6"/>
        <v>42517.968935185185</v>
      </c>
      <c r="T57" s="11">
        <f t="shared" si="7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1.0726249999999999</v>
      </c>
      <c r="P58" s="5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6"/>
        <v>42163.666666666672</v>
      </c>
      <c r="T58" s="11">
        <f t="shared" si="7"/>
        <v>42149.548888888894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1.0189999999999999</v>
      </c>
      <c r="P59" s="5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6"/>
        <v>42119.83289351852</v>
      </c>
      <c r="T59" s="11">
        <f t="shared" si="7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1.0290999999999999</v>
      </c>
      <c r="P60" s="5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6"/>
        <v>41962.786712962959</v>
      </c>
      <c r="T60" s="11">
        <f t="shared" si="7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1.0012570000000001</v>
      </c>
      <c r="P61" s="5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6"/>
        <v>42261.875</v>
      </c>
      <c r="T61" s="11">
        <f t="shared" si="7"/>
        <v>42230.235833333332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1.0329622222222221</v>
      </c>
      <c r="P62" s="5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6"/>
        <v>41721</v>
      </c>
      <c r="T62" s="11">
        <f t="shared" si="7"/>
        <v>41701.901817129634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1.4830000000000001</v>
      </c>
      <c r="P63" s="5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6"/>
        <v>41431.814317129625</v>
      </c>
      <c r="T63" s="11">
        <f t="shared" si="7"/>
        <v>41409.814317129625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1.5473333333333332</v>
      </c>
      <c r="P64" s="5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6"/>
        <v>41336.799513888887</v>
      </c>
      <c r="T64" s="11">
        <f t="shared" si="7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1.1351849999999999</v>
      </c>
      <c r="P65" s="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6"/>
        <v>41636.207638888889</v>
      </c>
      <c r="T65" s="11">
        <f t="shared" si="7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1.7333333333333334</v>
      </c>
      <c r="P66" s="5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si="6"/>
        <v>41463.01829861111</v>
      </c>
      <c r="T66" s="11">
        <f t="shared" si="7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IFERROR((E67/D67), 0)</f>
        <v>1.0752857142857142</v>
      </c>
      <c r="P67" s="5">
        <f t="shared" ref="P67:P130" si="9">IFERROR(E67/L67,0)</f>
        <v>132.05263157894737</v>
      </c>
      <c r="Q67" t="str">
        <f t="shared" ref="Q67:Q130" si="10">TRIM(LEFT(N67,(FIND("/",N67,1))-1))</f>
        <v>film &amp; video</v>
      </c>
      <c r="R67" t="str">
        <f t="shared" ref="R67:R130" si="11">TRIM(RIGHT(N67,LEN(N67) -(FIND("/",N67,1))))</f>
        <v>shorts</v>
      </c>
      <c r="S67" s="11">
        <f t="shared" ref="S67:S130" si="12">(I67/86400)+DATE(1970,1,1)</f>
        <v>41862.249305555553</v>
      </c>
      <c r="T67" s="11">
        <f t="shared" ref="T67:T130" si="13">(J67/86400)+DATE(1970,1,1)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1.1859999999999999</v>
      </c>
      <c r="P68" s="5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42569.849768518514</v>
      </c>
      <c r="T68" s="11">
        <f t="shared" si="13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1.1625000000000001</v>
      </c>
      <c r="P69" s="5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41105.583379629628</v>
      </c>
      <c r="T69" s="11">
        <f t="shared" si="13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1.2716666666666667</v>
      </c>
      <c r="P70" s="5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41693.569340277776</v>
      </c>
      <c r="T70" s="11">
        <f t="shared" si="13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1.109423</v>
      </c>
      <c r="P71" s="5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40818.290972222225</v>
      </c>
      <c r="T71" s="11">
        <f t="shared" si="13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1.272</v>
      </c>
      <c r="P72" s="5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40790.896354166667</v>
      </c>
      <c r="T72" s="11">
        <f t="shared" si="13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1.2394444444444443</v>
      </c>
      <c r="P73" s="5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41057.271493055552</v>
      </c>
      <c r="T73" s="11">
        <f t="shared" si="13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1.084090909090909</v>
      </c>
      <c r="P74" s="5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41228</v>
      </c>
      <c r="T74" s="11">
        <f t="shared" si="13"/>
        <v>41208.010196759264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</v>
      </c>
      <c r="P75" s="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40666.165972222225</v>
      </c>
      <c r="T75" s="11">
        <f t="shared" si="13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1.1293199999999999</v>
      </c>
      <c r="P76" s="5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42390.487210648149</v>
      </c>
      <c r="T76" s="11">
        <f t="shared" si="13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1.1542857142857144</v>
      </c>
      <c r="P77" s="5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41387.209166666667</v>
      </c>
      <c r="T77" s="11">
        <f t="shared" si="13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1.5333333333333334</v>
      </c>
      <c r="P78" s="5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40904.733310185184</v>
      </c>
      <c r="T78" s="11">
        <f t="shared" si="13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3.9249999999999998</v>
      </c>
      <c r="P79" s="5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41050.124305555553</v>
      </c>
      <c r="T79" s="11">
        <f t="shared" si="13"/>
        <v>40997.144872685181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27.02</v>
      </c>
      <c r="P80" s="5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42614.730567129634</v>
      </c>
      <c r="T80" s="11">
        <f t="shared" si="13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1.27</v>
      </c>
      <c r="P81" s="5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41754.776539351849</v>
      </c>
      <c r="T81" s="11">
        <f t="shared" si="13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1.0725</v>
      </c>
      <c r="P82" s="5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41618.083981481483</v>
      </c>
      <c r="T82" s="11">
        <f t="shared" si="13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1.98</v>
      </c>
      <c r="P83" s="5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41104.126388888893</v>
      </c>
      <c r="T83" s="11">
        <f t="shared" si="13"/>
        <v>41100.158877314811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1.0001249999999999</v>
      </c>
      <c r="P84" s="5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40825.820150462961</v>
      </c>
      <c r="T84" s="11">
        <f t="shared" si="13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1.0249999999999999</v>
      </c>
      <c r="P85" s="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42057.479166666672</v>
      </c>
      <c r="T85" s="11">
        <f t="shared" si="13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</v>
      </c>
      <c r="P86" s="5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40678.757939814815</v>
      </c>
      <c r="T86" s="11">
        <f t="shared" si="13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1.2549999999999999</v>
      </c>
      <c r="P87" s="5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40809.125428240739</v>
      </c>
      <c r="T87" s="11">
        <f t="shared" si="13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1.0646666666666667</v>
      </c>
      <c r="P88" s="5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42365.59774305555</v>
      </c>
      <c r="T88" s="11">
        <f t="shared" si="13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1.046</v>
      </c>
      <c r="P89" s="5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40332.070138888885</v>
      </c>
      <c r="T89" s="11">
        <f t="shared" si="13"/>
        <v>40322.539386574077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1.0285714285714285</v>
      </c>
      <c r="P90" s="5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41812.65892361111</v>
      </c>
      <c r="T90" s="11">
        <f t="shared" si="13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1.1506666666666667</v>
      </c>
      <c r="P91" s="5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41427.752222222218</v>
      </c>
      <c r="T91" s="11">
        <f t="shared" si="13"/>
        <v>41402.752222222218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1.004</v>
      </c>
      <c r="P92" s="5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40736.297442129631</v>
      </c>
      <c r="T92" s="11">
        <f t="shared" si="13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1.2</v>
      </c>
      <c r="P93" s="5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40680.402361111112</v>
      </c>
      <c r="T93" s="11">
        <f t="shared" si="13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1.052</v>
      </c>
      <c r="P94" s="5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42767.333333333328</v>
      </c>
      <c r="T94" s="11">
        <f t="shared" si="13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1.1060000000000001</v>
      </c>
      <c r="P95" s="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41093.875</v>
      </c>
      <c r="T95" s="11">
        <f t="shared" si="13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1.04</v>
      </c>
      <c r="P96" s="5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41736.717847222222</v>
      </c>
      <c r="T96" s="11">
        <f t="shared" si="13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1.3142857142857143</v>
      </c>
      <c r="P97" s="5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40965.005104166667</v>
      </c>
      <c r="T97" s="11">
        <f t="shared" si="13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1.1466666666666667</v>
      </c>
      <c r="P98" s="5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40391.125</v>
      </c>
      <c r="T98" s="11">
        <f t="shared" si="13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1.0625</v>
      </c>
      <c r="P99" s="5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40736.135208333333</v>
      </c>
      <c r="T99" s="11">
        <f t="shared" si="13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1.0625</v>
      </c>
      <c r="P100" s="5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41250.979166666664</v>
      </c>
      <c r="T100" s="11">
        <f t="shared" si="13"/>
        <v>41214.794837962967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1.0601933333333333</v>
      </c>
      <c r="P101" s="5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41661.902766203704</v>
      </c>
      <c r="T101" s="11">
        <f t="shared" si="13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</v>
      </c>
      <c r="P102" s="5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41217.794976851852</v>
      </c>
      <c r="T102" s="11">
        <f t="shared" si="13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</v>
      </c>
      <c r="P103" s="5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41298.776736111111</v>
      </c>
      <c r="T103" s="11">
        <f t="shared" si="13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1.2775000000000001</v>
      </c>
      <c r="P104" s="5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40535.131168981483</v>
      </c>
      <c r="T104" s="11">
        <f t="shared" si="13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1.0515384615384615</v>
      </c>
      <c r="P105" s="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41705.805902777778</v>
      </c>
      <c r="T105" s="11">
        <f t="shared" si="13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1.2</v>
      </c>
      <c r="P106" s="5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40636.041666666664</v>
      </c>
      <c r="T106" s="11">
        <f t="shared" si="13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1.074090909090909</v>
      </c>
      <c r="P107" s="5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42504</v>
      </c>
      <c r="T107" s="11">
        <f t="shared" si="13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1.0049999999999999</v>
      </c>
      <c r="P108" s="5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41001.776631944442</v>
      </c>
      <c r="T108" s="11">
        <f t="shared" si="13"/>
        <v>40987.776631944442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1.0246666666666666</v>
      </c>
      <c r="P109" s="5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40657.982488425929</v>
      </c>
      <c r="T109" s="11">
        <f t="shared" si="13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2.4666666666666668</v>
      </c>
      <c r="P110" s="5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41425.613078703704</v>
      </c>
      <c r="T110" s="11">
        <f t="shared" si="13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2.1949999999999998</v>
      </c>
      <c r="P111" s="5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40600.025810185187</v>
      </c>
      <c r="T111" s="11">
        <f t="shared" si="13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1.3076923076923077</v>
      </c>
      <c r="P112" s="5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41592.249305555553</v>
      </c>
      <c r="T112" s="11">
        <f t="shared" si="13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1.5457142857142858</v>
      </c>
      <c r="P113" s="5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42155.333182870367</v>
      </c>
      <c r="T113" s="11">
        <f t="shared" si="13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1.04</v>
      </c>
      <c r="P114" s="5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41742.083333333336</v>
      </c>
      <c r="T114" s="11">
        <f t="shared" si="13"/>
        <v>41718.043032407411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1.41</v>
      </c>
      <c r="P115" s="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40761.625</v>
      </c>
      <c r="T115" s="11">
        <f t="shared" si="13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1.0333333333333334</v>
      </c>
      <c r="P116" s="5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40921.27416666667</v>
      </c>
      <c r="T116" s="11">
        <f t="shared" si="13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1.4044444444444444</v>
      </c>
      <c r="P117" s="5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40943.738935185189</v>
      </c>
      <c r="T117" s="11">
        <f t="shared" si="13"/>
        <v>40918.738935185189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1.1365714285714286</v>
      </c>
      <c r="P118" s="5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40641.455497685187</v>
      </c>
      <c r="T118" s="11">
        <f t="shared" si="13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1.0049377777777779</v>
      </c>
      <c r="P119" s="5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40338.791666666664</v>
      </c>
      <c r="T119" s="11">
        <f t="shared" si="13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1.1303159999999999</v>
      </c>
      <c r="P120" s="5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40753.053657407407</v>
      </c>
      <c r="T120" s="11">
        <f t="shared" si="13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1.0455692307692308</v>
      </c>
      <c r="P121" s="5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40768.958333333336</v>
      </c>
      <c r="T121" s="11">
        <f t="shared" si="13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1.4285714285714287E-4</v>
      </c>
      <c r="P122" s="5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42646.049849537041</v>
      </c>
      <c r="T122" s="11">
        <f t="shared" si="13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3.3333333333333332E-4</v>
      </c>
      <c r="P123" s="5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42112.427777777775</v>
      </c>
      <c r="T123" s="11">
        <f t="shared" si="13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5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42653.431793981479</v>
      </c>
      <c r="T124" s="11">
        <f t="shared" si="13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2.7454545454545453E-3</v>
      </c>
      <c r="P125" s="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41940.916666666664</v>
      </c>
      <c r="T125" s="11">
        <f t="shared" si="13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5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42139.928726851853</v>
      </c>
      <c r="T126" s="11">
        <f t="shared" si="13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0.14000000000000001</v>
      </c>
      <c r="P127" s="5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42769.993981481486</v>
      </c>
      <c r="T127" s="11">
        <f t="shared" si="13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5.5480000000000002E-2</v>
      </c>
      <c r="P128" s="5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42166.083333333328</v>
      </c>
      <c r="T128" s="11">
        <f t="shared" si="13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2.375E-2</v>
      </c>
      <c r="P129" s="5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42097.582650462966</v>
      </c>
      <c r="T129" s="11">
        <f t="shared" si="13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1.8669999999999999E-2</v>
      </c>
      <c r="P130" s="5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42663.22792824074</v>
      </c>
      <c r="T130" s="11">
        <f t="shared" si="13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IFERROR((E131/D131), 0)</f>
        <v>0</v>
      </c>
      <c r="P131" s="5">
        <f t="shared" ref="P131:P194" si="15">IFERROR(E131/L131,0)</f>
        <v>0</v>
      </c>
      <c r="Q131" t="str">
        <f t="shared" ref="Q131:Q194" si="16">TRIM(LEFT(N131,(FIND("/",N131,1))-1))</f>
        <v>film &amp; video</v>
      </c>
      <c r="R131" t="str">
        <f t="shared" ref="R131:R194" si="17">TRIM(RIGHT(N131,LEN(N131) -(FIND("/",N131,1))))</f>
        <v>science fiction</v>
      </c>
      <c r="S131" s="11">
        <f t="shared" ref="S131:S194" si="18">(I131/86400)+DATE(1970,1,1)</f>
        <v>41942.937303240738</v>
      </c>
      <c r="T131" s="11">
        <f t="shared" ref="T131:T194" si="19">(J131/86400)+DATE(1970,1,1)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5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41806.844444444447</v>
      </c>
      <c r="T132" s="11">
        <f t="shared" si="19"/>
        <v>41778.91541666667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5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42557</v>
      </c>
      <c r="T133" s="11">
        <f t="shared" si="19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41950.854247685187</v>
      </c>
      <c r="T134" s="11">
        <f t="shared" si="19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42521.729861111111</v>
      </c>
      <c r="T135" s="11">
        <f t="shared" si="19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5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42251.708333333328</v>
      </c>
      <c r="T136" s="11">
        <f t="shared" si="19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41821.791666666664</v>
      </c>
      <c r="T137" s="11">
        <f t="shared" si="19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5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42140.427777777775</v>
      </c>
      <c r="T138" s="11">
        <f t="shared" si="19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5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42289.573993055557</v>
      </c>
      <c r="T139" s="11">
        <f t="shared" si="19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42217.207638888889</v>
      </c>
      <c r="T140" s="11">
        <f t="shared" si="19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42197.920972222222</v>
      </c>
      <c r="T141" s="11">
        <f t="shared" si="19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5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42083.15662037037</v>
      </c>
      <c r="T142" s="11">
        <f t="shared" si="19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42155.153043981481</v>
      </c>
      <c r="T143" s="11">
        <f t="shared" si="19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41959.934930555552</v>
      </c>
      <c r="T144" s="11">
        <f t="shared" si="19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42616.246527777781</v>
      </c>
      <c r="T145" s="11">
        <f t="shared" si="19"/>
        <v>42559.064143518517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42107.72074074074</v>
      </c>
      <c r="T146" s="11">
        <f t="shared" si="19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42227.542268518519</v>
      </c>
      <c r="T147" s="11">
        <f t="shared" si="19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42753.016180555554</v>
      </c>
      <c r="T148" s="11">
        <f t="shared" si="19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5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42012.762499999997</v>
      </c>
      <c r="T149" s="11">
        <f t="shared" si="19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42427.281666666662</v>
      </c>
      <c r="T150" s="11">
        <f t="shared" si="19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41998.333333333328</v>
      </c>
      <c r="T151" s="11">
        <f t="shared" si="19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42150.161828703705</v>
      </c>
      <c r="T152" s="11">
        <f t="shared" si="19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42173.550821759258</v>
      </c>
      <c r="T153" s="11">
        <f t="shared" si="19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41905.077546296292</v>
      </c>
      <c r="T154" s="11">
        <f t="shared" si="19"/>
        <v>41875.077546296292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41975.627824074079</v>
      </c>
      <c r="T155" s="11">
        <f t="shared" si="19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42158.547395833331</v>
      </c>
      <c r="T156" s="11">
        <f t="shared" si="19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42208.559432870374</v>
      </c>
      <c r="T157" s="11">
        <f t="shared" si="19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41854.124953703707</v>
      </c>
      <c r="T158" s="11">
        <f t="shared" si="19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42426.911712962959</v>
      </c>
      <c r="T159" s="11">
        <f t="shared" si="19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5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41934.07671296296</v>
      </c>
      <c r="T160" s="11">
        <f t="shared" si="19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42554.434548611112</v>
      </c>
      <c r="T161" s="11">
        <f t="shared" si="19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5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42231.913090277776</v>
      </c>
      <c r="T162" s="11">
        <f t="shared" si="19"/>
        <v>42171.913090277776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41822.687442129631</v>
      </c>
      <c r="T163" s="11">
        <f t="shared" si="19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41867.987500000003</v>
      </c>
      <c r="T164" s="11">
        <f t="shared" si="19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5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42278</v>
      </c>
      <c r="T165" s="11">
        <f t="shared" si="19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41901.762743055559</v>
      </c>
      <c r="T166" s="11">
        <f t="shared" si="19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5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42381.658842592587</v>
      </c>
      <c r="T167" s="11">
        <f t="shared" si="19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42751.075949074075</v>
      </c>
      <c r="T168" s="11">
        <f t="shared" si="19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42220.927488425921</v>
      </c>
      <c r="T169" s="11">
        <f t="shared" si="19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42082.793634259258</v>
      </c>
      <c r="T170" s="11">
        <f t="shared" si="19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41930.505312499998</v>
      </c>
      <c r="T171" s="11">
        <f t="shared" si="19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42246.227777777778</v>
      </c>
      <c r="T172" s="11">
        <f t="shared" si="19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42594.180717592593</v>
      </c>
      <c r="T173" s="11">
        <f t="shared" si="19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5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42082.353275462963</v>
      </c>
      <c r="T174" s="11">
        <f t="shared" si="19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5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42063.573009259257</v>
      </c>
      <c r="T175" s="11">
        <f t="shared" si="19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5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42132.758981481486</v>
      </c>
      <c r="T176" s="11">
        <f t="shared" si="19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41880.777905092589</v>
      </c>
      <c r="T177" s="11">
        <f t="shared" si="19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5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42221.824062500003</v>
      </c>
      <c r="T178" s="11">
        <f t="shared" si="19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42087.00608796296</v>
      </c>
      <c r="T179" s="11">
        <f t="shared" si="19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5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42334.997048611112</v>
      </c>
      <c r="T180" s="11">
        <f t="shared" si="19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42433.080497685187</v>
      </c>
      <c r="T181" s="11">
        <f t="shared" si="19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42107.791666666672</v>
      </c>
      <c r="T182" s="11">
        <f t="shared" si="19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42177.741840277777</v>
      </c>
      <c r="T183" s="11">
        <f t="shared" si="19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5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42742.011944444443</v>
      </c>
      <c r="T184" s="11">
        <f t="shared" si="19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41969.851967592593</v>
      </c>
      <c r="T185" s="11">
        <f t="shared" si="19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41883.165972222225</v>
      </c>
      <c r="T186" s="11">
        <f t="shared" si="19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42600.91133101852</v>
      </c>
      <c r="T187" s="11">
        <f t="shared" si="19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5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42797.833333333328</v>
      </c>
      <c r="T188" s="11">
        <f t="shared" si="19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42206.290972222225</v>
      </c>
      <c r="T189" s="11">
        <f t="shared" si="19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5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41887.18304398148</v>
      </c>
      <c r="T190" s="11">
        <f t="shared" si="19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42616.690706018519</v>
      </c>
      <c r="T191" s="11">
        <f t="shared" si="19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42537.650995370372</v>
      </c>
      <c r="T192" s="11">
        <f t="shared" si="19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42279.441412037035</v>
      </c>
      <c r="T193" s="11">
        <f t="shared" si="19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1.7E-5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41929.792037037041</v>
      </c>
      <c r="T194" s="11">
        <f t="shared" si="19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0">IFERROR((E195/D195), 0)</f>
        <v>0</v>
      </c>
      <c r="P195" s="5">
        <f t="shared" ref="P195:P258" si="21">IFERROR(E195/L195,0)</f>
        <v>0</v>
      </c>
      <c r="Q195" t="str">
        <f t="shared" ref="Q195:Q258" si="22">TRIM(LEFT(N195,(FIND("/",N195,1))-1))</f>
        <v>film &amp; video</v>
      </c>
      <c r="R195" t="str">
        <f t="shared" ref="R195:R258" si="23">TRIM(RIGHT(N195,LEN(N195) -(FIND("/",N195,1))))</f>
        <v>drama</v>
      </c>
      <c r="S195" s="11">
        <f t="shared" ref="S195:S258" si="24">(I195/86400)+DATE(1970,1,1)</f>
        <v>41971.976458333331</v>
      </c>
      <c r="T195" s="11">
        <f t="shared" ref="T195:T258" si="25">(J195/86400)+DATE(1970,1,1)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0"/>
        <v>1.1999999999999999E-3</v>
      </c>
      <c r="P196" s="5">
        <f t="shared" si="21"/>
        <v>1</v>
      </c>
      <c r="Q196" t="str">
        <f t="shared" si="22"/>
        <v>film &amp; video</v>
      </c>
      <c r="R196" t="str">
        <f t="shared" si="23"/>
        <v>drama</v>
      </c>
      <c r="S196" s="11">
        <f t="shared" si="24"/>
        <v>42435.996886574074</v>
      </c>
      <c r="T196" s="11">
        <f t="shared" si="2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0"/>
        <v>0</v>
      </c>
      <c r="P197" s="5">
        <f t="shared" si="21"/>
        <v>0</v>
      </c>
      <c r="Q197" t="str">
        <f t="shared" si="22"/>
        <v>film &amp; video</v>
      </c>
      <c r="R197" t="str">
        <f t="shared" si="23"/>
        <v>drama</v>
      </c>
      <c r="S197" s="11">
        <f t="shared" si="24"/>
        <v>42195.67050925926</v>
      </c>
      <c r="T197" s="11">
        <f t="shared" si="2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0"/>
        <v>0.41857142857142859</v>
      </c>
      <c r="P198" s="5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24"/>
        <v>42287.875</v>
      </c>
      <c r="T198" s="11">
        <f t="shared" si="2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0"/>
        <v>0.1048</v>
      </c>
      <c r="P199" s="5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4"/>
        <v>42783.875</v>
      </c>
      <c r="T199" s="11">
        <f t="shared" si="2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0"/>
        <v>1.116E-2</v>
      </c>
      <c r="P200" s="5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4"/>
        <v>41917.383356481485</v>
      </c>
      <c r="T200" s="11">
        <f t="shared" si="2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0"/>
        <v>0</v>
      </c>
      <c r="P201" s="5">
        <f t="shared" si="21"/>
        <v>0</v>
      </c>
      <c r="Q201" t="str">
        <f t="shared" si="22"/>
        <v>film &amp; video</v>
      </c>
      <c r="R201" t="str">
        <f t="shared" si="23"/>
        <v>drama</v>
      </c>
      <c r="S201" s="11">
        <f t="shared" si="24"/>
        <v>42614.123865740738</v>
      </c>
      <c r="T201" s="11">
        <f t="shared" si="2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0"/>
        <v>0.26192500000000002</v>
      </c>
      <c r="P202" s="5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24"/>
        <v>41897.083368055552</v>
      </c>
      <c r="T202" s="11">
        <f t="shared" si="25"/>
        <v>41867.083368055552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0"/>
        <v>0.58461538461538465</v>
      </c>
      <c r="P203" s="5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24"/>
        <v>42043.818622685183</v>
      </c>
      <c r="T203" s="11">
        <f t="shared" si="25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0"/>
        <v>0</v>
      </c>
      <c r="P204" s="5">
        <f t="shared" si="21"/>
        <v>0</v>
      </c>
      <c r="Q204" t="str">
        <f t="shared" si="22"/>
        <v>film &amp; video</v>
      </c>
      <c r="R204" t="str">
        <f t="shared" si="23"/>
        <v>drama</v>
      </c>
      <c r="S204" s="11">
        <f t="shared" si="24"/>
        <v>42285.874305555553</v>
      </c>
      <c r="T204" s="11">
        <f t="shared" si="2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0"/>
        <v>0.2984</v>
      </c>
      <c r="P205" s="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4"/>
        <v>42033.847962962958</v>
      </c>
      <c r="T205" s="11">
        <f t="shared" si="2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0"/>
        <v>0.50721666666666665</v>
      </c>
      <c r="P206" s="5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24"/>
        <v>42586.583368055552</v>
      </c>
      <c r="T206" s="11">
        <f t="shared" si="2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0"/>
        <v>0.16250000000000001</v>
      </c>
      <c r="P207" s="5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24"/>
        <v>42283.632199074069</v>
      </c>
      <c r="T207" s="11">
        <f t="shared" si="2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0"/>
        <v>0</v>
      </c>
      <c r="P208" s="5">
        <f t="shared" si="21"/>
        <v>0</v>
      </c>
      <c r="Q208" t="str">
        <f t="shared" si="22"/>
        <v>film &amp; video</v>
      </c>
      <c r="R208" t="str">
        <f t="shared" si="23"/>
        <v>drama</v>
      </c>
      <c r="S208" s="11">
        <f t="shared" si="24"/>
        <v>42588.004432870366</v>
      </c>
      <c r="T208" s="11">
        <f t="shared" si="2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0"/>
        <v>0.15214285714285714</v>
      </c>
      <c r="P209" s="5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24"/>
        <v>42008.197199074071</v>
      </c>
      <c r="T209" s="11">
        <f t="shared" si="2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0"/>
        <v>0</v>
      </c>
      <c r="P210" s="5">
        <f t="shared" si="21"/>
        <v>0</v>
      </c>
      <c r="Q210" t="str">
        <f t="shared" si="22"/>
        <v>film &amp; video</v>
      </c>
      <c r="R210" t="str">
        <f t="shared" si="23"/>
        <v>drama</v>
      </c>
      <c r="S210" s="11">
        <f t="shared" si="24"/>
        <v>41989.369988425926</v>
      </c>
      <c r="T210" s="11">
        <f t="shared" si="2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0"/>
        <v>0</v>
      </c>
      <c r="P211" s="5">
        <f t="shared" si="21"/>
        <v>0</v>
      </c>
      <c r="Q211" t="str">
        <f t="shared" si="22"/>
        <v>film &amp; video</v>
      </c>
      <c r="R211" t="str">
        <f t="shared" si="23"/>
        <v>drama</v>
      </c>
      <c r="S211" s="11">
        <f t="shared" si="24"/>
        <v>42195.922858796301</v>
      </c>
      <c r="T211" s="11">
        <f t="shared" si="2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0"/>
        <v>0.2525</v>
      </c>
      <c r="P212" s="5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24"/>
        <v>42278.208333333328</v>
      </c>
      <c r="T212" s="11">
        <f t="shared" si="2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0"/>
        <v>0.44600000000000001</v>
      </c>
      <c r="P213" s="5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24"/>
        <v>42266.159918981481</v>
      </c>
      <c r="T213" s="11">
        <f t="shared" si="25"/>
        <v>42236.159918981481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0"/>
        <v>1.5873015873015873E-4</v>
      </c>
      <c r="P214" s="5">
        <f t="shared" si="21"/>
        <v>1</v>
      </c>
      <c r="Q214" t="str">
        <f t="shared" si="22"/>
        <v>film &amp; video</v>
      </c>
      <c r="R214" t="str">
        <f t="shared" si="23"/>
        <v>drama</v>
      </c>
      <c r="S214" s="11">
        <f t="shared" si="24"/>
        <v>42476.839351851857</v>
      </c>
      <c r="T214" s="11">
        <f t="shared" si="2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0"/>
        <v>4.0000000000000002E-4</v>
      </c>
      <c r="P215" s="5">
        <f t="shared" si="21"/>
        <v>20</v>
      </c>
      <c r="Q215" t="str">
        <f t="shared" si="22"/>
        <v>film &amp; video</v>
      </c>
      <c r="R215" t="str">
        <f t="shared" si="23"/>
        <v>drama</v>
      </c>
      <c r="S215" s="11">
        <f t="shared" si="24"/>
        <v>42232.587974537033</v>
      </c>
      <c r="T215" s="11">
        <f t="shared" si="2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0"/>
        <v>8.0000000000000007E-5</v>
      </c>
      <c r="P216" s="5">
        <f t="shared" si="21"/>
        <v>1</v>
      </c>
      <c r="Q216" t="str">
        <f t="shared" si="22"/>
        <v>film &amp; video</v>
      </c>
      <c r="R216" t="str">
        <f t="shared" si="23"/>
        <v>drama</v>
      </c>
      <c r="S216" s="11">
        <f t="shared" si="24"/>
        <v>42069.64061342593</v>
      </c>
      <c r="T216" s="11">
        <f t="shared" si="2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0"/>
        <v>2.2727272727272726E-3</v>
      </c>
      <c r="P217" s="5">
        <f t="shared" si="21"/>
        <v>10</v>
      </c>
      <c r="Q217" t="str">
        <f t="shared" si="22"/>
        <v>film &amp; video</v>
      </c>
      <c r="R217" t="str">
        <f t="shared" si="23"/>
        <v>drama</v>
      </c>
      <c r="S217" s="11">
        <f t="shared" si="24"/>
        <v>42417.999305555553</v>
      </c>
      <c r="T217" s="11">
        <f t="shared" si="2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0"/>
        <v>0.55698440000000005</v>
      </c>
      <c r="P218" s="5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24"/>
        <v>42116.917094907403</v>
      </c>
      <c r="T218" s="11">
        <f t="shared" si="2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0"/>
        <v>0.11942999999999999</v>
      </c>
      <c r="P219" s="5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24"/>
        <v>42001.64061342593</v>
      </c>
      <c r="T219" s="11">
        <f t="shared" si="2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0"/>
        <v>0.02</v>
      </c>
      <c r="P220" s="5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4"/>
        <v>42139.628344907411</v>
      </c>
      <c r="T220" s="11">
        <f t="shared" si="2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0"/>
        <v>0.17630000000000001</v>
      </c>
      <c r="P221" s="5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24"/>
        <v>42461.290972222225</v>
      </c>
      <c r="T221" s="11">
        <f t="shared" si="2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0"/>
        <v>7.1999999999999998E-3</v>
      </c>
      <c r="P222" s="5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4"/>
        <v>42236.837500000001</v>
      </c>
      <c r="T222" s="11">
        <f t="shared" si="2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0"/>
        <v>0</v>
      </c>
      <c r="P223" s="5">
        <f t="shared" si="21"/>
        <v>0</v>
      </c>
      <c r="Q223" t="str">
        <f t="shared" si="22"/>
        <v>film &amp; video</v>
      </c>
      <c r="R223" t="str">
        <f t="shared" si="23"/>
        <v>drama</v>
      </c>
      <c r="S223" s="11">
        <f t="shared" si="24"/>
        <v>42091.79587962963</v>
      </c>
      <c r="T223" s="11">
        <f t="shared" si="2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0"/>
        <v>0.13</v>
      </c>
      <c r="P224" s="5">
        <f t="shared" si="21"/>
        <v>65</v>
      </c>
      <c r="Q224" t="str">
        <f t="shared" si="22"/>
        <v>film &amp; video</v>
      </c>
      <c r="R224" t="str">
        <f t="shared" si="23"/>
        <v>drama</v>
      </c>
      <c r="S224" s="11">
        <f t="shared" si="24"/>
        <v>42090.110416666663</v>
      </c>
      <c r="T224" s="11">
        <f t="shared" si="2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0"/>
        <v>0</v>
      </c>
      <c r="P225" s="5">
        <f t="shared" si="21"/>
        <v>0</v>
      </c>
      <c r="Q225" t="str">
        <f t="shared" si="22"/>
        <v>film &amp; video</v>
      </c>
      <c r="R225" t="str">
        <f t="shared" si="23"/>
        <v>drama</v>
      </c>
      <c r="S225" s="11">
        <f t="shared" si="24"/>
        <v>42512.045138888891</v>
      </c>
      <c r="T225" s="11">
        <f t="shared" si="2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0"/>
        <v>0</v>
      </c>
      <c r="P226" s="5">
        <f t="shared" si="21"/>
        <v>0</v>
      </c>
      <c r="Q226" t="str">
        <f t="shared" si="22"/>
        <v>film &amp; video</v>
      </c>
      <c r="R226" t="str">
        <f t="shared" si="23"/>
        <v>drama</v>
      </c>
      <c r="S226" s="11">
        <f t="shared" si="24"/>
        <v>42195.235254629632</v>
      </c>
      <c r="T226" s="11">
        <f t="shared" si="2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0"/>
        <v>0</v>
      </c>
      <c r="P227" s="5">
        <f t="shared" si="21"/>
        <v>0</v>
      </c>
      <c r="Q227" t="str">
        <f t="shared" si="22"/>
        <v>film &amp; video</v>
      </c>
      <c r="R227" t="str">
        <f t="shared" si="23"/>
        <v>drama</v>
      </c>
      <c r="S227" s="11">
        <f t="shared" si="24"/>
        <v>42468.919606481482</v>
      </c>
      <c r="T227" s="11">
        <f t="shared" si="2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0"/>
        <v>8.6206896551724137E-3</v>
      </c>
      <c r="P228" s="5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4"/>
        <v>42155.395138888889</v>
      </c>
      <c r="T228" s="11">
        <f t="shared" si="2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0"/>
        <v>0</v>
      </c>
      <c r="P229" s="5">
        <f t="shared" si="21"/>
        <v>0</v>
      </c>
      <c r="Q229" t="str">
        <f t="shared" si="22"/>
        <v>film &amp; video</v>
      </c>
      <c r="R229" t="str">
        <f t="shared" si="23"/>
        <v>drama</v>
      </c>
      <c r="S229" s="11">
        <f t="shared" si="24"/>
        <v>42194.893993055557</v>
      </c>
      <c r="T229" s="11">
        <f t="shared" si="2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0"/>
        <v>0</v>
      </c>
      <c r="P230" s="5">
        <f t="shared" si="21"/>
        <v>0</v>
      </c>
      <c r="Q230" t="str">
        <f t="shared" si="22"/>
        <v>film &amp; video</v>
      </c>
      <c r="R230" t="str">
        <f t="shared" si="23"/>
        <v>drama</v>
      </c>
      <c r="S230" s="11">
        <f t="shared" si="24"/>
        <v>42156.686400462961</v>
      </c>
      <c r="T230" s="11">
        <f t="shared" si="2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0"/>
        <v>0</v>
      </c>
      <c r="P231" s="5">
        <f t="shared" si="21"/>
        <v>0</v>
      </c>
      <c r="Q231" t="str">
        <f t="shared" si="22"/>
        <v>film &amp; video</v>
      </c>
      <c r="R231" t="str">
        <f t="shared" si="23"/>
        <v>drama</v>
      </c>
      <c r="S231" s="11">
        <f t="shared" si="24"/>
        <v>42413.933993055558</v>
      </c>
      <c r="T231" s="11">
        <f t="shared" si="2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0"/>
        <v>4.0000000000000001E-3</v>
      </c>
      <c r="P232" s="5">
        <f t="shared" si="21"/>
        <v>30</v>
      </c>
      <c r="Q232" t="str">
        <f t="shared" si="22"/>
        <v>film &amp; video</v>
      </c>
      <c r="R232" t="str">
        <f t="shared" si="23"/>
        <v>drama</v>
      </c>
      <c r="S232" s="11">
        <f t="shared" si="24"/>
        <v>42159.77721064815</v>
      </c>
      <c r="T232" s="11">
        <f t="shared" si="25"/>
        <v>42129.77721064815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0"/>
        <v>0</v>
      </c>
      <c r="P233" s="5">
        <f t="shared" si="21"/>
        <v>0</v>
      </c>
      <c r="Q233" t="str">
        <f t="shared" si="22"/>
        <v>film &amp; video</v>
      </c>
      <c r="R233" t="str">
        <f t="shared" si="23"/>
        <v>drama</v>
      </c>
      <c r="S233" s="11">
        <f t="shared" si="24"/>
        <v>42371.958923611106</v>
      </c>
      <c r="T233" s="11">
        <f t="shared" si="25"/>
        <v>42341.958923611106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0"/>
        <v>2.75E-2</v>
      </c>
      <c r="P234" s="5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24"/>
        <v>42062.82576388889</v>
      </c>
      <c r="T234" s="11">
        <f t="shared" si="2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0"/>
        <v>0</v>
      </c>
      <c r="P235" s="5">
        <f t="shared" si="21"/>
        <v>0</v>
      </c>
      <c r="Q235" t="str">
        <f t="shared" si="22"/>
        <v>film &amp; video</v>
      </c>
      <c r="R235" t="str">
        <f t="shared" si="23"/>
        <v>drama</v>
      </c>
      <c r="S235" s="11">
        <f t="shared" si="24"/>
        <v>42642.911712962959</v>
      </c>
      <c r="T235" s="11">
        <f t="shared" si="2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0"/>
        <v>0.40100000000000002</v>
      </c>
      <c r="P236" s="5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4"/>
        <v>42176.035405092596</v>
      </c>
      <c r="T236" s="11">
        <f t="shared" si="2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0"/>
        <v>0</v>
      </c>
      <c r="P237" s="5">
        <f t="shared" si="21"/>
        <v>0</v>
      </c>
      <c r="Q237" t="str">
        <f t="shared" si="22"/>
        <v>film &amp; video</v>
      </c>
      <c r="R237" t="str">
        <f t="shared" si="23"/>
        <v>drama</v>
      </c>
      <c r="S237" s="11">
        <f t="shared" si="24"/>
        <v>42194.908530092594</v>
      </c>
      <c r="T237" s="11">
        <f t="shared" si="2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0"/>
        <v>0</v>
      </c>
      <c r="P238" s="5">
        <f t="shared" si="21"/>
        <v>0</v>
      </c>
      <c r="Q238" t="str">
        <f t="shared" si="22"/>
        <v>film &amp; video</v>
      </c>
      <c r="R238" t="str">
        <f t="shared" si="23"/>
        <v>drama</v>
      </c>
      <c r="S238" s="11">
        <f t="shared" si="24"/>
        <v>42374</v>
      </c>
      <c r="T238" s="11">
        <f t="shared" si="25"/>
        <v>42321.084479166668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0"/>
        <v>3.3333333333333335E-3</v>
      </c>
      <c r="P239" s="5">
        <f t="shared" si="21"/>
        <v>50</v>
      </c>
      <c r="Q239" t="str">
        <f t="shared" si="22"/>
        <v>film &amp; video</v>
      </c>
      <c r="R239" t="str">
        <f t="shared" si="23"/>
        <v>drama</v>
      </c>
      <c r="S239" s="11">
        <f t="shared" si="24"/>
        <v>42437.577187499999</v>
      </c>
      <c r="T239" s="11">
        <f t="shared" si="2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0"/>
        <v>0</v>
      </c>
      <c r="P240" s="5">
        <f t="shared" si="21"/>
        <v>0</v>
      </c>
      <c r="Q240" t="str">
        <f t="shared" si="22"/>
        <v>film &amp; video</v>
      </c>
      <c r="R240" t="str">
        <f t="shared" si="23"/>
        <v>drama</v>
      </c>
      <c r="S240" s="11">
        <f t="shared" si="24"/>
        <v>42734.375</v>
      </c>
      <c r="T240" s="11">
        <f t="shared" si="25"/>
        <v>42713.962500000001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0"/>
        <v>0.25</v>
      </c>
      <c r="P241" s="5">
        <f t="shared" si="21"/>
        <v>50</v>
      </c>
      <c r="Q241" t="str">
        <f t="shared" si="22"/>
        <v>film &amp; video</v>
      </c>
      <c r="R241" t="str">
        <f t="shared" si="23"/>
        <v>drama</v>
      </c>
      <c r="S241" s="11">
        <f t="shared" si="24"/>
        <v>42316.5</v>
      </c>
      <c r="T241" s="11">
        <f t="shared" si="2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0"/>
        <v>1.0763413333333334</v>
      </c>
      <c r="P242" s="5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24"/>
        <v>41399.708460648151</v>
      </c>
      <c r="T242" s="11">
        <f t="shared" si="2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0"/>
        <v>1.1263736263736264</v>
      </c>
      <c r="P243" s="5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24"/>
        <v>41994.697962962964</v>
      </c>
      <c r="T243" s="11">
        <f t="shared" si="2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0"/>
        <v>1.1346153846153846</v>
      </c>
      <c r="P244" s="5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24"/>
        <v>40897.492939814816</v>
      </c>
      <c r="T244" s="11">
        <f t="shared" si="2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0"/>
        <v>1.0259199999999999</v>
      </c>
      <c r="P245" s="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24"/>
        <v>41692.047500000001</v>
      </c>
      <c r="T245" s="11">
        <f t="shared" si="2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0"/>
        <v>1.1375714285714287</v>
      </c>
      <c r="P246" s="5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24"/>
        <v>40253.295833333337</v>
      </c>
      <c r="T246" s="11">
        <f t="shared" si="2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0"/>
        <v>1.0371999999999999</v>
      </c>
      <c r="P247" s="5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24"/>
        <v>41137.053067129629</v>
      </c>
      <c r="T247" s="11">
        <f t="shared" si="2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0"/>
        <v>3.0546000000000002</v>
      </c>
      <c r="P248" s="5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24"/>
        <v>40530.405150462961</v>
      </c>
      <c r="T248" s="11">
        <f t="shared" si="2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0"/>
        <v>1.341</v>
      </c>
      <c r="P249" s="5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24"/>
        <v>40467.152083333334</v>
      </c>
      <c r="T249" s="11">
        <f t="shared" si="2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0"/>
        <v>1.0133294117647058</v>
      </c>
      <c r="P250" s="5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24"/>
        <v>40915.774409722224</v>
      </c>
      <c r="T250" s="11">
        <f t="shared" si="2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0"/>
        <v>1.1292</v>
      </c>
      <c r="P251" s="5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24"/>
        <v>40412.736111111109</v>
      </c>
      <c r="T251" s="11">
        <f t="shared" si="2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0"/>
        <v>1.0558333333333334</v>
      </c>
      <c r="P252" s="5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24"/>
        <v>41431.565868055557</v>
      </c>
      <c r="T252" s="11">
        <f t="shared" si="2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0"/>
        <v>1.2557142857142858</v>
      </c>
      <c r="P253" s="5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24"/>
        <v>41045.791666666664</v>
      </c>
      <c r="T253" s="11">
        <f t="shared" si="2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0"/>
        <v>1.8455999999999999</v>
      </c>
      <c r="P254" s="5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24"/>
        <v>40330.165972222225</v>
      </c>
      <c r="T254" s="11">
        <f t="shared" si="25"/>
        <v>40266.66270833333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0"/>
        <v>1.0073333333333334</v>
      </c>
      <c r="P255" s="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24"/>
        <v>40954.650868055556</v>
      </c>
      <c r="T255" s="11">
        <f t="shared" si="2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0"/>
        <v>1.1694724999999999</v>
      </c>
      <c r="P256" s="5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24"/>
        <v>42294.083333333328</v>
      </c>
      <c r="T256" s="11">
        <f t="shared" si="25"/>
        <v>42263.952662037038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0"/>
        <v>1.0673325</v>
      </c>
      <c r="P257" s="5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24"/>
        <v>40618.48474537037</v>
      </c>
      <c r="T257" s="11">
        <f t="shared" si="2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0"/>
        <v>1.391</v>
      </c>
      <c r="P258" s="5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si="24"/>
        <v>41349.769293981481</v>
      </c>
      <c r="T258" s="11">
        <f t="shared" si="2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IFERROR((E259/D259), 0)</f>
        <v>1.0672648571428571</v>
      </c>
      <c r="P259" s="5">
        <f t="shared" ref="P259:P322" si="27">IFERROR(E259/L259,0)</f>
        <v>66.70405357142856</v>
      </c>
      <c r="Q259" t="str">
        <f t="shared" ref="Q259:Q322" si="28">TRIM(LEFT(N259,(FIND("/",N259,1))-1))</f>
        <v>film &amp; video</v>
      </c>
      <c r="R259" t="str">
        <f t="shared" ref="R259:R322" si="29">TRIM(RIGHT(N259,LEN(N259) -(FIND("/",N259,1))))</f>
        <v>documentary</v>
      </c>
      <c r="S259" s="11">
        <f t="shared" ref="S259:S322" si="30">(I259/86400)+DATE(1970,1,1)</f>
        <v>42509.626875000002</v>
      </c>
      <c r="T259" s="11">
        <f t="shared" ref="T259:T322" si="31">(J259/86400)+DATE(1970,1,1)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1.9114</v>
      </c>
      <c r="P260" s="5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30"/>
        <v>40712.051689814813</v>
      </c>
      <c r="T260" s="11">
        <f t="shared" si="31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1.3193789333333332</v>
      </c>
      <c r="P261" s="5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30"/>
        <v>42102.738067129627</v>
      </c>
      <c r="T261" s="11">
        <f t="shared" si="31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1.0640000000000001</v>
      </c>
      <c r="P262" s="5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30"/>
        <v>40376.415972222225</v>
      </c>
      <c r="T262" s="11">
        <f t="shared" si="31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1.0740000000000001</v>
      </c>
      <c r="P263" s="5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30"/>
        <v>41067.621527777781</v>
      </c>
      <c r="T263" s="11">
        <f t="shared" si="31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2.4</v>
      </c>
      <c r="P264" s="5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30"/>
        <v>40600.24800925926</v>
      </c>
      <c r="T264" s="11">
        <f t="shared" si="31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1.1808107999999999</v>
      </c>
      <c r="P265" s="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30"/>
        <v>41179.954791666663</v>
      </c>
      <c r="T265" s="11">
        <f t="shared" si="31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1.1819999999999999</v>
      </c>
      <c r="P266" s="5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30"/>
        <v>41040.620312500003</v>
      </c>
      <c r="T266" s="11">
        <f t="shared" si="31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1.111</v>
      </c>
      <c r="P267" s="5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30"/>
        <v>40308.844444444447</v>
      </c>
      <c r="T267" s="11">
        <f t="shared" si="31"/>
        <v>40267.245717592596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1.4550000000000001</v>
      </c>
      <c r="P268" s="5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30"/>
        <v>40291.160416666666</v>
      </c>
      <c r="T268" s="11">
        <f t="shared" si="31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1.3162883248730965</v>
      </c>
      <c r="P269" s="5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30"/>
        <v>41815.452534722222</v>
      </c>
      <c r="T269" s="11">
        <f t="shared" si="31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1.1140000000000001</v>
      </c>
      <c r="P270" s="5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30"/>
        <v>40854.194189814814</v>
      </c>
      <c r="T270" s="11">
        <f t="shared" si="31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1.4723377</v>
      </c>
      <c r="P271" s="5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30"/>
        <v>42788.197013888886</v>
      </c>
      <c r="T271" s="11">
        <f t="shared" si="31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1.5260869565217392</v>
      </c>
      <c r="P272" s="5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30"/>
        <v>40688.166666666664</v>
      </c>
      <c r="T272" s="11">
        <f t="shared" si="31"/>
        <v>40637.86655092593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1.0468</v>
      </c>
      <c r="P273" s="5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30"/>
        <v>41641.333333333336</v>
      </c>
      <c r="T273" s="11">
        <f t="shared" si="31"/>
        <v>41612.100243055553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1.7743366666666667</v>
      </c>
      <c r="P274" s="5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30"/>
        <v>40296.78402777778</v>
      </c>
      <c r="T274" s="11">
        <f t="shared" si="31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1.077758</v>
      </c>
      <c r="P275" s="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30"/>
        <v>40727.498449074075</v>
      </c>
      <c r="T275" s="11">
        <f t="shared" si="31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1.56</v>
      </c>
      <c r="P276" s="5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30"/>
        <v>41004.290972222225</v>
      </c>
      <c r="T276" s="11">
        <f t="shared" si="31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1.08395</v>
      </c>
      <c r="P277" s="5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30"/>
        <v>41223.073680555557</v>
      </c>
      <c r="T277" s="11">
        <f t="shared" si="31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1.476</v>
      </c>
      <c r="P278" s="5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30"/>
        <v>41027.040208333332</v>
      </c>
      <c r="T278" s="11">
        <f t="shared" si="31"/>
        <v>40967.081875000003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1.1038153846153846</v>
      </c>
      <c r="P279" s="5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30"/>
        <v>42147.891423611116</v>
      </c>
      <c r="T279" s="11">
        <f t="shared" si="31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1.5034814814814814</v>
      </c>
      <c r="P280" s="5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30"/>
        <v>41194.040960648148</v>
      </c>
      <c r="T280" s="11">
        <f t="shared" si="31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1.5731829411764706</v>
      </c>
      <c r="P281" s="5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30"/>
        <v>42793.084027777775</v>
      </c>
      <c r="T281" s="11">
        <f t="shared" si="31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1.5614399999999999</v>
      </c>
      <c r="P282" s="5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30"/>
        <v>41789.590682870374</v>
      </c>
      <c r="T282" s="11">
        <f t="shared" si="31"/>
        <v>41744.590682870374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1.2058763636363636</v>
      </c>
      <c r="P283" s="5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30"/>
        <v>40035.80972222222</v>
      </c>
      <c r="T283" s="11">
        <f t="shared" si="31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1.0118888888888888</v>
      </c>
      <c r="P284" s="5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30"/>
        <v>40231.916666666664</v>
      </c>
      <c r="T284" s="11">
        <f t="shared" si="31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1.142725</v>
      </c>
      <c r="P285" s="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30"/>
        <v>40695.207638888889</v>
      </c>
      <c r="T285" s="11">
        <f t="shared" si="31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1.0462615</v>
      </c>
      <c r="P286" s="5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30"/>
        <v>40929.738194444442</v>
      </c>
      <c r="T286" s="11">
        <f t="shared" si="31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2.2882507142857142</v>
      </c>
      <c r="P287" s="5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30"/>
        <v>41536.756111111114</v>
      </c>
      <c r="T287" s="11">
        <f t="shared" si="31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1.0915333333333332</v>
      </c>
      <c r="P288" s="5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30"/>
        <v>41358.774583333332</v>
      </c>
      <c r="T288" s="11">
        <f t="shared" si="31"/>
        <v>41313.816250000003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1.7629999999999999</v>
      </c>
      <c r="P289" s="5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30"/>
        <v>41215.166666666664</v>
      </c>
      <c r="T289" s="11">
        <f t="shared" si="31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1.0321061999999999</v>
      </c>
      <c r="P290" s="5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30"/>
        <v>41086.168900462959</v>
      </c>
      <c r="T290" s="11">
        <f t="shared" si="31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1.0482</v>
      </c>
      <c r="P291" s="5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30"/>
        <v>41580.456412037034</v>
      </c>
      <c r="T291" s="11">
        <f t="shared" si="31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1.0668444444444445</v>
      </c>
      <c r="P292" s="5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30"/>
        <v>40576.332638888889</v>
      </c>
      <c r="T292" s="11">
        <f t="shared" si="31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1.2001999999999999</v>
      </c>
      <c r="P293" s="5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30"/>
        <v>41395.000694444447</v>
      </c>
      <c r="T293" s="11">
        <f t="shared" si="31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1.0150693333333334</v>
      </c>
      <c r="P294" s="5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30"/>
        <v>40845.165972222225</v>
      </c>
      <c r="T294" s="11">
        <f t="shared" si="31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1.0138461538461538</v>
      </c>
      <c r="P295" s="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30"/>
        <v>41749.667986111112</v>
      </c>
      <c r="T295" s="11">
        <f t="shared" si="31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</v>
      </c>
      <c r="P296" s="5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30"/>
        <v>40378.666666666664</v>
      </c>
      <c r="T296" s="11">
        <f t="shared" si="31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1.3310911999999999</v>
      </c>
      <c r="P297" s="5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30"/>
        <v>41579</v>
      </c>
      <c r="T297" s="11">
        <f t="shared" si="31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1.187262</v>
      </c>
      <c r="P298" s="5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30"/>
        <v>41159.475497685184</v>
      </c>
      <c r="T298" s="11">
        <f t="shared" si="31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1.0064</v>
      </c>
      <c r="P299" s="5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30"/>
        <v>42125.165972222225</v>
      </c>
      <c r="T299" s="11">
        <f t="shared" si="31"/>
        <v>42089.728020833332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1.089324126984127</v>
      </c>
      <c r="P300" s="5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30"/>
        <v>41768.875</v>
      </c>
      <c r="T300" s="11">
        <f t="shared" si="31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1.789525</v>
      </c>
      <c r="P301" s="5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30"/>
        <v>40499.266898148147</v>
      </c>
      <c r="T301" s="11">
        <f t="shared" si="31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1.0172264</v>
      </c>
      <c r="P302" s="5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30"/>
        <v>40657.959930555553</v>
      </c>
      <c r="T302" s="11">
        <f t="shared" si="31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1.1873499999999999</v>
      </c>
      <c r="P303" s="5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30"/>
        <v>41352.696006944447</v>
      </c>
      <c r="T303" s="11">
        <f t="shared" si="31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1.0045999999999999</v>
      </c>
      <c r="P304" s="5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30"/>
        <v>40963.856921296298</v>
      </c>
      <c r="T304" s="11">
        <f t="shared" si="31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1.3746666666666667</v>
      </c>
      <c r="P305" s="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30"/>
        <v>41062.071134259255</v>
      </c>
      <c r="T305" s="11">
        <f t="shared" si="31"/>
        <v>41032.071134259255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2.3164705882352941</v>
      </c>
      <c r="P306" s="5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30"/>
        <v>41153.083333333336</v>
      </c>
      <c r="T306" s="11">
        <f t="shared" si="31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1.3033333333333332</v>
      </c>
      <c r="P307" s="5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30"/>
        <v>40978.630196759259</v>
      </c>
      <c r="T307" s="11">
        <f t="shared" si="31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2.9289999999999998</v>
      </c>
      <c r="P308" s="5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30"/>
        <v>41353.79552083333</v>
      </c>
      <c r="T308" s="11">
        <f t="shared" si="31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1.1131818181818183</v>
      </c>
      <c r="P309" s="5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30"/>
        <v>41312.944456018522</v>
      </c>
      <c r="T309" s="11">
        <f t="shared" si="31"/>
        <v>41282.944456018522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1.0556666666666668</v>
      </c>
      <c r="P310" s="5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30"/>
        <v>40612.694560185184</v>
      </c>
      <c r="T310" s="11">
        <f t="shared" si="31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1.1894444444444445</v>
      </c>
      <c r="P311" s="5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30"/>
        <v>41155.751550925925</v>
      </c>
      <c r="T311" s="11">
        <f t="shared" si="31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1.04129</v>
      </c>
      <c r="P312" s="5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30"/>
        <v>40836.083333333336</v>
      </c>
      <c r="T312" s="11">
        <f t="shared" si="31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1.0410165</v>
      </c>
      <c r="P313" s="5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30"/>
        <v>40909.332638888889</v>
      </c>
      <c r="T313" s="11">
        <f t="shared" si="31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1.1187499999999999</v>
      </c>
      <c r="P314" s="5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30"/>
        <v>41378.877685185187</v>
      </c>
      <c r="T314" s="11">
        <f t="shared" si="31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1.0473529411764706</v>
      </c>
      <c r="P315" s="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30"/>
        <v>40401.665972222225</v>
      </c>
      <c r="T315" s="11">
        <f t="shared" si="31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3.8515000000000001</v>
      </c>
      <c r="P316" s="5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30"/>
        <v>41334.833194444444</v>
      </c>
      <c r="T316" s="11">
        <f t="shared" si="31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1.01248</v>
      </c>
      <c r="P317" s="5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30"/>
        <v>41143.77238425926</v>
      </c>
      <c r="T317" s="11">
        <f t="shared" si="31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1.1377333333333333</v>
      </c>
      <c r="P318" s="5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30"/>
        <v>41984.207638888889</v>
      </c>
      <c r="T318" s="11">
        <f t="shared" si="31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1.0080333333333333</v>
      </c>
      <c r="P319" s="5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30"/>
        <v>41619.676886574074</v>
      </c>
      <c r="T319" s="11">
        <f t="shared" si="31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2.8332000000000002</v>
      </c>
      <c r="P320" s="5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30"/>
        <v>41359.997118055559</v>
      </c>
      <c r="T320" s="11">
        <f t="shared" si="31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1.1268</v>
      </c>
      <c r="P321" s="5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30"/>
        <v>40211.332638888889</v>
      </c>
      <c r="T321" s="11">
        <f t="shared" si="31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1.0658000000000001</v>
      </c>
      <c r="P322" s="5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si="30"/>
        <v>42360.958333333328</v>
      </c>
      <c r="T322" s="11">
        <f t="shared" si="31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IFERROR((E323/D323), 0)</f>
        <v>1.0266285714285714</v>
      </c>
      <c r="P323" s="5">
        <f t="shared" ref="P323:P386" si="33">IFERROR(E323/L323,0)</f>
        <v>106.62314540059347</v>
      </c>
      <c r="Q323" t="str">
        <f t="shared" ref="Q323:Q386" si="34">TRIM(LEFT(N323,(FIND("/",N323,1))-1))</f>
        <v>film &amp; video</v>
      </c>
      <c r="R323" t="str">
        <f t="shared" ref="R323:R386" si="35">TRIM(RIGHT(N323,LEN(N323) -(FIND("/",N323,1))))</f>
        <v>documentary</v>
      </c>
      <c r="S323" s="11">
        <f t="shared" ref="S323:S386" si="36">(I323/86400)+DATE(1970,1,1)</f>
        <v>42682.488263888888</v>
      </c>
      <c r="T323" s="11">
        <f t="shared" ref="T323:T386" si="37">(J323/86400)+DATE(1970,1,1)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1.0791200000000001</v>
      </c>
      <c r="P324" s="5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6"/>
        <v>42503.57</v>
      </c>
      <c r="T324" s="11">
        <f t="shared" si="37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1.2307407407407407</v>
      </c>
      <c r="P325" s="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6"/>
        <v>42725.332638888889</v>
      </c>
      <c r="T325" s="11">
        <f t="shared" si="37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1.016</v>
      </c>
      <c r="P326" s="5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6"/>
        <v>42217.626250000001</v>
      </c>
      <c r="T326" s="11">
        <f t="shared" si="37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1.04396</v>
      </c>
      <c r="P327" s="5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6"/>
        <v>42724.187881944439</v>
      </c>
      <c r="T327" s="11">
        <f t="shared" si="37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1.1292973333333334</v>
      </c>
      <c r="P328" s="5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6"/>
        <v>42808.956250000003</v>
      </c>
      <c r="T328" s="11">
        <f t="shared" si="37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1.3640000000000001</v>
      </c>
      <c r="P329" s="5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6"/>
        <v>42085.333333333328</v>
      </c>
      <c r="T329" s="11">
        <f t="shared" si="37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1.036144</v>
      </c>
      <c r="P330" s="5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6"/>
        <v>42309.166666666672</v>
      </c>
      <c r="T330" s="11">
        <f t="shared" si="37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1.0549999999999999</v>
      </c>
      <c r="P331" s="5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6"/>
        <v>42315.166666666672</v>
      </c>
      <c r="T331" s="11">
        <f t="shared" si="37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1.0182857142857142</v>
      </c>
      <c r="P332" s="5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6"/>
        <v>41411.165972222225</v>
      </c>
      <c r="T332" s="11">
        <f t="shared" si="37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1.0660499999999999</v>
      </c>
      <c r="P333" s="5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6"/>
        <v>42538.581412037034</v>
      </c>
      <c r="T333" s="11">
        <f t="shared" si="37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1.13015</v>
      </c>
      <c r="P334" s="5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6"/>
        <v>42305.333333333328</v>
      </c>
      <c r="T334" s="11">
        <f t="shared" si="37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1.252275</v>
      </c>
      <c r="P335" s="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6"/>
        <v>42467.59480324074</v>
      </c>
      <c r="T335" s="11">
        <f t="shared" si="37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1.0119</v>
      </c>
      <c r="P336" s="5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6"/>
        <v>42139.791666666672</v>
      </c>
      <c r="T336" s="11">
        <f t="shared" si="37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1.0276470588235294</v>
      </c>
      <c r="P337" s="5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6"/>
        <v>42132.916666666672</v>
      </c>
      <c r="T337" s="11">
        <f t="shared" si="37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1.1683911999999999</v>
      </c>
      <c r="P338" s="5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6"/>
        <v>42321.637939814813</v>
      </c>
      <c r="T338" s="11">
        <f t="shared" si="37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1.0116833333333335</v>
      </c>
      <c r="P339" s="5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6"/>
        <v>42077.086898148147</v>
      </c>
      <c r="T339" s="11">
        <f t="shared" si="37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1.1013360000000001</v>
      </c>
      <c r="P340" s="5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6"/>
        <v>42616.041666666672</v>
      </c>
      <c r="T340" s="11">
        <f t="shared" si="37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1.0808333333333333</v>
      </c>
      <c r="P341" s="5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6"/>
        <v>42123.760046296295</v>
      </c>
      <c r="T341" s="11">
        <f t="shared" si="37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1.2502285714285715</v>
      </c>
      <c r="P342" s="5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6"/>
        <v>42802.875</v>
      </c>
      <c r="T342" s="11">
        <f t="shared" si="37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1.0671428571428572</v>
      </c>
      <c r="P343" s="5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6"/>
        <v>41913.165972222225</v>
      </c>
      <c r="T343" s="11">
        <f t="shared" si="37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1.0036639999999999</v>
      </c>
      <c r="P344" s="5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6"/>
        <v>42489.780844907407</v>
      </c>
      <c r="T344" s="11">
        <f t="shared" si="37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1.0202863333333334</v>
      </c>
      <c r="P345" s="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6"/>
        <v>41957.125</v>
      </c>
      <c r="T345" s="11">
        <f t="shared" si="37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1.0208358208955224</v>
      </c>
      <c r="P346" s="5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6"/>
        <v>42156.097222222219</v>
      </c>
      <c r="T346" s="11">
        <f t="shared" si="37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1.2327586206896552</v>
      </c>
      <c r="P347" s="5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6"/>
        <v>42144.944328703699</v>
      </c>
      <c r="T347" s="11">
        <f t="shared" si="37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1.7028880000000002</v>
      </c>
      <c r="P348" s="5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6"/>
        <v>42291.500243055554</v>
      </c>
      <c r="T348" s="11">
        <f t="shared" si="37"/>
        <v>42261.500243055554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1.1159049999999999</v>
      </c>
      <c r="P349" s="5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6"/>
        <v>42322.537141203706</v>
      </c>
      <c r="T349" s="11">
        <f t="shared" si="37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1.03</v>
      </c>
      <c r="P350" s="5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6"/>
        <v>42237.58699074074</v>
      </c>
      <c r="T350" s="11">
        <f t="shared" si="37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1.0663570159857905</v>
      </c>
      <c r="P351" s="5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6"/>
        <v>42790.498935185184</v>
      </c>
      <c r="T351" s="11">
        <f t="shared" si="37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1.1476</v>
      </c>
      <c r="P352" s="5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6"/>
        <v>42624.165972222225</v>
      </c>
      <c r="T352" s="11">
        <f t="shared" si="37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1.2734117647058822</v>
      </c>
      <c r="P353" s="5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6"/>
        <v>42467.923078703709</v>
      </c>
      <c r="T353" s="11">
        <f t="shared" si="37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1.1656</v>
      </c>
      <c r="P354" s="5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6"/>
        <v>41920.167453703703</v>
      </c>
      <c r="T354" s="11">
        <f t="shared" si="37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1.0861819426615318</v>
      </c>
      <c r="P355" s="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6"/>
        <v>42327.833553240736</v>
      </c>
      <c r="T355" s="11">
        <f t="shared" si="37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1.0394285714285714</v>
      </c>
      <c r="P356" s="5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6"/>
        <v>42468.786122685182</v>
      </c>
      <c r="T356" s="11">
        <f t="shared" si="37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1.1625714285714286</v>
      </c>
      <c r="P357" s="5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6"/>
        <v>41974.3355787037</v>
      </c>
      <c r="T357" s="11">
        <f t="shared" si="37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1.0269239999999999</v>
      </c>
      <c r="P358" s="5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6"/>
        <v>42445.761493055557</v>
      </c>
      <c r="T358" s="11">
        <f t="shared" si="37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1.74</v>
      </c>
      <c r="P359" s="5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6"/>
        <v>42118.222187499996</v>
      </c>
      <c r="T359" s="11">
        <f t="shared" si="37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1.03088</v>
      </c>
      <c r="P360" s="5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6"/>
        <v>42536.625</v>
      </c>
      <c r="T360" s="11">
        <f t="shared" si="37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1.0485537190082646</v>
      </c>
      <c r="P361" s="5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6"/>
        <v>41957.216666666667</v>
      </c>
      <c r="T361" s="11">
        <f t="shared" si="37"/>
        <v>41935.070486111115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1.0137499999999999</v>
      </c>
      <c r="P362" s="5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6"/>
        <v>42208.132638888885</v>
      </c>
      <c r="T362" s="11">
        <f t="shared" si="37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1.1107699999999998</v>
      </c>
      <c r="P363" s="5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6"/>
        <v>41966.042893518519</v>
      </c>
      <c r="T363" s="11">
        <f t="shared" si="37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1.2415933781686497</v>
      </c>
      <c r="P364" s="5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6"/>
        <v>41859</v>
      </c>
      <c r="T364" s="11">
        <f t="shared" si="37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1.0133333333333334</v>
      </c>
      <c r="P365" s="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6"/>
        <v>40300.806944444441</v>
      </c>
      <c r="T365" s="11">
        <f t="shared" si="37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1.1016142857142857</v>
      </c>
      <c r="P366" s="5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6"/>
        <v>41811.165972222225</v>
      </c>
      <c r="T366" s="11">
        <f t="shared" si="37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1.0397333333333334</v>
      </c>
      <c r="P367" s="5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6"/>
        <v>41698.606469907405</v>
      </c>
      <c r="T367" s="11">
        <f t="shared" si="37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1.013157894736842</v>
      </c>
      <c r="P368" s="5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6"/>
        <v>41049.793032407411</v>
      </c>
      <c r="T368" s="11">
        <f t="shared" si="37"/>
        <v>41019.793032407411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1.033501</v>
      </c>
      <c r="P369" s="5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6"/>
        <v>41395.207638888889</v>
      </c>
      <c r="T369" s="11">
        <f t="shared" si="37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1.04112</v>
      </c>
      <c r="P370" s="5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6"/>
        <v>42078.563912037032</v>
      </c>
      <c r="T370" s="11">
        <f t="shared" si="37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1.1015569230769231</v>
      </c>
      <c r="P371" s="5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6"/>
        <v>40923.551724537036</v>
      </c>
      <c r="T371" s="11">
        <f t="shared" si="37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1.2202</v>
      </c>
      <c r="P372" s="5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6"/>
        <v>42741.795138888891</v>
      </c>
      <c r="T372" s="11">
        <f t="shared" si="37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1.1416866666666667</v>
      </c>
      <c r="P373" s="5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6"/>
        <v>41306.767812500002</v>
      </c>
      <c r="T373" s="11">
        <f t="shared" si="37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1.2533333333333334</v>
      </c>
      <c r="P374" s="5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6"/>
        <v>42465.666666666672</v>
      </c>
      <c r="T374" s="11">
        <f t="shared" si="37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1.0666666666666667</v>
      </c>
      <c r="P375" s="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6"/>
        <v>41108.91201388889</v>
      </c>
      <c r="T375" s="11">
        <f t="shared" si="37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1.3065</v>
      </c>
      <c r="P376" s="5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6"/>
        <v>40802.889247685183</v>
      </c>
      <c r="T376" s="11">
        <f t="shared" si="37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1.2</v>
      </c>
      <c r="P377" s="5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6"/>
        <v>41699.720833333333</v>
      </c>
      <c r="T377" s="11">
        <f t="shared" si="37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1.0595918367346939</v>
      </c>
      <c r="P378" s="5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6"/>
        <v>42607.452731481477</v>
      </c>
      <c r="T378" s="11">
        <f t="shared" si="37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1.1439999999999999</v>
      </c>
      <c r="P379" s="5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6"/>
        <v>42322.292361111111</v>
      </c>
      <c r="T379" s="11">
        <f t="shared" si="37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1.1176666666666666</v>
      </c>
      <c r="P380" s="5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6"/>
        <v>42394.994444444441</v>
      </c>
      <c r="T380" s="11">
        <f t="shared" si="37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1.1608000000000001</v>
      </c>
      <c r="P381" s="5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6"/>
        <v>41032.688333333332</v>
      </c>
      <c r="T381" s="11">
        <f t="shared" si="37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1.415</v>
      </c>
      <c r="P382" s="5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6"/>
        <v>42392.719814814816</v>
      </c>
      <c r="T382" s="11">
        <f t="shared" si="37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1.0472999999999999</v>
      </c>
      <c r="P383" s="5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6"/>
        <v>41120.208333333336</v>
      </c>
      <c r="T383" s="11">
        <f t="shared" si="37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2.5583333333333331</v>
      </c>
      <c r="P384" s="5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6"/>
        <v>41158.709490740745</v>
      </c>
      <c r="T384" s="11">
        <f t="shared" si="37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2.0670670670670672</v>
      </c>
      <c r="P385" s="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6"/>
        <v>41778.117581018516</v>
      </c>
      <c r="T385" s="11">
        <f t="shared" si="37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1.1210500000000001</v>
      </c>
      <c r="P386" s="5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si="36"/>
        <v>42010.781793981485</v>
      </c>
      <c r="T386" s="11">
        <f t="shared" si="37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IFERROR((E387/D387), 0)</f>
        <v>1.05982</v>
      </c>
      <c r="P387" s="5">
        <f t="shared" ref="P387:P450" si="39">IFERROR(E387/L387,0)</f>
        <v>111.79535864978902</v>
      </c>
      <c r="Q387" t="str">
        <f t="shared" ref="Q387:Q450" si="40">TRIM(LEFT(N387,(FIND("/",N387,1))-1))</f>
        <v>film &amp; video</v>
      </c>
      <c r="R387" t="str">
        <f t="shared" ref="R387:R450" si="41">TRIM(RIGHT(N387,LEN(N387) -(FIND("/",N387,1))))</f>
        <v>documentary</v>
      </c>
      <c r="S387" s="11">
        <f t="shared" ref="S387:S450" si="42">(I387/86400)+DATE(1970,1,1)</f>
        <v>41964.626168981486</v>
      </c>
      <c r="T387" s="11">
        <f t="shared" ref="T387:T450" si="43">(J387/86400)+DATE(1970,1,1)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1.0016666666666667</v>
      </c>
      <c r="P388" s="5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42"/>
        <v>42226.951284722221</v>
      </c>
      <c r="T388" s="11">
        <f t="shared" si="4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2.1398947368421051</v>
      </c>
      <c r="P389" s="5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42"/>
        <v>42231.25</v>
      </c>
      <c r="T389" s="11">
        <f t="shared" si="4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1.2616000000000001</v>
      </c>
      <c r="P390" s="5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42"/>
        <v>42579.076157407406</v>
      </c>
      <c r="T390" s="11">
        <f t="shared" si="43"/>
        <v>42549.076157407406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1.8153547058823529</v>
      </c>
      <c r="P391" s="5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42"/>
        <v>41705.957638888889</v>
      </c>
      <c r="T391" s="11">
        <f t="shared" si="43"/>
        <v>41674.063078703708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</v>
      </c>
      <c r="P392" s="5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42"/>
        <v>42132.036712962959</v>
      </c>
      <c r="T392" s="11">
        <f t="shared" si="4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1.0061</v>
      </c>
      <c r="P393" s="5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42"/>
        <v>40895.040972222225</v>
      </c>
      <c r="T393" s="11">
        <f t="shared" si="43"/>
        <v>40865.042256944442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1.009027027027027</v>
      </c>
      <c r="P394" s="5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42"/>
        <v>40794.125</v>
      </c>
      <c r="T394" s="11">
        <f t="shared" si="4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1.10446</v>
      </c>
      <c r="P395" s="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42"/>
        <v>41557.708935185183</v>
      </c>
      <c r="T395" s="11">
        <f t="shared" si="4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1.118936170212766</v>
      </c>
      <c r="P396" s="5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42"/>
        <v>42477.776412037041</v>
      </c>
      <c r="T396" s="11">
        <f t="shared" si="4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1.0804450000000001</v>
      </c>
      <c r="P397" s="5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42"/>
        <v>41026.897222222222</v>
      </c>
      <c r="T397" s="11">
        <f t="shared" si="4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1.0666666666666667</v>
      </c>
      <c r="P398" s="5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42"/>
        <v>41097.564884259264</v>
      </c>
      <c r="T398" s="11">
        <f t="shared" si="43"/>
        <v>41082.564884259264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1.0390027322404372</v>
      </c>
      <c r="P399" s="5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42"/>
        <v>40422.155555555553</v>
      </c>
      <c r="T399" s="11">
        <f t="shared" si="4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1.2516</v>
      </c>
      <c r="P400" s="5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42"/>
        <v>42123.793124999997</v>
      </c>
      <c r="T400" s="11">
        <f t="shared" si="4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1.0680499999999999</v>
      </c>
      <c r="P401" s="5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42"/>
        <v>42718.5</v>
      </c>
      <c r="T401" s="11">
        <f t="shared" si="4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1.1230249999999999</v>
      </c>
      <c r="P402" s="5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42"/>
        <v>41776.145833333336</v>
      </c>
      <c r="T402" s="11">
        <f t="shared" si="4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1.0381199999999999</v>
      </c>
      <c r="P403" s="5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42"/>
        <v>40762.842245370368</v>
      </c>
      <c r="T403" s="11">
        <f t="shared" si="4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1.4165000000000001</v>
      </c>
      <c r="P404" s="5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42"/>
        <v>42313.58121527778</v>
      </c>
      <c r="T404" s="11">
        <f t="shared" si="4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1.0526</v>
      </c>
      <c r="P405" s="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42"/>
        <v>40765.297222222223</v>
      </c>
      <c r="T405" s="11">
        <f t="shared" si="4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1.0309142857142857</v>
      </c>
      <c r="P406" s="5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42"/>
        <v>41675.961111111115</v>
      </c>
      <c r="T406" s="11">
        <f t="shared" si="43"/>
        <v>41646.628032407403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1.0765957446808512</v>
      </c>
      <c r="P407" s="5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42"/>
        <v>41704.08494212963</v>
      </c>
      <c r="T407" s="11">
        <f t="shared" si="4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1.0770464285714285</v>
      </c>
      <c r="P408" s="5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42"/>
        <v>40672.249305555553</v>
      </c>
      <c r="T408" s="11">
        <f t="shared" si="4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1.0155000000000001</v>
      </c>
      <c r="P409" s="5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42"/>
        <v>40866.912615740745</v>
      </c>
      <c r="T409" s="11">
        <f t="shared" si="4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1.0143766666666667</v>
      </c>
      <c r="P410" s="5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42"/>
        <v>41583.777662037035</v>
      </c>
      <c r="T410" s="11">
        <f t="shared" si="4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1.3680000000000001</v>
      </c>
      <c r="P411" s="5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42"/>
        <v>42573.862777777773</v>
      </c>
      <c r="T411" s="11">
        <f t="shared" si="4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1.2829999999999999</v>
      </c>
      <c r="P412" s="5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42"/>
        <v>42173.981446759259</v>
      </c>
      <c r="T412" s="11">
        <f t="shared" si="43"/>
        <v>42113.981446759259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1.0105</v>
      </c>
      <c r="P413" s="5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42"/>
        <v>41630.208333333336</v>
      </c>
      <c r="T413" s="11">
        <f t="shared" si="4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1.2684</v>
      </c>
      <c r="P414" s="5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42"/>
        <v>41115.742800925924</v>
      </c>
      <c r="T414" s="11">
        <f t="shared" si="4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1.0508593749999999</v>
      </c>
      <c r="P415" s="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42"/>
        <v>41109.877442129626</v>
      </c>
      <c r="T415" s="11">
        <f t="shared" si="4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1.0285405405405406</v>
      </c>
      <c r="P416" s="5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42"/>
        <v>41559.063252314816</v>
      </c>
      <c r="T416" s="11">
        <f t="shared" si="4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1.0214714285714286</v>
      </c>
      <c r="P417" s="5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42"/>
        <v>41929.5</v>
      </c>
      <c r="T417" s="11">
        <f t="shared" si="4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1.2021700000000002</v>
      </c>
      <c r="P418" s="5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42"/>
        <v>41678.396192129629</v>
      </c>
      <c r="T418" s="11">
        <f t="shared" si="4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1.0024761904761905</v>
      </c>
      <c r="P419" s="5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42"/>
        <v>41372.189583333333</v>
      </c>
      <c r="T419" s="11">
        <f t="shared" si="43"/>
        <v>41360.970601851848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1.0063392857142857</v>
      </c>
      <c r="P420" s="5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42"/>
        <v>42208.282372685186</v>
      </c>
      <c r="T420" s="11">
        <f t="shared" si="4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1.004375</v>
      </c>
      <c r="P421" s="5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42"/>
        <v>41454.842442129629</v>
      </c>
      <c r="T421" s="11">
        <f t="shared" si="4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4.3939393939393936E-3</v>
      </c>
      <c r="P422" s="5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42"/>
        <v>41712.194803240738</v>
      </c>
      <c r="T422" s="11">
        <f t="shared" si="4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2.0066666666666667E-2</v>
      </c>
      <c r="P423" s="5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42"/>
        <v>42237.491388888884</v>
      </c>
      <c r="T423" s="11">
        <f t="shared" si="4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1.0749999999999999E-2</v>
      </c>
      <c r="P424" s="5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42"/>
        <v>41893.260381944448</v>
      </c>
      <c r="T424" s="11">
        <f t="shared" si="43"/>
        <v>41863.260381944448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7.6499999999999997E-3</v>
      </c>
      <c r="P425" s="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42"/>
        <v>41430.92627314815</v>
      </c>
      <c r="T425" s="11">
        <f t="shared" si="4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6.7966666666666675E-2</v>
      </c>
      <c r="P426" s="5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42"/>
        <v>40994.334479166668</v>
      </c>
      <c r="T426" s="11">
        <f t="shared" si="4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1.2E-4</v>
      </c>
      <c r="P427" s="5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42"/>
        <v>42335.902824074074</v>
      </c>
      <c r="T427" s="11">
        <f t="shared" si="4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1.3299999999999999E-2</v>
      </c>
      <c r="P428" s="5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42"/>
        <v>42430.711967592593</v>
      </c>
      <c r="T428" s="11">
        <f t="shared" si="4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5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1">
        <f t="shared" si="42"/>
        <v>42299.790972222225</v>
      </c>
      <c r="T429" s="11">
        <f t="shared" si="43"/>
        <v>42285.90902777778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5.6333333333333332E-2</v>
      </c>
      <c r="P430" s="5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42"/>
        <v>41806.916666666664</v>
      </c>
      <c r="T430" s="11">
        <f t="shared" si="4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5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1">
        <f t="shared" si="42"/>
        <v>40144.207638888889</v>
      </c>
      <c r="T431" s="11">
        <f t="shared" si="4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2.4E-2</v>
      </c>
      <c r="P432" s="5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42"/>
        <v>41528.107256944444</v>
      </c>
      <c r="T432" s="11">
        <f t="shared" si="4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0.13833333333333334</v>
      </c>
      <c r="P433" s="5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42"/>
        <v>42556.871331018519</v>
      </c>
      <c r="T433" s="11">
        <f t="shared" si="43"/>
        <v>42526.871331018519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9.5000000000000001E-2</v>
      </c>
      <c r="P434" s="5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42"/>
        <v>42298.726631944446</v>
      </c>
      <c r="T434" s="11">
        <f t="shared" si="4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5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1">
        <f t="shared" si="42"/>
        <v>42288.629884259259</v>
      </c>
      <c r="T435" s="11">
        <f t="shared" si="43"/>
        <v>42228.629884259259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0.05</v>
      </c>
      <c r="P436" s="5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42"/>
        <v>41609.876180555555</v>
      </c>
      <c r="T436" s="11">
        <f t="shared" si="4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2.7272727272727273E-5</v>
      </c>
      <c r="P437" s="5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42"/>
        <v>41530.747453703705</v>
      </c>
      <c r="T437" s="11">
        <f t="shared" si="4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5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1">
        <f t="shared" si="42"/>
        <v>41486.36241898148</v>
      </c>
      <c r="T438" s="11">
        <f t="shared" si="4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5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1">
        <f t="shared" si="42"/>
        <v>42651.31858796296</v>
      </c>
      <c r="T439" s="11">
        <f t="shared" si="4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9.3799999999999994E-2</v>
      </c>
      <c r="P440" s="5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42"/>
        <v>42326.302754629629</v>
      </c>
      <c r="T440" s="11">
        <f t="shared" si="4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5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1">
        <f t="shared" si="42"/>
        <v>41929.761782407411</v>
      </c>
      <c r="T441" s="11">
        <f t="shared" si="43"/>
        <v>41919.761782407411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1E-3</v>
      </c>
      <c r="P442" s="5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42"/>
        <v>42453.943900462968</v>
      </c>
      <c r="T442" s="11">
        <f t="shared" si="4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5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1">
        <f t="shared" si="42"/>
        <v>41580.793935185182</v>
      </c>
      <c r="T443" s="11">
        <f t="shared" si="4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0.39358823529411763</v>
      </c>
      <c r="P444" s="5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42"/>
        <v>42054.888692129629</v>
      </c>
      <c r="T444" s="11">
        <f t="shared" si="4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1E-3</v>
      </c>
      <c r="P445" s="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42"/>
        <v>41680.015057870369</v>
      </c>
      <c r="T445" s="11">
        <f t="shared" si="4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0.05</v>
      </c>
      <c r="P446" s="5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42"/>
        <v>40954.906956018516</v>
      </c>
      <c r="T446" s="11">
        <f t="shared" si="4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3.3333333333333335E-5</v>
      </c>
      <c r="P447" s="5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42"/>
        <v>42145.335358796292</v>
      </c>
      <c r="T447" s="11">
        <f t="shared" si="4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7.2952380952380949E-2</v>
      </c>
      <c r="P448" s="5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42"/>
        <v>42067.083564814813</v>
      </c>
      <c r="T448" s="11">
        <f t="shared" si="4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1.6666666666666666E-4</v>
      </c>
      <c r="P449" s="5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42"/>
        <v>41356.513460648144</v>
      </c>
      <c r="T449" s="11">
        <f t="shared" si="4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3.2804E-2</v>
      </c>
      <c r="P450" s="5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si="42"/>
        <v>41773.758043981477</v>
      </c>
      <c r="T450" s="11">
        <f t="shared" si="4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IFERROR((E451/D451), 0)</f>
        <v>2.2499999999999999E-2</v>
      </c>
      <c r="P451" s="5">
        <f t="shared" ref="P451:P514" si="45">IFERROR(E451/L451,0)</f>
        <v>9</v>
      </c>
      <c r="Q451" t="str">
        <f t="shared" ref="Q451:Q514" si="46">TRIM(LEFT(N451,(FIND("/",N451,1))-1))</f>
        <v>film &amp; video</v>
      </c>
      <c r="R451" t="str">
        <f t="shared" ref="R451:R514" si="47">TRIM(RIGHT(N451,LEN(N451) -(FIND("/",N451,1))))</f>
        <v>animation</v>
      </c>
      <c r="S451" s="11">
        <f t="shared" ref="S451:S514" si="48">(I451/86400)+DATE(1970,1,1)</f>
        <v>41564.568113425928</v>
      </c>
      <c r="T451" s="11">
        <f t="shared" ref="T451:T514" si="49">(J451/86400)+DATE(1970,1,1)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7.92E-3</v>
      </c>
      <c r="P452" s="5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8"/>
        <v>41684.946759259255</v>
      </c>
      <c r="T452" s="11">
        <f t="shared" si="49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5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1">
        <f t="shared" si="48"/>
        <v>41664.715173611112</v>
      </c>
      <c r="T453" s="11">
        <f t="shared" si="49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0.64</v>
      </c>
      <c r="P454" s="5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8"/>
        <v>42137.703877314816</v>
      </c>
      <c r="T454" s="11">
        <f t="shared" si="49"/>
        <v>42107.703877314816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2.740447957839262E-4</v>
      </c>
      <c r="P455" s="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8"/>
        <v>42054.824988425928</v>
      </c>
      <c r="T455" s="11">
        <f t="shared" si="49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8.2000000000000007E-3</v>
      </c>
      <c r="P456" s="5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8"/>
        <v>41969.551388888889</v>
      </c>
      <c r="T456" s="11">
        <f t="shared" si="49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6.9230769230769226E-4</v>
      </c>
      <c r="P457" s="5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8"/>
        <v>41016.021527777775</v>
      </c>
      <c r="T457" s="11">
        <f t="shared" si="49"/>
        <v>40971.002569444448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6.8631863186318634E-3</v>
      </c>
      <c r="P458" s="5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8"/>
        <v>41569.165972222225</v>
      </c>
      <c r="T458" s="11">
        <f t="shared" si="49"/>
        <v>41547.694456018522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5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1">
        <f t="shared" si="48"/>
        <v>41867.767500000002</v>
      </c>
      <c r="T459" s="11">
        <f t="shared" si="49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8.2100000000000006E-2</v>
      </c>
      <c r="P460" s="5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8"/>
        <v>41408.69976851852</v>
      </c>
      <c r="T460" s="11">
        <f t="shared" si="49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6.4102564102564103E-4</v>
      </c>
      <c r="P461" s="5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8"/>
        <v>40860.682025462964</v>
      </c>
      <c r="T461" s="11">
        <f t="shared" si="49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2.9411764705882353E-3</v>
      </c>
      <c r="P462" s="5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8"/>
        <v>41791.166666666664</v>
      </c>
      <c r="T462" s="11">
        <f t="shared" si="49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5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1">
        <f t="shared" si="48"/>
        <v>41427.84684027778</v>
      </c>
      <c r="T463" s="11">
        <f t="shared" si="49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5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1">
        <f t="shared" si="48"/>
        <v>40765.12663194444</v>
      </c>
      <c r="T464" s="11">
        <f t="shared" si="49"/>
        <v>40705.12663194444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2.2727272727272728E-2</v>
      </c>
      <c r="P465" s="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8"/>
        <v>40810.710104166668</v>
      </c>
      <c r="T465" s="11">
        <f t="shared" si="49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9.9009900990099011E-4</v>
      </c>
      <c r="P466" s="5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8"/>
        <v>42508.84878472222</v>
      </c>
      <c r="T466" s="11">
        <f t="shared" si="49"/>
        <v>42488.84878472222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0.26953125</v>
      </c>
      <c r="P467" s="5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8"/>
        <v>41817.120069444441</v>
      </c>
      <c r="T467" s="11">
        <f t="shared" si="49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7.6E-3</v>
      </c>
      <c r="P468" s="5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8"/>
        <v>41159.942870370374</v>
      </c>
      <c r="T468" s="11">
        <f t="shared" si="49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0.21575</v>
      </c>
      <c r="P469" s="5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8"/>
        <v>41180.679791666669</v>
      </c>
      <c r="T469" s="11">
        <f t="shared" si="49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5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1">
        <f t="shared" si="48"/>
        <v>41101.160474537035</v>
      </c>
      <c r="T470" s="11">
        <f t="shared" si="49"/>
        <v>41041.167627314819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5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1">
        <f t="shared" si="48"/>
        <v>41887.989861111113</v>
      </c>
      <c r="T471" s="11">
        <f t="shared" si="49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1.0200000000000001E-2</v>
      </c>
      <c r="P472" s="5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8"/>
        <v>41655.166666666664</v>
      </c>
      <c r="T472" s="11">
        <f t="shared" si="49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0.11892727272727273</v>
      </c>
      <c r="P473" s="5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8"/>
        <v>41748.680312500001</v>
      </c>
      <c r="T473" s="11">
        <f t="shared" si="49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0.17624999999999999</v>
      </c>
      <c r="P474" s="5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8"/>
        <v>41874.922662037039</v>
      </c>
      <c r="T474" s="11">
        <f t="shared" si="49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2.87E-2</v>
      </c>
      <c r="P475" s="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8"/>
        <v>41899.698136574072</v>
      </c>
      <c r="T475" s="11">
        <f t="shared" si="49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3.0303030303030303E-4</v>
      </c>
      <c r="P476" s="5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8"/>
        <v>42783.329039351855</v>
      </c>
      <c r="T476" s="11">
        <f t="shared" si="49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5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1">
        <f t="shared" si="48"/>
        <v>42130.086145833338</v>
      </c>
      <c r="T477" s="11">
        <f t="shared" si="49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2.2302681818181819E-2</v>
      </c>
      <c r="P478" s="5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8"/>
        <v>41793.165972222225</v>
      </c>
      <c r="T478" s="11">
        <f t="shared" si="49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5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1">
        <f t="shared" si="48"/>
        <v>41047.83488425926</v>
      </c>
      <c r="T479" s="11">
        <f t="shared" si="49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5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1">
        <f t="shared" si="48"/>
        <v>42095.869317129633</v>
      </c>
      <c r="T480" s="11">
        <f t="shared" si="49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0.3256</v>
      </c>
      <c r="P481" s="5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8"/>
        <v>41964.449479166666</v>
      </c>
      <c r="T481" s="11">
        <f t="shared" si="49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0.19409999999999999</v>
      </c>
      <c r="P482" s="5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8"/>
        <v>41495.500173611115</v>
      </c>
      <c r="T482" s="11">
        <f t="shared" si="49"/>
        <v>41465.500173611115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6.0999999999999999E-2</v>
      </c>
      <c r="P483" s="5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8"/>
        <v>41192.672326388885</v>
      </c>
      <c r="T483" s="11">
        <f t="shared" si="49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1E-3</v>
      </c>
      <c r="P484" s="5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8"/>
        <v>42474.606944444444</v>
      </c>
      <c r="T484" s="11">
        <f t="shared" si="49"/>
        <v>42447.896874999999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0.502</v>
      </c>
      <c r="P485" s="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8"/>
        <v>41303.197592592594</v>
      </c>
      <c r="T485" s="11">
        <f t="shared" si="49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1.8625E-3</v>
      </c>
      <c r="P486" s="5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8"/>
        <v>42313.981157407412</v>
      </c>
      <c r="T486" s="11">
        <f t="shared" si="49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0.21906971229845085</v>
      </c>
      <c r="P487" s="5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8"/>
        <v>41411.505775462967</v>
      </c>
      <c r="T487" s="11">
        <f t="shared" si="49"/>
        <v>41381.505775462967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9.0909090909090904E-5</v>
      </c>
      <c r="P488" s="5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8"/>
        <v>41791.94258101852</v>
      </c>
      <c r="T488" s="11">
        <f t="shared" si="49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5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1">
        <f t="shared" si="48"/>
        <v>42729.636504629627</v>
      </c>
      <c r="T489" s="11">
        <f t="shared" si="49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5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1">
        <f t="shared" si="48"/>
        <v>42744.054398148146</v>
      </c>
      <c r="T490" s="11">
        <f t="shared" si="49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2.8667813379201833E-3</v>
      </c>
      <c r="P491" s="5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8"/>
        <v>40913.481249999997</v>
      </c>
      <c r="T491" s="11">
        <f t="shared" si="49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5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1">
        <f t="shared" si="48"/>
        <v>41143.968576388885</v>
      </c>
      <c r="T492" s="11">
        <f t="shared" si="49"/>
        <v>41113.968576388885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5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1">
        <f t="shared" si="48"/>
        <v>42396.982627314814</v>
      </c>
      <c r="T493" s="11">
        <f t="shared" si="49"/>
        <v>42366.982627314814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5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1">
        <f t="shared" si="48"/>
        <v>42656.03506944445</v>
      </c>
      <c r="T494" s="11">
        <f t="shared" si="49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5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1">
        <f t="shared" si="48"/>
        <v>42144.726134259261</v>
      </c>
      <c r="T495" s="11">
        <f t="shared" si="49"/>
        <v>42114.726134259261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1.5499999999999999E-3</v>
      </c>
      <c r="P496" s="5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8"/>
        <v>41823.125</v>
      </c>
      <c r="T496" s="11">
        <f t="shared" si="49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5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1">
        <f t="shared" si="48"/>
        <v>42201.827604166669</v>
      </c>
      <c r="T497" s="11">
        <f t="shared" si="49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1.6666666666666667E-5</v>
      </c>
      <c r="P498" s="5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8"/>
        <v>41680.93141203704</v>
      </c>
      <c r="T498" s="11">
        <f t="shared" si="49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6.6964285714285711E-3</v>
      </c>
      <c r="P499" s="5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8"/>
        <v>41998.208333333328</v>
      </c>
      <c r="T499" s="11">
        <f t="shared" si="49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4.5985132395404561E-2</v>
      </c>
      <c r="P500" s="5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8"/>
        <v>40900.762141203704</v>
      </c>
      <c r="T500" s="11">
        <f t="shared" si="49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9.5500000000000002E-2</v>
      </c>
      <c r="P501" s="5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8"/>
        <v>40098.874305555553</v>
      </c>
      <c r="T501" s="11">
        <f t="shared" si="49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3.307692307692308E-2</v>
      </c>
      <c r="P502" s="5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8"/>
        <v>40306.927777777775</v>
      </c>
      <c r="T502" s="11">
        <f t="shared" si="49"/>
        <v>40247.886006944442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5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1">
        <f t="shared" si="48"/>
        <v>40733.234386574077</v>
      </c>
      <c r="T503" s="11">
        <f t="shared" si="49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1.15E-2</v>
      </c>
      <c r="P504" s="5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8"/>
        <v>40986.511863425927</v>
      </c>
      <c r="T504" s="11">
        <f t="shared" si="49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1.7538461538461537E-2</v>
      </c>
      <c r="P505" s="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8"/>
        <v>42021.526655092588</v>
      </c>
      <c r="T505" s="11">
        <f t="shared" si="49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1.3673469387755101E-2</v>
      </c>
      <c r="P506" s="5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8"/>
        <v>41009.941979166666</v>
      </c>
      <c r="T506" s="11">
        <f t="shared" si="49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4.3333333333333331E-3</v>
      </c>
      <c r="P507" s="5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8"/>
        <v>42363.098217592589</v>
      </c>
      <c r="T507" s="11">
        <f t="shared" si="49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1.25E-3</v>
      </c>
      <c r="P508" s="5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8"/>
        <v>41496.552314814813</v>
      </c>
      <c r="T508" s="11">
        <f t="shared" si="49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3.2000000000000001E-2</v>
      </c>
      <c r="P509" s="5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8"/>
        <v>41201.958993055552</v>
      </c>
      <c r="T509" s="11">
        <f t="shared" si="49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8.0000000000000002E-3</v>
      </c>
      <c r="P510" s="5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8"/>
        <v>41054.593055555553</v>
      </c>
      <c r="T510" s="11">
        <f t="shared" si="49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2E-3</v>
      </c>
      <c r="P511" s="5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8"/>
        <v>42183.631597222222</v>
      </c>
      <c r="T511" s="11">
        <f t="shared" si="49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5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1">
        <f t="shared" si="48"/>
        <v>42430.176377314812</v>
      </c>
      <c r="T512" s="11">
        <f t="shared" si="49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0.03</v>
      </c>
      <c r="P513" s="5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8"/>
        <v>41370.261365740742</v>
      </c>
      <c r="T513" s="11">
        <f t="shared" si="49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1.3749999999999999E-3</v>
      </c>
      <c r="P514" s="5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1">
        <f t="shared" si="48"/>
        <v>42694.783877314811</v>
      </c>
      <c r="T514" s="11">
        <f t="shared" si="49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IFERROR((E515/D515), 0)</f>
        <v>0.13924</v>
      </c>
      <c r="P515" s="5">
        <f t="shared" ref="P515:P578" si="51">IFERROR(E515/L515,0)</f>
        <v>102.38235294117646</v>
      </c>
      <c r="Q515" t="str">
        <f t="shared" ref="Q515:Q578" si="52">TRIM(LEFT(N515,(FIND("/",N515,1))-1))</f>
        <v>film &amp; video</v>
      </c>
      <c r="R515" t="str">
        <f t="shared" ref="R515:R578" si="53">TRIM(RIGHT(N515,LEN(N515) -(FIND("/",N515,1))))</f>
        <v>animation</v>
      </c>
      <c r="S515" s="11">
        <f t="shared" ref="S515:S578" si="54">(I515/86400)+DATE(1970,1,1)</f>
        <v>42597.291666666672</v>
      </c>
      <c r="T515" s="11">
        <f t="shared" ref="T515:T578" si="55">(J515/86400)+DATE(1970,1,1)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3.3333333333333333E-2</v>
      </c>
      <c r="P516" s="5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54"/>
        <v>41860.613969907405</v>
      </c>
      <c r="T516" s="11">
        <f t="shared" si="5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0.25413402061855672</v>
      </c>
      <c r="P517" s="5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54"/>
        <v>42367.490752314814</v>
      </c>
      <c r="T517" s="11">
        <f t="shared" si="5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5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1">
        <f t="shared" si="54"/>
        <v>42151.778703703705</v>
      </c>
      <c r="T518" s="11">
        <f t="shared" si="5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1.3666666666666667E-2</v>
      </c>
      <c r="P519" s="5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54"/>
        <v>42768.615289351852</v>
      </c>
      <c r="T519" s="11">
        <f t="shared" si="5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5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1">
        <f t="shared" si="54"/>
        <v>42253.615277777775</v>
      </c>
      <c r="T520" s="11">
        <f t="shared" si="5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0.22881426547787684</v>
      </c>
      <c r="P521" s="5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54"/>
        <v>41248.391446759255</v>
      </c>
      <c r="T521" s="11">
        <f t="shared" si="55"/>
        <v>41218.391446759255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1.0209999999999999</v>
      </c>
      <c r="P522" s="5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54"/>
        <v>42348.702094907407</v>
      </c>
      <c r="T522" s="11">
        <f t="shared" si="5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1.0464</v>
      </c>
      <c r="P523" s="5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54"/>
        <v>42675.207638888889</v>
      </c>
      <c r="T523" s="11">
        <f t="shared" si="5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1.1466666666666667</v>
      </c>
      <c r="P524" s="5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54"/>
        <v>42449.999131944445</v>
      </c>
      <c r="T524" s="11">
        <f t="shared" si="5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1.206</v>
      </c>
      <c r="P525" s="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54"/>
        <v>42268.13282407407</v>
      </c>
      <c r="T525" s="11">
        <f t="shared" si="5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1.0867285714285715</v>
      </c>
      <c r="P526" s="5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54"/>
        <v>42522.717233796298</v>
      </c>
      <c r="T526" s="11">
        <f t="shared" si="5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</v>
      </c>
      <c r="P527" s="5">
        <f t="shared" si="51"/>
        <v>1000</v>
      </c>
      <c r="Q527" t="str">
        <f t="shared" si="52"/>
        <v>theater</v>
      </c>
      <c r="R527" t="str">
        <f t="shared" si="53"/>
        <v>plays</v>
      </c>
      <c r="S527" s="11">
        <f t="shared" si="54"/>
        <v>41895.400937500002</v>
      </c>
      <c r="T527" s="11">
        <f t="shared" si="5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1.1399999999999999</v>
      </c>
      <c r="P528" s="5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54"/>
        <v>42223.708333333328</v>
      </c>
      <c r="T528" s="11">
        <f t="shared" si="5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1.0085</v>
      </c>
      <c r="P529" s="5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54"/>
        <v>42783.670138888891</v>
      </c>
      <c r="T529" s="11">
        <f t="shared" si="5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1.1565217391304348</v>
      </c>
      <c r="P530" s="5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54"/>
        <v>42176.888888888891</v>
      </c>
      <c r="T530" s="11">
        <f t="shared" si="5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1.3041666666666667</v>
      </c>
      <c r="P531" s="5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54"/>
        <v>42746.208333333328</v>
      </c>
      <c r="T531" s="11">
        <f t="shared" si="5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1.0778267254038179</v>
      </c>
      <c r="P532" s="5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54"/>
        <v>42179.083333333328</v>
      </c>
      <c r="T532" s="11">
        <f t="shared" si="5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</v>
      </c>
      <c r="P533" s="5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54"/>
        <v>42721.290972222225</v>
      </c>
      <c r="T533" s="11">
        <f t="shared" si="5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1.2324999999999999</v>
      </c>
      <c r="P534" s="5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54"/>
        <v>42503.007037037038</v>
      </c>
      <c r="T534" s="11">
        <f t="shared" si="5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1.002</v>
      </c>
      <c r="P535" s="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54"/>
        <v>42506.43478009259</v>
      </c>
      <c r="T535" s="11">
        <f t="shared" si="5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1.0466666666666666</v>
      </c>
      <c r="P536" s="5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54"/>
        <v>42309.958333333328</v>
      </c>
      <c r="T536" s="11">
        <f t="shared" si="5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1.0249999999999999</v>
      </c>
      <c r="P537" s="5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54"/>
        <v>42741.54519675926</v>
      </c>
      <c r="T537" s="11">
        <f t="shared" si="55"/>
        <v>42711.54519675926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1.1825757575757576</v>
      </c>
      <c r="P538" s="5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54"/>
        <v>42219.75</v>
      </c>
      <c r="T538" s="11">
        <f t="shared" si="55"/>
        <v>42179.344988425924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1.2050000000000001</v>
      </c>
      <c r="P539" s="5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54"/>
        <v>42312.810081018513</v>
      </c>
      <c r="T539" s="11">
        <f t="shared" si="5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3.0242</v>
      </c>
      <c r="P540" s="5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54"/>
        <v>42503.794710648144</v>
      </c>
      <c r="T540" s="11">
        <f t="shared" si="5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1.00644</v>
      </c>
      <c r="P541" s="5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54"/>
        <v>42556.049849537041</v>
      </c>
      <c r="T541" s="11">
        <f t="shared" si="5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6.666666666666667E-5</v>
      </c>
      <c r="P542" s="5">
        <f t="shared" si="51"/>
        <v>1</v>
      </c>
      <c r="Q542" t="str">
        <f t="shared" si="52"/>
        <v>technology</v>
      </c>
      <c r="R542" t="str">
        <f t="shared" si="53"/>
        <v>web</v>
      </c>
      <c r="S542" s="11">
        <f t="shared" si="54"/>
        <v>42039.817199074074</v>
      </c>
      <c r="T542" s="11">
        <f t="shared" si="5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5.5555555555555558E-3</v>
      </c>
      <c r="P543" s="5">
        <f t="shared" si="51"/>
        <v>25</v>
      </c>
      <c r="Q543" t="str">
        <f t="shared" si="52"/>
        <v>technology</v>
      </c>
      <c r="R543" t="str">
        <f t="shared" si="53"/>
        <v>web</v>
      </c>
      <c r="S543" s="11">
        <f t="shared" si="54"/>
        <v>42306.046689814815</v>
      </c>
      <c r="T543" s="11">
        <f t="shared" si="5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3.9999999999999998E-6</v>
      </c>
      <c r="P544" s="5">
        <f t="shared" si="51"/>
        <v>1</v>
      </c>
      <c r="Q544" t="str">
        <f t="shared" si="52"/>
        <v>technology</v>
      </c>
      <c r="R544" t="str">
        <f t="shared" si="53"/>
        <v>web</v>
      </c>
      <c r="S544" s="11">
        <f t="shared" si="54"/>
        <v>42493.695787037039</v>
      </c>
      <c r="T544" s="11">
        <f t="shared" si="5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3.1818181818181819E-3</v>
      </c>
      <c r="P545" s="5">
        <f t="shared" si="51"/>
        <v>35</v>
      </c>
      <c r="Q545" t="str">
        <f t="shared" si="52"/>
        <v>technology</v>
      </c>
      <c r="R545" t="str">
        <f t="shared" si="53"/>
        <v>web</v>
      </c>
      <c r="S545" s="11">
        <f t="shared" si="54"/>
        <v>41944.092152777775</v>
      </c>
      <c r="T545" s="11">
        <f t="shared" si="5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1.2E-2</v>
      </c>
      <c r="P546" s="5">
        <f t="shared" si="51"/>
        <v>3</v>
      </c>
      <c r="Q546" t="str">
        <f t="shared" si="52"/>
        <v>technology</v>
      </c>
      <c r="R546" t="str">
        <f t="shared" si="53"/>
        <v>web</v>
      </c>
      <c r="S546" s="11">
        <f t="shared" si="54"/>
        <v>42555.656944444447</v>
      </c>
      <c r="T546" s="11">
        <f t="shared" si="5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0.27383999999999997</v>
      </c>
      <c r="P547" s="5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54"/>
        <v>42323.634131944447</v>
      </c>
      <c r="T547" s="11">
        <f t="shared" si="5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8.6666666666666663E-4</v>
      </c>
      <c r="P548" s="5">
        <f t="shared" si="51"/>
        <v>26</v>
      </c>
      <c r="Q548" t="str">
        <f t="shared" si="52"/>
        <v>technology</v>
      </c>
      <c r="R548" t="str">
        <f t="shared" si="53"/>
        <v>web</v>
      </c>
      <c r="S548" s="11">
        <f t="shared" si="54"/>
        <v>42294.667997685188</v>
      </c>
      <c r="T548" s="11">
        <f t="shared" si="5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5">
        <f t="shared" si="51"/>
        <v>0</v>
      </c>
      <c r="Q549" t="str">
        <f t="shared" si="52"/>
        <v>technology</v>
      </c>
      <c r="R549" t="str">
        <f t="shared" si="53"/>
        <v>web</v>
      </c>
      <c r="S549" s="11">
        <f t="shared" si="54"/>
        <v>42410.696342592593</v>
      </c>
      <c r="T549" s="11">
        <f t="shared" si="5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8.9999999999999998E-4</v>
      </c>
      <c r="P550" s="5">
        <f t="shared" si="51"/>
        <v>9</v>
      </c>
      <c r="Q550" t="str">
        <f t="shared" si="52"/>
        <v>technology</v>
      </c>
      <c r="R550" t="str">
        <f t="shared" si="53"/>
        <v>web</v>
      </c>
      <c r="S550" s="11">
        <f t="shared" si="54"/>
        <v>42306.903333333335</v>
      </c>
      <c r="T550" s="11">
        <f t="shared" si="5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2.7199999999999998E-2</v>
      </c>
      <c r="P551" s="5">
        <f t="shared" si="51"/>
        <v>8.5</v>
      </c>
      <c r="Q551" t="str">
        <f t="shared" si="52"/>
        <v>technology</v>
      </c>
      <c r="R551" t="str">
        <f t="shared" si="53"/>
        <v>web</v>
      </c>
      <c r="S551" s="11">
        <f t="shared" si="54"/>
        <v>42193.636828703704</v>
      </c>
      <c r="T551" s="11">
        <f t="shared" si="5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7.0000000000000001E-3</v>
      </c>
      <c r="P552" s="5">
        <f t="shared" si="51"/>
        <v>8.75</v>
      </c>
      <c r="Q552" t="str">
        <f t="shared" si="52"/>
        <v>technology</v>
      </c>
      <c r="R552" t="str">
        <f t="shared" si="53"/>
        <v>web</v>
      </c>
      <c r="S552" s="11">
        <f t="shared" si="54"/>
        <v>42766.208333333328</v>
      </c>
      <c r="T552" s="11">
        <f t="shared" si="5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5.0413333333333331E-2</v>
      </c>
      <c r="P553" s="5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54"/>
        <v>42217.745138888888</v>
      </c>
      <c r="T553" s="11">
        <f t="shared" si="5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5">
        <f t="shared" si="51"/>
        <v>0</v>
      </c>
      <c r="Q554" t="str">
        <f t="shared" si="52"/>
        <v>technology</v>
      </c>
      <c r="R554" t="str">
        <f t="shared" si="53"/>
        <v>web</v>
      </c>
      <c r="S554" s="11">
        <f t="shared" si="54"/>
        <v>42378.616851851853</v>
      </c>
      <c r="T554" s="11">
        <f t="shared" si="5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4.9199999999999999E-3</v>
      </c>
      <c r="P555" s="5">
        <f t="shared" si="51"/>
        <v>20.5</v>
      </c>
      <c r="Q555" t="str">
        <f t="shared" si="52"/>
        <v>technology</v>
      </c>
      <c r="R555" t="str">
        <f t="shared" si="53"/>
        <v>web</v>
      </c>
      <c r="S555" s="11">
        <f t="shared" si="54"/>
        <v>41957.761469907404</v>
      </c>
      <c r="T555" s="11">
        <f t="shared" si="5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0.36589147286821705</v>
      </c>
      <c r="P556" s="5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54"/>
        <v>41931.684861111113</v>
      </c>
      <c r="T556" s="11">
        <f t="shared" si="5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5">
        <f t="shared" si="51"/>
        <v>0</v>
      </c>
      <c r="Q557" t="str">
        <f t="shared" si="52"/>
        <v>technology</v>
      </c>
      <c r="R557" t="str">
        <f t="shared" si="53"/>
        <v>web</v>
      </c>
      <c r="S557" s="11">
        <f t="shared" si="54"/>
        <v>42533.353506944448</v>
      </c>
      <c r="T557" s="11">
        <f t="shared" si="5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2.5000000000000001E-2</v>
      </c>
      <c r="P558" s="5">
        <f t="shared" si="51"/>
        <v>200</v>
      </c>
      <c r="Q558" t="str">
        <f t="shared" si="52"/>
        <v>technology</v>
      </c>
      <c r="R558" t="str">
        <f t="shared" si="53"/>
        <v>web</v>
      </c>
      <c r="S558" s="11">
        <f t="shared" si="54"/>
        <v>42375.860150462962</v>
      </c>
      <c r="T558" s="11">
        <f t="shared" si="5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9.1066666666666674E-3</v>
      </c>
      <c r="P559" s="5">
        <f t="shared" si="51"/>
        <v>68.3</v>
      </c>
      <c r="Q559" t="str">
        <f t="shared" si="52"/>
        <v>technology</v>
      </c>
      <c r="R559" t="str">
        <f t="shared" si="53"/>
        <v>web</v>
      </c>
      <c r="S559" s="11">
        <f t="shared" si="54"/>
        <v>42706.983831018515</v>
      </c>
      <c r="T559" s="11">
        <f t="shared" si="5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5">
        <f t="shared" si="51"/>
        <v>0</v>
      </c>
      <c r="Q560" t="str">
        <f t="shared" si="52"/>
        <v>technology</v>
      </c>
      <c r="R560" t="str">
        <f t="shared" si="53"/>
        <v>web</v>
      </c>
      <c r="S560" s="11">
        <f t="shared" si="54"/>
        <v>42087.841493055559</v>
      </c>
      <c r="T560" s="11">
        <f t="shared" si="5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2.0833333333333335E-4</v>
      </c>
      <c r="P561" s="5">
        <f t="shared" si="51"/>
        <v>50</v>
      </c>
      <c r="Q561" t="str">
        <f t="shared" si="52"/>
        <v>technology</v>
      </c>
      <c r="R561" t="str">
        <f t="shared" si="53"/>
        <v>web</v>
      </c>
      <c r="S561" s="11">
        <f t="shared" si="54"/>
        <v>42351.283101851848</v>
      </c>
      <c r="T561" s="11">
        <f t="shared" si="5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1.2E-4</v>
      </c>
      <c r="P562" s="5">
        <f t="shared" si="51"/>
        <v>4</v>
      </c>
      <c r="Q562" t="str">
        <f t="shared" si="52"/>
        <v>technology</v>
      </c>
      <c r="R562" t="str">
        <f t="shared" si="53"/>
        <v>web</v>
      </c>
      <c r="S562" s="11">
        <f t="shared" si="54"/>
        <v>41990.771354166667</v>
      </c>
      <c r="T562" s="11">
        <f t="shared" si="5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3.6666666666666666E-3</v>
      </c>
      <c r="P563" s="5">
        <f t="shared" si="51"/>
        <v>27.5</v>
      </c>
      <c r="Q563" t="str">
        <f t="shared" si="52"/>
        <v>technology</v>
      </c>
      <c r="R563" t="str">
        <f t="shared" si="53"/>
        <v>web</v>
      </c>
      <c r="S563" s="11">
        <f t="shared" si="54"/>
        <v>42303.658715277779</v>
      </c>
      <c r="T563" s="11">
        <f t="shared" si="5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5">
        <f t="shared" si="51"/>
        <v>0</v>
      </c>
      <c r="Q564" t="str">
        <f t="shared" si="52"/>
        <v>technology</v>
      </c>
      <c r="R564" t="str">
        <f t="shared" si="53"/>
        <v>web</v>
      </c>
      <c r="S564" s="11">
        <f t="shared" si="54"/>
        <v>42722.389062499999</v>
      </c>
      <c r="T564" s="11">
        <f t="shared" si="55"/>
        <v>42692.389062499999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9.0666666666666662E-4</v>
      </c>
      <c r="P565" s="5">
        <f t="shared" si="51"/>
        <v>34</v>
      </c>
      <c r="Q565" t="str">
        <f t="shared" si="52"/>
        <v>technology</v>
      </c>
      <c r="R565" t="str">
        <f t="shared" si="53"/>
        <v>web</v>
      </c>
      <c r="S565" s="11">
        <f t="shared" si="54"/>
        <v>42052.069988425923</v>
      </c>
      <c r="T565" s="11">
        <f t="shared" si="5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5.5555555555555558E-5</v>
      </c>
      <c r="P566" s="5">
        <f t="shared" si="51"/>
        <v>1</v>
      </c>
      <c r="Q566" t="str">
        <f t="shared" si="52"/>
        <v>technology</v>
      </c>
      <c r="R566" t="str">
        <f t="shared" si="53"/>
        <v>web</v>
      </c>
      <c r="S566" s="11">
        <f t="shared" si="54"/>
        <v>42441.942997685182</v>
      </c>
      <c r="T566" s="11">
        <f t="shared" si="5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5">
        <f t="shared" si="51"/>
        <v>0</v>
      </c>
      <c r="Q567" t="str">
        <f t="shared" si="52"/>
        <v>technology</v>
      </c>
      <c r="R567" t="str">
        <f t="shared" si="53"/>
        <v>web</v>
      </c>
      <c r="S567" s="11">
        <f t="shared" si="54"/>
        <v>42195.78528935185</v>
      </c>
      <c r="T567" s="11">
        <f t="shared" si="55"/>
        <v>42165.78528935185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2.0000000000000001E-4</v>
      </c>
      <c r="P568" s="5">
        <f t="shared" si="51"/>
        <v>1</v>
      </c>
      <c r="Q568" t="str">
        <f t="shared" si="52"/>
        <v>technology</v>
      </c>
      <c r="R568" t="str">
        <f t="shared" si="53"/>
        <v>web</v>
      </c>
      <c r="S568" s="11">
        <f t="shared" si="54"/>
        <v>42565.68440972222</v>
      </c>
      <c r="T568" s="11">
        <f t="shared" si="5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5">
        <f t="shared" si="51"/>
        <v>0</v>
      </c>
      <c r="Q569" t="str">
        <f t="shared" si="52"/>
        <v>technology</v>
      </c>
      <c r="R569" t="str">
        <f t="shared" si="53"/>
        <v>web</v>
      </c>
      <c r="S569" s="11">
        <f t="shared" si="54"/>
        <v>42005.842523148152</v>
      </c>
      <c r="T569" s="11">
        <f t="shared" si="5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0.01</v>
      </c>
      <c r="P570" s="5">
        <f t="shared" si="51"/>
        <v>49</v>
      </c>
      <c r="Q570" t="str">
        <f t="shared" si="52"/>
        <v>technology</v>
      </c>
      <c r="R570" t="str">
        <f t="shared" si="53"/>
        <v>web</v>
      </c>
      <c r="S570" s="11">
        <f t="shared" si="54"/>
        <v>42385.458333333328</v>
      </c>
      <c r="T570" s="11">
        <f t="shared" si="5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8.0000000000000002E-3</v>
      </c>
      <c r="P571" s="5">
        <f t="shared" si="51"/>
        <v>20</v>
      </c>
      <c r="Q571" t="str">
        <f t="shared" si="52"/>
        <v>technology</v>
      </c>
      <c r="R571" t="str">
        <f t="shared" si="53"/>
        <v>web</v>
      </c>
      <c r="S571" s="11">
        <f t="shared" si="54"/>
        <v>42370.847361111111</v>
      </c>
      <c r="T571" s="11">
        <f t="shared" si="5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1.6705882352941177E-3</v>
      </c>
      <c r="P572" s="5">
        <f t="shared" si="51"/>
        <v>142</v>
      </c>
      <c r="Q572" t="str">
        <f t="shared" si="52"/>
        <v>technology</v>
      </c>
      <c r="R572" t="str">
        <f t="shared" si="53"/>
        <v>web</v>
      </c>
      <c r="S572" s="11">
        <f t="shared" si="54"/>
        <v>42418.798252314809</v>
      </c>
      <c r="T572" s="11">
        <f t="shared" si="55"/>
        <v>42388.798252314809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4.2399999999999998E-3</v>
      </c>
      <c r="P573" s="5">
        <f t="shared" si="51"/>
        <v>53</v>
      </c>
      <c r="Q573" t="str">
        <f t="shared" si="52"/>
        <v>technology</v>
      </c>
      <c r="R573" t="str">
        <f t="shared" si="53"/>
        <v>web</v>
      </c>
      <c r="S573" s="11">
        <f t="shared" si="54"/>
        <v>42212.165972222225</v>
      </c>
      <c r="T573" s="11">
        <f t="shared" si="5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5">
        <f t="shared" si="51"/>
        <v>0</v>
      </c>
      <c r="Q574" t="str">
        <f t="shared" si="52"/>
        <v>technology</v>
      </c>
      <c r="R574" t="str">
        <f t="shared" si="53"/>
        <v>web</v>
      </c>
      <c r="S574" s="11">
        <f t="shared" si="54"/>
        <v>42312.757962962962</v>
      </c>
      <c r="T574" s="11">
        <f t="shared" si="55"/>
        <v>42282.716296296298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3.892538925389254E-3</v>
      </c>
      <c r="P575" s="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54"/>
        <v>42022.05</v>
      </c>
      <c r="T575" s="11">
        <f t="shared" si="5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7.1556350626118068E-3</v>
      </c>
      <c r="P576" s="5">
        <f t="shared" si="51"/>
        <v>20</v>
      </c>
      <c r="Q576" t="str">
        <f t="shared" si="52"/>
        <v>technology</v>
      </c>
      <c r="R576" t="str">
        <f t="shared" si="53"/>
        <v>web</v>
      </c>
      <c r="S576" s="11">
        <f t="shared" si="54"/>
        <v>42662.443368055552</v>
      </c>
      <c r="T576" s="11">
        <f t="shared" si="5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4.3166666666666666E-3</v>
      </c>
      <c r="P577" s="5">
        <f t="shared" si="51"/>
        <v>64.75</v>
      </c>
      <c r="Q577" t="str">
        <f t="shared" si="52"/>
        <v>technology</v>
      </c>
      <c r="R577" t="str">
        <f t="shared" si="53"/>
        <v>web</v>
      </c>
      <c r="S577" s="11">
        <f t="shared" si="54"/>
        <v>42168.692627314813</v>
      </c>
      <c r="T577" s="11">
        <f t="shared" si="5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1.2500000000000001E-5</v>
      </c>
      <c r="P578" s="5">
        <f t="shared" si="51"/>
        <v>1</v>
      </c>
      <c r="Q578" t="str">
        <f t="shared" si="52"/>
        <v>technology</v>
      </c>
      <c r="R578" t="str">
        <f t="shared" si="53"/>
        <v>web</v>
      </c>
      <c r="S578" s="11">
        <f t="shared" si="54"/>
        <v>42091.43</v>
      </c>
      <c r="T578" s="11">
        <f t="shared" si="5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6">IFERROR((E579/D579), 0)</f>
        <v>2E-3</v>
      </c>
      <c r="P579" s="5">
        <f t="shared" ref="P579:P642" si="57">IFERROR(E579/L579,0)</f>
        <v>10</v>
      </c>
      <c r="Q579" t="str">
        <f t="shared" ref="Q579:Q642" si="58">TRIM(LEFT(N579,(FIND("/",N579,1))-1))</f>
        <v>technology</v>
      </c>
      <c r="R579" t="str">
        <f t="shared" ref="R579:R642" si="59">TRIM(RIGHT(N579,LEN(N579) -(FIND("/",N579,1))))</f>
        <v>web</v>
      </c>
      <c r="S579" s="11">
        <f t="shared" ref="S579:S642" si="60">(I579/86400)+DATE(1970,1,1)</f>
        <v>42510.589143518519</v>
      </c>
      <c r="T579" s="11">
        <f t="shared" ref="T579:T642" si="61">(J579/86400)+DATE(1970,1,1)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6"/>
        <v>1.12E-4</v>
      </c>
      <c r="P580" s="5">
        <f t="shared" si="57"/>
        <v>2</v>
      </c>
      <c r="Q580" t="str">
        <f t="shared" si="58"/>
        <v>technology</v>
      </c>
      <c r="R580" t="str">
        <f t="shared" si="59"/>
        <v>web</v>
      </c>
      <c r="S580" s="11">
        <f t="shared" si="60"/>
        <v>42254.578622685185</v>
      </c>
      <c r="T580" s="11">
        <f t="shared" si="61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6"/>
        <v>1.4583333333333334E-2</v>
      </c>
      <c r="P581" s="5">
        <f t="shared" si="57"/>
        <v>35</v>
      </c>
      <c r="Q581" t="str">
        <f t="shared" si="58"/>
        <v>technology</v>
      </c>
      <c r="R581" t="str">
        <f t="shared" si="59"/>
        <v>web</v>
      </c>
      <c r="S581" s="11">
        <f t="shared" si="60"/>
        <v>41998.852118055554</v>
      </c>
      <c r="T581" s="11">
        <f t="shared" si="61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6"/>
        <v>3.3333333333333332E-4</v>
      </c>
      <c r="P582" s="5">
        <f t="shared" si="57"/>
        <v>1</v>
      </c>
      <c r="Q582" t="str">
        <f t="shared" si="58"/>
        <v>technology</v>
      </c>
      <c r="R582" t="str">
        <f t="shared" si="59"/>
        <v>web</v>
      </c>
      <c r="S582" s="11">
        <f t="shared" si="60"/>
        <v>42635.908182870371</v>
      </c>
      <c r="T582" s="11">
        <f t="shared" si="61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6"/>
        <v>0</v>
      </c>
      <c r="P583" s="5">
        <f t="shared" si="57"/>
        <v>0</v>
      </c>
      <c r="Q583" t="str">
        <f t="shared" si="58"/>
        <v>technology</v>
      </c>
      <c r="R583" t="str">
        <f t="shared" si="59"/>
        <v>web</v>
      </c>
      <c r="S583" s="11">
        <f t="shared" si="60"/>
        <v>42218.012777777782</v>
      </c>
      <c r="T583" s="11">
        <f t="shared" si="61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6"/>
        <v>0</v>
      </c>
      <c r="P584" s="5">
        <f t="shared" si="57"/>
        <v>0</v>
      </c>
      <c r="Q584" t="str">
        <f t="shared" si="58"/>
        <v>technology</v>
      </c>
      <c r="R584" t="str">
        <f t="shared" si="59"/>
        <v>web</v>
      </c>
      <c r="S584" s="11">
        <f t="shared" si="60"/>
        <v>42078.75</v>
      </c>
      <c r="T584" s="11">
        <f t="shared" si="61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6"/>
        <v>1.1111111111111112E-4</v>
      </c>
      <c r="P585" s="5">
        <f t="shared" si="57"/>
        <v>1</v>
      </c>
      <c r="Q585" t="str">
        <f t="shared" si="58"/>
        <v>technology</v>
      </c>
      <c r="R585" t="str">
        <f t="shared" si="59"/>
        <v>web</v>
      </c>
      <c r="S585" s="11">
        <f t="shared" si="60"/>
        <v>42082.896840277783</v>
      </c>
      <c r="T585" s="11">
        <f t="shared" si="61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6"/>
        <v>0.01</v>
      </c>
      <c r="P586" s="5">
        <f t="shared" si="57"/>
        <v>5</v>
      </c>
      <c r="Q586" t="str">
        <f t="shared" si="58"/>
        <v>technology</v>
      </c>
      <c r="R586" t="str">
        <f t="shared" si="59"/>
        <v>web</v>
      </c>
      <c r="S586" s="11">
        <f t="shared" si="60"/>
        <v>42079.674953703703</v>
      </c>
      <c r="T586" s="11">
        <f t="shared" si="61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6"/>
        <v>0</v>
      </c>
      <c r="P587" s="5">
        <f t="shared" si="57"/>
        <v>0</v>
      </c>
      <c r="Q587" t="str">
        <f t="shared" si="58"/>
        <v>technology</v>
      </c>
      <c r="R587" t="str">
        <f t="shared" si="59"/>
        <v>web</v>
      </c>
      <c r="S587" s="11">
        <f t="shared" si="60"/>
        <v>42339</v>
      </c>
      <c r="T587" s="11">
        <f t="shared" si="61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6"/>
        <v>5.5999999999999999E-3</v>
      </c>
      <c r="P588" s="5">
        <f t="shared" si="57"/>
        <v>14</v>
      </c>
      <c r="Q588" t="str">
        <f t="shared" si="58"/>
        <v>technology</v>
      </c>
      <c r="R588" t="str">
        <f t="shared" si="59"/>
        <v>web</v>
      </c>
      <c r="S588" s="11">
        <f t="shared" si="60"/>
        <v>42050.854247685187</v>
      </c>
      <c r="T588" s="11">
        <f t="shared" si="61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6"/>
        <v>9.0833333333333335E-2</v>
      </c>
      <c r="P589" s="5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60"/>
        <v>42110.757326388892</v>
      </c>
      <c r="T589" s="11">
        <f t="shared" si="61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6"/>
        <v>3.3444444444444443E-2</v>
      </c>
      <c r="P590" s="5">
        <f t="shared" si="57"/>
        <v>150.5</v>
      </c>
      <c r="Q590" t="str">
        <f t="shared" si="58"/>
        <v>technology</v>
      </c>
      <c r="R590" t="str">
        <f t="shared" si="59"/>
        <v>web</v>
      </c>
      <c r="S590" s="11">
        <f t="shared" si="60"/>
        <v>42691.811180555553</v>
      </c>
      <c r="T590" s="11">
        <f t="shared" si="61"/>
        <v>42631.769513888888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6"/>
        <v>1.3333333333333334E-4</v>
      </c>
      <c r="P591" s="5">
        <f t="shared" si="57"/>
        <v>1</v>
      </c>
      <c r="Q591" t="str">
        <f t="shared" si="58"/>
        <v>technology</v>
      </c>
      <c r="R591" t="str">
        <f t="shared" si="59"/>
        <v>web</v>
      </c>
      <c r="S591" s="11">
        <f t="shared" si="60"/>
        <v>42193.614571759259</v>
      </c>
      <c r="T591" s="11">
        <f t="shared" si="61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6"/>
        <v>4.4600000000000001E-2</v>
      </c>
      <c r="P592" s="5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60"/>
        <v>42408.542361111111</v>
      </c>
      <c r="T592" s="11">
        <f t="shared" si="61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6"/>
        <v>6.0999999999999997E-4</v>
      </c>
      <c r="P593" s="5">
        <f t="shared" si="57"/>
        <v>30.5</v>
      </c>
      <c r="Q593" t="str">
        <f t="shared" si="58"/>
        <v>technology</v>
      </c>
      <c r="R593" t="str">
        <f t="shared" si="59"/>
        <v>web</v>
      </c>
      <c r="S593" s="11">
        <f t="shared" si="60"/>
        <v>42207.543171296296</v>
      </c>
      <c r="T593" s="11">
        <f t="shared" si="61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6"/>
        <v>3.3333333333333333E-2</v>
      </c>
      <c r="P594" s="5">
        <f t="shared" si="57"/>
        <v>250</v>
      </c>
      <c r="Q594" t="str">
        <f t="shared" si="58"/>
        <v>technology</v>
      </c>
      <c r="R594" t="str">
        <f t="shared" si="59"/>
        <v>web</v>
      </c>
      <c r="S594" s="11">
        <f t="shared" si="60"/>
        <v>41976.232175925921</v>
      </c>
      <c r="T594" s="11">
        <f t="shared" si="61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6"/>
        <v>0.23</v>
      </c>
      <c r="P595" s="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60"/>
        <v>42100.635937500003</v>
      </c>
      <c r="T595" s="11">
        <f t="shared" si="61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6"/>
        <v>1.0399999999999999E-3</v>
      </c>
      <c r="P596" s="5">
        <f t="shared" si="57"/>
        <v>13</v>
      </c>
      <c r="Q596" t="str">
        <f t="shared" si="58"/>
        <v>technology</v>
      </c>
      <c r="R596" t="str">
        <f t="shared" si="59"/>
        <v>web</v>
      </c>
      <c r="S596" s="11">
        <f t="shared" si="60"/>
        <v>42476.780162037037</v>
      </c>
      <c r="T596" s="11">
        <f t="shared" si="61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6"/>
        <v>4.2599999999999999E-3</v>
      </c>
      <c r="P597" s="5">
        <f t="shared" si="57"/>
        <v>53.25</v>
      </c>
      <c r="Q597" t="str">
        <f t="shared" si="58"/>
        <v>technology</v>
      </c>
      <c r="R597" t="str">
        <f t="shared" si="59"/>
        <v>web</v>
      </c>
      <c r="S597" s="11">
        <f t="shared" si="60"/>
        <v>42128.069884259261</v>
      </c>
      <c r="T597" s="11">
        <f t="shared" si="61"/>
        <v>42083.069884259261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6"/>
        <v>2.9999999999999997E-4</v>
      </c>
      <c r="P598" s="5">
        <f t="shared" si="57"/>
        <v>3</v>
      </c>
      <c r="Q598" t="str">
        <f t="shared" si="58"/>
        <v>technology</v>
      </c>
      <c r="R598" t="str">
        <f t="shared" si="59"/>
        <v>web</v>
      </c>
      <c r="S598" s="11">
        <f t="shared" si="60"/>
        <v>42676.896898148145</v>
      </c>
      <c r="T598" s="11">
        <f t="shared" si="61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6"/>
        <v>2.6666666666666666E-3</v>
      </c>
      <c r="P599" s="5">
        <f t="shared" si="57"/>
        <v>10</v>
      </c>
      <c r="Q599" t="str">
        <f t="shared" si="58"/>
        <v>technology</v>
      </c>
      <c r="R599" t="str">
        <f t="shared" si="59"/>
        <v>web</v>
      </c>
      <c r="S599" s="11">
        <f t="shared" si="60"/>
        <v>42582.666666666672</v>
      </c>
      <c r="T599" s="11">
        <f t="shared" si="61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6"/>
        <v>0.34</v>
      </c>
      <c r="P600" s="5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60"/>
        <v>41978.00209490741</v>
      </c>
      <c r="T600" s="11">
        <f t="shared" si="61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6"/>
        <v>6.2E-4</v>
      </c>
      <c r="P601" s="5">
        <f t="shared" si="57"/>
        <v>15.5</v>
      </c>
      <c r="Q601" t="str">
        <f t="shared" si="58"/>
        <v>technology</v>
      </c>
      <c r="R601" t="str">
        <f t="shared" si="59"/>
        <v>web</v>
      </c>
      <c r="S601" s="11">
        <f t="shared" si="60"/>
        <v>42071.636111111111</v>
      </c>
      <c r="T601" s="11">
        <f t="shared" si="61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6"/>
        <v>0.02</v>
      </c>
      <c r="P602" s="5">
        <f t="shared" si="57"/>
        <v>100</v>
      </c>
      <c r="Q602" t="str">
        <f t="shared" si="58"/>
        <v>technology</v>
      </c>
      <c r="R602" t="str">
        <f t="shared" si="59"/>
        <v>web</v>
      </c>
      <c r="S602" s="11">
        <f t="shared" si="60"/>
        <v>42133.798171296294</v>
      </c>
      <c r="T602" s="11">
        <f t="shared" si="61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6"/>
        <v>1.4E-2</v>
      </c>
      <c r="P603" s="5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60"/>
        <v>41999.858090277776</v>
      </c>
      <c r="T603" s="11">
        <f t="shared" si="61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6"/>
        <v>0</v>
      </c>
      <c r="P604" s="5">
        <f t="shared" si="57"/>
        <v>0</v>
      </c>
      <c r="Q604" t="str">
        <f t="shared" si="58"/>
        <v>technology</v>
      </c>
      <c r="R604" t="str">
        <f t="shared" si="59"/>
        <v>web</v>
      </c>
      <c r="S604" s="11">
        <f t="shared" si="60"/>
        <v>42173.79415509259</v>
      </c>
      <c r="T604" s="11">
        <f t="shared" si="61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6"/>
        <v>3.9334666666666664E-2</v>
      </c>
      <c r="P605" s="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60"/>
        <v>41865.639155092591</v>
      </c>
      <c r="T605" s="11">
        <f t="shared" si="61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6"/>
        <v>0</v>
      </c>
      <c r="P606" s="5">
        <f t="shared" si="57"/>
        <v>0</v>
      </c>
      <c r="Q606" t="str">
        <f t="shared" si="58"/>
        <v>technology</v>
      </c>
      <c r="R606" t="str">
        <f t="shared" si="59"/>
        <v>web</v>
      </c>
      <c r="S606" s="11">
        <f t="shared" si="60"/>
        <v>41879.035370370373</v>
      </c>
      <c r="T606" s="11">
        <f t="shared" si="61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6"/>
        <v>2.6200000000000001E-2</v>
      </c>
      <c r="P607" s="5">
        <f t="shared" si="57"/>
        <v>16.375</v>
      </c>
      <c r="Q607" t="str">
        <f t="shared" si="58"/>
        <v>technology</v>
      </c>
      <c r="R607" t="str">
        <f t="shared" si="59"/>
        <v>web</v>
      </c>
      <c r="S607" s="11">
        <f t="shared" si="60"/>
        <v>42239.357731481483</v>
      </c>
      <c r="T607" s="11">
        <f t="shared" si="61"/>
        <v>42194.357731481483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6"/>
        <v>2E-3</v>
      </c>
      <c r="P608" s="5">
        <f t="shared" si="57"/>
        <v>10</v>
      </c>
      <c r="Q608" t="str">
        <f t="shared" si="58"/>
        <v>technology</v>
      </c>
      <c r="R608" t="str">
        <f t="shared" si="59"/>
        <v>web</v>
      </c>
      <c r="S608" s="11">
        <f t="shared" si="60"/>
        <v>42148.625</v>
      </c>
      <c r="T608" s="11">
        <f t="shared" si="61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6"/>
        <v>0</v>
      </c>
      <c r="P609" s="5">
        <f t="shared" si="57"/>
        <v>0</v>
      </c>
      <c r="Q609" t="str">
        <f t="shared" si="58"/>
        <v>technology</v>
      </c>
      <c r="R609" t="str">
        <f t="shared" si="59"/>
        <v>web</v>
      </c>
      <c r="S609" s="11">
        <f t="shared" si="60"/>
        <v>42330.867314814815</v>
      </c>
      <c r="T609" s="11">
        <f t="shared" si="61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6"/>
        <v>9.7400000000000004E-3</v>
      </c>
      <c r="P610" s="5">
        <f t="shared" si="57"/>
        <v>292.2</v>
      </c>
      <c r="Q610" t="str">
        <f t="shared" si="58"/>
        <v>technology</v>
      </c>
      <c r="R610" t="str">
        <f t="shared" si="59"/>
        <v>web</v>
      </c>
      <c r="S610" s="11">
        <f t="shared" si="60"/>
        <v>42170.921064814815</v>
      </c>
      <c r="T610" s="11">
        <f t="shared" si="61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6"/>
        <v>6.41025641025641E-3</v>
      </c>
      <c r="P611" s="5">
        <f t="shared" si="57"/>
        <v>5</v>
      </c>
      <c r="Q611" t="str">
        <f t="shared" si="58"/>
        <v>technology</v>
      </c>
      <c r="R611" t="str">
        <f t="shared" si="59"/>
        <v>web</v>
      </c>
      <c r="S611" s="11">
        <f t="shared" si="60"/>
        <v>42337.075740740736</v>
      </c>
      <c r="T611" s="11">
        <f t="shared" si="61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6"/>
        <v>0</v>
      </c>
      <c r="P612" s="5">
        <f t="shared" si="57"/>
        <v>0</v>
      </c>
      <c r="Q612" t="str">
        <f t="shared" si="58"/>
        <v>technology</v>
      </c>
      <c r="R612" t="str">
        <f t="shared" si="59"/>
        <v>web</v>
      </c>
      <c r="S612" s="11">
        <f t="shared" si="60"/>
        <v>42116.83085648148</v>
      </c>
      <c r="T612" s="11">
        <f t="shared" si="61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6"/>
        <v>0</v>
      </c>
      <c r="P613" s="5">
        <f t="shared" si="57"/>
        <v>0</v>
      </c>
      <c r="Q613" t="str">
        <f t="shared" si="58"/>
        <v>technology</v>
      </c>
      <c r="R613" t="str">
        <f t="shared" si="59"/>
        <v>web</v>
      </c>
      <c r="S613" s="11">
        <f t="shared" si="60"/>
        <v>42388.560613425929</v>
      </c>
      <c r="T613" s="11">
        <f t="shared" si="61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6"/>
        <v>0</v>
      </c>
      <c r="P614" s="5">
        <f t="shared" si="57"/>
        <v>0</v>
      </c>
      <c r="Q614" t="str">
        <f t="shared" si="58"/>
        <v>technology</v>
      </c>
      <c r="R614" t="str">
        <f t="shared" si="59"/>
        <v>web</v>
      </c>
      <c r="S614" s="11">
        <f t="shared" si="60"/>
        <v>42615.031782407408</v>
      </c>
      <c r="T614" s="11">
        <f t="shared" si="61"/>
        <v>42585.031782407408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6"/>
        <v>0.21363333333333334</v>
      </c>
      <c r="P615" s="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60"/>
        <v>42278.207638888889</v>
      </c>
      <c r="T615" s="11">
        <f t="shared" si="61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6"/>
        <v>0</v>
      </c>
      <c r="P616" s="5">
        <f t="shared" si="57"/>
        <v>0</v>
      </c>
      <c r="Q616" t="str">
        <f t="shared" si="58"/>
        <v>technology</v>
      </c>
      <c r="R616" t="str">
        <f t="shared" si="59"/>
        <v>web</v>
      </c>
      <c r="S616" s="11">
        <f t="shared" si="60"/>
        <v>42545.061805555553</v>
      </c>
      <c r="T616" s="11">
        <f t="shared" si="61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6"/>
        <v>0</v>
      </c>
      <c r="P617" s="5">
        <f t="shared" si="57"/>
        <v>0</v>
      </c>
      <c r="Q617" t="str">
        <f t="shared" si="58"/>
        <v>technology</v>
      </c>
      <c r="R617" t="str">
        <f t="shared" si="59"/>
        <v>web</v>
      </c>
      <c r="S617" s="11">
        <f t="shared" si="60"/>
        <v>42272.122210648144</v>
      </c>
      <c r="T617" s="11">
        <f t="shared" si="61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6"/>
        <v>0</v>
      </c>
      <c r="P618" s="5">
        <f t="shared" si="57"/>
        <v>0</v>
      </c>
      <c r="Q618" t="str">
        <f t="shared" si="58"/>
        <v>technology</v>
      </c>
      <c r="R618" t="str">
        <f t="shared" si="59"/>
        <v>web</v>
      </c>
      <c r="S618" s="11">
        <f t="shared" si="60"/>
        <v>42791.376238425924</v>
      </c>
      <c r="T618" s="11">
        <f t="shared" si="61"/>
        <v>42761.376238425924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6"/>
        <v>0.03</v>
      </c>
      <c r="P619" s="5">
        <f t="shared" si="57"/>
        <v>20</v>
      </c>
      <c r="Q619" t="str">
        <f t="shared" si="58"/>
        <v>technology</v>
      </c>
      <c r="R619" t="str">
        <f t="shared" si="59"/>
        <v>web</v>
      </c>
      <c r="S619" s="11">
        <f t="shared" si="60"/>
        <v>42132.343090277776</v>
      </c>
      <c r="T619" s="11">
        <f t="shared" si="61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6"/>
        <v>0</v>
      </c>
      <c r="P620" s="5">
        <f t="shared" si="57"/>
        <v>0</v>
      </c>
      <c r="Q620" t="str">
        <f t="shared" si="58"/>
        <v>technology</v>
      </c>
      <c r="R620" t="str">
        <f t="shared" si="59"/>
        <v>web</v>
      </c>
      <c r="S620" s="11">
        <f t="shared" si="60"/>
        <v>42347.810219907406</v>
      </c>
      <c r="T620" s="11">
        <f t="shared" si="61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6"/>
        <v>3.9999999999999998E-7</v>
      </c>
      <c r="P621" s="5">
        <f t="shared" si="57"/>
        <v>1</v>
      </c>
      <c r="Q621" t="str">
        <f t="shared" si="58"/>
        <v>technology</v>
      </c>
      <c r="R621" t="str">
        <f t="shared" si="59"/>
        <v>web</v>
      </c>
      <c r="S621" s="11">
        <f t="shared" si="60"/>
        <v>41968.692013888889</v>
      </c>
      <c r="T621" s="11">
        <f t="shared" si="61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6"/>
        <v>0.01</v>
      </c>
      <c r="P622" s="5">
        <f t="shared" si="57"/>
        <v>300</v>
      </c>
      <c r="Q622" t="str">
        <f t="shared" si="58"/>
        <v>technology</v>
      </c>
      <c r="R622" t="str">
        <f t="shared" si="59"/>
        <v>web</v>
      </c>
      <c r="S622" s="11">
        <f t="shared" si="60"/>
        <v>41876.716874999998</v>
      </c>
      <c r="T622" s="11">
        <f t="shared" si="61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6"/>
        <v>1.044E-2</v>
      </c>
      <c r="P623" s="5">
        <f t="shared" si="57"/>
        <v>87</v>
      </c>
      <c r="Q623" t="str">
        <f t="shared" si="58"/>
        <v>technology</v>
      </c>
      <c r="R623" t="str">
        <f t="shared" si="59"/>
        <v>web</v>
      </c>
      <c r="S623" s="11">
        <f t="shared" si="60"/>
        <v>42558.987696759257</v>
      </c>
      <c r="T623" s="11">
        <f t="shared" si="61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6"/>
        <v>5.6833333333333333E-2</v>
      </c>
      <c r="P624" s="5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60"/>
        <v>42552.774745370371</v>
      </c>
      <c r="T624" s="11">
        <f t="shared" si="61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6"/>
        <v>0</v>
      </c>
      <c r="P625" s="5">
        <f t="shared" si="57"/>
        <v>0</v>
      </c>
      <c r="Q625" t="str">
        <f t="shared" si="58"/>
        <v>technology</v>
      </c>
      <c r="R625" t="str">
        <f t="shared" si="59"/>
        <v>web</v>
      </c>
      <c r="S625" s="11">
        <f t="shared" si="60"/>
        <v>42152.009224537032</v>
      </c>
      <c r="T625" s="11">
        <f t="shared" si="61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6"/>
        <v>0</v>
      </c>
      <c r="P626" s="5">
        <f t="shared" si="57"/>
        <v>0</v>
      </c>
      <c r="Q626" t="str">
        <f t="shared" si="58"/>
        <v>technology</v>
      </c>
      <c r="R626" t="str">
        <f t="shared" si="59"/>
        <v>web</v>
      </c>
      <c r="S626" s="11">
        <f t="shared" si="60"/>
        <v>42138.988900462966</v>
      </c>
      <c r="T626" s="11">
        <f t="shared" si="61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6"/>
        <v>0</v>
      </c>
      <c r="P627" s="5">
        <f t="shared" si="57"/>
        <v>0</v>
      </c>
      <c r="Q627" t="str">
        <f t="shared" si="58"/>
        <v>technology</v>
      </c>
      <c r="R627" t="str">
        <f t="shared" si="59"/>
        <v>web</v>
      </c>
      <c r="S627" s="11">
        <f t="shared" si="60"/>
        <v>42820.853900462964</v>
      </c>
      <c r="T627" s="11">
        <f t="shared" si="61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6"/>
        <v>0.17380000000000001</v>
      </c>
      <c r="P628" s="5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60"/>
        <v>42231.556944444441</v>
      </c>
      <c r="T628" s="11">
        <f t="shared" si="61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6"/>
        <v>2.0000000000000001E-4</v>
      </c>
      <c r="P629" s="5">
        <f t="shared" si="57"/>
        <v>90</v>
      </c>
      <c r="Q629" t="str">
        <f t="shared" si="58"/>
        <v>technology</v>
      </c>
      <c r="R629" t="str">
        <f t="shared" si="59"/>
        <v>web</v>
      </c>
      <c r="S629" s="11">
        <f t="shared" si="60"/>
        <v>42443.958333333328</v>
      </c>
      <c r="T629" s="11">
        <f t="shared" si="61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6"/>
        <v>0</v>
      </c>
      <c r="P630" s="5">
        <f t="shared" si="57"/>
        <v>0</v>
      </c>
      <c r="Q630" t="str">
        <f t="shared" si="58"/>
        <v>technology</v>
      </c>
      <c r="R630" t="str">
        <f t="shared" si="59"/>
        <v>web</v>
      </c>
      <c r="S630" s="11">
        <f t="shared" si="60"/>
        <v>41833.692789351851</v>
      </c>
      <c r="T630" s="11">
        <f t="shared" si="61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6"/>
        <v>1.75E-3</v>
      </c>
      <c r="P631" s="5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60"/>
        <v>42504.637824074074</v>
      </c>
      <c r="T631" s="11">
        <f t="shared" si="61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6"/>
        <v>8.3340278356529708E-4</v>
      </c>
      <c r="P632" s="5">
        <f t="shared" si="57"/>
        <v>10</v>
      </c>
      <c r="Q632" t="str">
        <f t="shared" si="58"/>
        <v>technology</v>
      </c>
      <c r="R632" t="str">
        <f t="shared" si="59"/>
        <v>web</v>
      </c>
      <c r="S632" s="11">
        <f t="shared" si="60"/>
        <v>42253.215277777781</v>
      </c>
      <c r="T632" s="11">
        <f t="shared" si="61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6"/>
        <v>1.38E-2</v>
      </c>
      <c r="P633" s="5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60"/>
        <v>42518.772326388891</v>
      </c>
      <c r="T633" s="11">
        <f t="shared" si="61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6"/>
        <v>0</v>
      </c>
      <c r="P634" s="5">
        <f t="shared" si="57"/>
        <v>0</v>
      </c>
      <c r="Q634" t="str">
        <f t="shared" si="58"/>
        <v>technology</v>
      </c>
      <c r="R634" t="str">
        <f t="shared" si="59"/>
        <v>web</v>
      </c>
      <c r="S634" s="11">
        <f t="shared" si="60"/>
        <v>42333.700983796298</v>
      </c>
      <c r="T634" s="11">
        <f t="shared" si="61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6"/>
        <v>0.1245</v>
      </c>
      <c r="P635" s="5">
        <f t="shared" si="57"/>
        <v>49.8</v>
      </c>
      <c r="Q635" t="str">
        <f t="shared" si="58"/>
        <v>technology</v>
      </c>
      <c r="R635" t="str">
        <f t="shared" si="59"/>
        <v>web</v>
      </c>
      <c r="S635" s="11">
        <f t="shared" si="60"/>
        <v>42538.958333333328</v>
      </c>
      <c r="T635" s="11">
        <f t="shared" si="61"/>
        <v>42507.299328703702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6"/>
        <v>2.0000000000000001E-4</v>
      </c>
      <c r="P636" s="5">
        <f t="shared" si="57"/>
        <v>1</v>
      </c>
      <c r="Q636" t="str">
        <f t="shared" si="58"/>
        <v>technology</v>
      </c>
      <c r="R636" t="str">
        <f t="shared" si="59"/>
        <v>web</v>
      </c>
      <c r="S636" s="11">
        <f t="shared" si="60"/>
        <v>42061.928576388891</v>
      </c>
      <c r="T636" s="11">
        <f t="shared" si="61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6"/>
        <v>8.0000000000000007E-5</v>
      </c>
      <c r="P637" s="5">
        <f t="shared" si="57"/>
        <v>2</v>
      </c>
      <c r="Q637" t="str">
        <f t="shared" si="58"/>
        <v>technology</v>
      </c>
      <c r="R637" t="str">
        <f t="shared" si="59"/>
        <v>web</v>
      </c>
      <c r="S637" s="11">
        <f t="shared" si="60"/>
        <v>42106.092152777783</v>
      </c>
      <c r="T637" s="11">
        <f t="shared" si="61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6"/>
        <v>2E-3</v>
      </c>
      <c r="P638" s="5">
        <f t="shared" si="57"/>
        <v>4</v>
      </c>
      <c r="Q638" t="str">
        <f t="shared" si="58"/>
        <v>technology</v>
      </c>
      <c r="R638" t="str">
        <f t="shared" si="59"/>
        <v>web</v>
      </c>
      <c r="S638" s="11">
        <f t="shared" si="60"/>
        <v>42161.44930555555</v>
      </c>
      <c r="T638" s="11">
        <f t="shared" si="61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6"/>
        <v>0</v>
      </c>
      <c r="P639" s="5">
        <f t="shared" si="57"/>
        <v>0</v>
      </c>
      <c r="Q639" t="str">
        <f t="shared" si="58"/>
        <v>technology</v>
      </c>
      <c r="R639" t="str">
        <f t="shared" si="59"/>
        <v>web</v>
      </c>
      <c r="S639" s="11">
        <f t="shared" si="60"/>
        <v>42791.961111111115</v>
      </c>
      <c r="T639" s="11">
        <f t="shared" si="61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6"/>
        <v>9.0000000000000006E-5</v>
      </c>
      <c r="P640" s="5">
        <f t="shared" si="57"/>
        <v>3</v>
      </c>
      <c r="Q640" t="str">
        <f t="shared" si="58"/>
        <v>technology</v>
      </c>
      <c r="R640" t="str">
        <f t="shared" si="59"/>
        <v>web</v>
      </c>
      <c r="S640" s="11">
        <f t="shared" si="60"/>
        <v>42819.55164351852</v>
      </c>
      <c r="T640" s="11">
        <f t="shared" si="61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6"/>
        <v>9.9999999999999995E-7</v>
      </c>
      <c r="P641" s="5">
        <f t="shared" si="57"/>
        <v>1</v>
      </c>
      <c r="Q641" t="str">
        <f t="shared" si="58"/>
        <v>technology</v>
      </c>
      <c r="R641" t="str">
        <f t="shared" si="59"/>
        <v>web</v>
      </c>
      <c r="S641" s="11">
        <f t="shared" si="60"/>
        <v>41925.583275462966</v>
      </c>
      <c r="T641" s="11">
        <f t="shared" si="61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6"/>
        <v>1.4428571428571428</v>
      </c>
      <c r="P642" s="5">
        <f t="shared" si="57"/>
        <v>50.5</v>
      </c>
      <c r="Q642" t="str">
        <f t="shared" si="58"/>
        <v>technology</v>
      </c>
      <c r="R642" t="str">
        <f t="shared" si="59"/>
        <v>wearables</v>
      </c>
      <c r="S642" s="11">
        <f t="shared" si="60"/>
        <v>42698.958333333328</v>
      </c>
      <c r="T642" s="11">
        <f t="shared" si="61"/>
        <v>42683.420312499999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2">IFERROR((E643/D643), 0)</f>
        <v>1.1916249999999999</v>
      </c>
      <c r="P643" s="5">
        <f t="shared" ref="P643:P706" si="63">IFERROR(E643/L643,0)</f>
        <v>151.31746031746033</v>
      </c>
      <c r="Q643" t="str">
        <f t="shared" ref="Q643:Q706" si="64">TRIM(LEFT(N643,(FIND("/",N643,1))-1))</f>
        <v>technology</v>
      </c>
      <c r="R643" t="str">
        <f t="shared" ref="R643:R706" si="65">TRIM(RIGHT(N643,LEN(N643) -(FIND("/",N643,1))))</f>
        <v>wearables</v>
      </c>
      <c r="S643" s="11">
        <f t="shared" ref="S643:S706" si="66">(I643/86400)+DATE(1970,1,1)</f>
        <v>42229.57</v>
      </c>
      <c r="T643" s="11">
        <f t="shared" ref="T643:T706" si="67">(J643/86400)+DATE(1970,1,1)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2"/>
        <v>14.604850000000001</v>
      </c>
      <c r="P644" s="5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6"/>
        <v>42235.651319444441</v>
      </c>
      <c r="T644" s="11">
        <f t="shared" si="67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2"/>
        <v>1.0580799999999999</v>
      </c>
      <c r="P645" s="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6"/>
        <v>42155.642071759255</v>
      </c>
      <c r="T645" s="11">
        <f t="shared" si="67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2"/>
        <v>3.0011791999999997</v>
      </c>
      <c r="P646" s="5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6"/>
        <v>41941.041666666664</v>
      </c>
      <c r="T646" s="11">
        <f t="shared" si="67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2"/>
        <v>2.7869999999999999</v>
      </c>
      <c r="P647" s="5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6"/>
        <v>42594.026319444441</v>
      </c>
      <c r="T647" s="11">
        <f t="shared" si="67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2"/>
        <v>1.3187625000000001</v>
      </c>
      <c r="P648" s="5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6"/>
        <v>41862.852627314816</v>
      </c>
      <c r="T648" s="11">
        <f t="shared" si="67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2"/>
        <v>1.0705</v>
      </c>
      <c r="P649" s="5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6"/>
        <v>42446.726261574076</v>
      </c>
      <c r="T649" s="11">
        <f t="shared" si="67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2"/>
        <v>1.2682285714285715</v>
      </c>
      <c r="P650" s="5">
        <f t="shared" si="63"/>
        <v>1644</v>
      </c>
      <c r="Q650" t="str">
        <f t="shared" si="64"/>
        <v>technology</v>
      </c>
      <c r="R650" t="str">
        <f t="shared" si="65"/>
        <v>wearables</v>
      </c>
      <c r="S650" s="11">
        <f t="shared" si="66"/>
        <v>41926.693379629629</v>
      </c>
      <c r="T650" s="11">
        <f t="shared" si="67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2"/>
        <v>1.3996</v>
      </c>
      <c r="P651" s="5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6"/>
        <v>41898.912187499998</v>
      </c>
      <c r="T651" s="11">
        <f t="shared" si="67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2"/>
        <v>1.1240000000000001</v>
      </c>
      <c r="P652" s="5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6"/>
        <v>41992.078518518523</v>
      </c>
      <c r="T652" s="11">
        <f t="shared" si="67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2"/>
        <v>1.00528</v>
      </c>
      <c r="P653" s="5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6"/>
        <v>41986.017488425925</v>
      </c>
      <c r="T653" s="11">
        <f t="shared" si="67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2"/>
        <v>1.0046666666666666</v>
      </c>
      <c r="P654" s="5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6"/>
        <v>42705.732060185182</v>
      </c>
      <c r="T654" s="11">
        <f t="shared" si="67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2"/>
        <v>1.4144600000000001</v>
      </c>
      <c r="P655" s="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6"/>
        <v>42236.618518518517</v>
      </c>
      <c r="T655" s="11">
        <f t="shared" si="67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2"/>
        <v>2.6729166666666666</v>
      </c>
      <c r="P656" s="5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6"/>
        <v>42193.957326388889</v>
      </c>
      <c r="T656" s="11">
        <f t="shared" si="67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2"/>
        <v>1.4688749999999999</v>
      </c>
      <c r="P657" s="5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6"/>
        <v>42075.915648148148</v>
      </c>
      <c r="T657" s="11">
        <f t="shared" si="67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2"/>
        <v>2.1356000000000002</v>
      </c>
      <c r="P658" s="5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6"/>
        <v>42477.76295138889</v>
      </c>
      <c r="T658" s="11">
        <f t="shared" si="67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2"/>
        <v>1.2569999999999999</v>
      </c>
      <c r="P659" s="5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6"/>
        <v>42361.84574074074</v>
      </c>
      <c r="T659" s="11">
        <f t="shared" si="67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2"/>
        <v>1.0446206037108834</v>
      </c>
      <c r="P660" s="5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6"/>
        <v>42211.75</v>
      </c>
      <c r="T660" s="11">
        <f t="shared" si="67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2"/>
        <v>1.0056666666666667</v>
      </c>
      <c r="P661" s="5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6"/>
        <v>42239.593692129631</v>
      </c>
      <c r="T661" s="11">
        <f t="shared" si="67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2"/>
        <v>3.058E-2</v>
      </c>
      <c r="P662" s="5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6"/>
        <v>41952.783321759256</v>
      </c>
      <c r="T662" s="11">
        <f t="shared" si="67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2"/>
        <v>9.4999999999999998E-3</v>
      </c>
      <c r="P663" s="5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6"/>
        <v>42666.645358796297</v>
      </c>
      <c r="T663" s="11">
        <f t="shared" si="67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2"/>
        <v>4.0000000000000001E-3</v>
      </c>
      <c r="P664" s="5">
        <f t="shared" si="63"/>
        <v>39</v>
      </c>
      <c r="Q664" t="str">
        <f t="shared" si="64"/>
        <v>technology</v>
      </c>
      <c r="R664" t="str">
        <f t="shared" si="65"/>
        <v>wearables</v>
      </c>
      <c r="S664" s="11">
        <f t="shared" si="66"/>
        <v>42020.438043981485</v>
      </c>
      <c r="T664" s="11">
        <f t="shared" si="67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2"/>
        <v>3.5000000000000001E-3</v>
      </c>
      <c r="P665" s="5">
        <f t="shared" si="63"/>
        <v>100</v>
      </c>
      <c r="Q665" t="str">
        <f t="shared" si="64"/>
        <v>technology</v>
      </c>
      <c r="R665" t="str">
        <f t="shared" si="65"/>
        <v>wearables</v>
      </c>
      <c r="S665" s="11">
        <f t="shared" si="66"/>
        <v>42203.843240740738</v>
      </c>
      <c r="T665" s="11">
        <f t="shared" si="67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2"/>
        <v>7.5333333333333335E-2</v>
      </c>
      <c r="P666" s="5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6"/>
        <v>42107.666377314818</v>
      </c>
      <c r="T666" s="11">
        <f t="shared" si="67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2"/>
        <v>0.18640000000000001</v>
      </c>
      <c r="P667" s="5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6"/>
        <v>42748.711354166662</v>
      </c>
      <c r="T667" s="11">
        <f t="shared" si="67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2"/>
        <v>4.0000000000000003E-5</v>
      </c>
      <c r="P668" s="5">
        <f t="shared" si="63"/>
        <v>2</v>
      </c>
      <c r="Q668" t="str">
        <f t="shared" si="64"/>
        <v>technology</v>
      </c>
      <c r="R668" t="str">
        <f t="shared" si="65"/>
        <v>wearables</v>
      </c>
      <c r="S668" s="11">
        <f t="shared" si="66"/>
        <v>41868.832152777773</v>
      </c>
      <c r="T668" s="11">
        <f t="shared" si="67"/>
        <v>41838.832152777773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2"/>
        <v>0.1002</v>
      </c>
      <c r="P669" s="5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6"/>
        <v>42672.373414351852</v>
      </c>
      <c r="T669" s="11">
        <f t="shared" si="67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2"/>
        <v>4.5600000000000002E-2</v>
      </c>
      <c r="P670" s="5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6"/>
        <v>42135.831273148149</v>
      </c>
      <c r="T670" s="11">
        <f t="shared" si="67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2"/>
        <v>0.21507499999999999</v>
      </c>
      <c r="P671" s="5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6"/>
        <v>42557.625671296293</v>
      </c>
      <c r="T671" s="11">
        <f t="shared" si="67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2"/>
        <v>0.29276666666666668</v>
      </c>
      <c r="P672" s="5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6"/>
        <v>42540.340277777781</v>
      </c>
      <c r="T672" s="11">
        <f t="shared" si="67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2"/>
        <v>0.39426666666666665</v>
      </c>
      <c r="P673" s="5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6"/>
        <v>42018.166666666672</v>
      </c>
      <c r="T673" s="11">
        <f t="shared" si="67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2"/>
        <v>0.21628</v>
      </c>
      <c r="P674" s="5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6"/>
        <v>42005.207638888889</v>
      </c>
      <c r="T674" s="11">
        <f t="shared" si="67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2"/>
        <v>2.0500000000000002E-3</v>
      </c>
      <c r="P675" s="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6"/>
        <v>41883.840474537035</v>
      </c>
      <c r="T675" s="11">
        <f t="shared" si="67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2"/>
        <v>2.9999999999999997E-4</v>
      </c>
      <c r="P676" s="5">
        <f t="shared" si="63"/>
        <v>7.5</v>
      </c>
      <c r="Q676" t="str">
        <f t="shared" si="64"/>
        <v>technology</v>
      </c>
      <c r="R676" t="str">
        <f t="shared" si="65"/>
        <v>wearables</v>
      </c>
      <c r="S676" s="11">
        <f t="shared" si="66"/>
        <v>41863.116053240738</v>
      </c>
      <c r="T676" s="11">
        <f t="shared" si="67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2"/>
        <v>0.14849999999999999</v>
      </c>
      <c r="P677" s="5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6"/>
        <v>42005.290972222225</v>
      </c>
      <c r="T677" s="11">
        <f t="shared" si="67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2"/>
        <v>1.4710000000000001E-2</v>
      </c>
      <c r="P678" s="5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6"/>
        <v>42042.76829861111</v>
      </c>
      <c r="T678" s="11">
        <f t="shared" si="67"/>
        <v>42012.76829861111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2"/>
        <v>0.25584000000000001</v>
      </c>
      <c r="P679" s="5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6"/>
        <v>42549.403877314813</v>
      </c>
      <c r="T679" s="11">
        <f t="shared" si="67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2"/>
        <v>3.8206896551724136E-2</v>
      </c>
      <c r="P680" s="5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6"/>
        <v>42511.376597222217</v>
      </c>
      <c r="T680" s="11">
        <f t="shared" si="67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2"/>
        <v>0.15485964912280703</v>
      </c>
      <c r="P681" s="5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6"/>
        <v>42616.695706018523</v>
      </c>
      <c r="T681" s="11">
        <f t="shared" si="67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2"/>
        <v>0.25912000000000002</v>
      </c>
      <c r="P682" s="5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6"/>
        <v>41899.501516203702</v>
      </c>
      <c r="T682" s="11">
        <f t="shared" si="67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2"/>
        <v>4.0000000000000002E-4</v>
      </c>
      <c r="P683" s="5">
        <f t="shared" si="63"/>
        <v>1</v>
      </c>
      <c r="Q683" t="str">
        <f t="shared" si="64"/>
        <v>technology</v>
      </c>
      <c r="R683" t="str">
        <f t="shared" si="65"/>
        <v>wearables</v>
      </c>
      <c r="S683" s="11">
        <f t="shared" si="66"/>
        <v>42669.805601851855</v>
      </c>
      <c r="T683" s="11">
        <f t="shared" si="67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2"/>
        <v>1.06E-3</v>
      </c>
      <c r="P684" s="5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6"/>
        <v>42808.723634259259</v>
      </c>
      <c r="T684" s="11">
        <f t="shared" si="67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2"/>
        <v>8.5142857142857138E-3</v>
      </c>
      <c r="P685" s="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6"/>
        <v>42674.900046296301</v>
      </c>
      <c r="T685" s="11">
        <f t="shared" si="67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2"/>
        <v>7.4837500000000001E-2</v>
      </c>
      <c r="P686" s="5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6"/>
        <v>41845.125</v>
      </c>
      <c r="T686" s="11">
        <f t="shared" si="67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2"/>
        <v>0.27650000000000002</v>
      </c>
      <c r="P687" s="5">
        <f t="shared" si="63"/>
        <v>55.3</v>
      </c>
      <c r="Q687" t="str">
        <f t="shared" si="64"/>
        <v>technology</v>
      </c>
      <c r="R687" t="str">
        <f t="shared" si="65"/>
        <v>wearables</v>
      </c>
      <c r="S687" s="11">
        <f t="shared" si="66"/>
        <v>42016.866574074069</v>
      </c>
      <c r="T687" s="11">
        <f t="shared" si="67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2"/>
        <v>0</v>
      </c>
      <c r="P688" s="5">
        <f t="shared" si="63"/>
        <v>0</v>
      </c>
      <c r="Q688" t="str">
        <f t="shared" si="64"/>
        <v>technology</v>
      </c>
      <c r="R688" t="str">
        <f t="shared" si="65"/>
        <v>wearables</v>
      </c>
      <c r="S688" s="11">
        <f t="shared" si="66"/>
        <v>42219.673263888893</v>
      </c>
      <c r="T688" s="11">
        <f t="shared" si="67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2"/>
        <v>3.5499999999999997E-2</v>
      </c>
      <c r="P689" s="5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6"/>
        <v>42771.750613425931</v>
      </c>
      <c r="T689" s="11">
        <f t="shared" si="67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2"/>
        <v>0.72989999999999999</v>
      </c>
      <c r="P690" s="5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6"/>
        <v>42292.104780092588</v>
      </c>
      <c r="T690" s="11">
        <f t="shared" si="67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2"/>
        <v>0.57648750000000004</v>
      </c>
      <c r="P691" s="5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6"/>
        <v>42712.207638888889</v>
      </c>
      <c r="T691" s="11">
        <f t="shared" si="67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2"/>
        <v>0.1234</v>
      </c>
      <c r="P692" s="5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6"/>
        <v>42622.25</v>
      </c>
      <c r="T692" s="11">
        <f t="shared" si="67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2"/>
        <v>5.1999999999999998E-3</v>
      </c>
      <c r="P693" s="5">
        <f t="shared" si="63"/>
        <v>26</v>
      </c>
      <c r="Q693" t="str">
        <f t="shared" si="64"/>
        <v>technology</v>
      </c>
      <c r="R693" t="str">
        <f t="shared" si="65"/>
        <v>wearables</v>
      </c>
      <c r="S693" s="11">
        <f t="shared" si="66"/>
        <v>42186.028310185182</v>
      </c>
      <c r="T693" s="11">
        <f t="shared" si="67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2"/>
        <v>6.5299999999999997E-2</v>
      </c>
      <c r="P694" s="5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6"/>
        <v>42726.37572916667</v>
      </c>
      <c r="T694" s="11">
        <f t="shared" si="67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2"/>
        <v>0.35338000000000003</v>
      </c>
      <c r="P695" s="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6"/>
        <v>42124.808182870373</v>
      </c>
      <c r="T695" s="11">
        <f t="shared" si="67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2"/>
        <v>3.933333333333333E-3</v>
      </c>
      <c r="P696" s="5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6"/>
        <v>42767.663877314815</v>
      </c>
      <c r="T696" s="11">
        <f t="shared" si="67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2"/>
        <v>1.06E-2</v>
      </c>
      <c r="P697" s="5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6"/>
        <v>41943.521064814813</v>
      </c>
      <c r="T697" s="11">
        <f t="shared" si="67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2"/>
        <v>5.7142857142857145E-6</v>
      </c>
      <c r="P698" s="5">
        <f t="shared" si="63"/>
        <v>1</v>
      </c>
      <c r="Q698" t="str">
        <f t="shared" si="64"/>
        <v>technology</v>
      </c>
      <c r="R698" t="str">
        <f t="shared" si="65"/>
        <v>wearables</v>
      </c>
      <c r="S698" s="11">
        <f t="shared" si="66"/>
        <v>41845.927106481482</v>
      </c>
      <c r="T698" s="11">
        <f t="shared" si="67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2"/>
        <v>0.46379999999999999</v>
      </c>
      <c r="P699" s="5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6"/>
        <v>42403.523020833338</v>
      </c>
      <c r="T699" s="11">
        <f t="shared" si="67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2"/>
        <v>0.15390000000000001</v>
      </c>
      <c r="P700" s="5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6"/>
        <v>41900.083333333336</v>
      </c>
      <c r="T700" s="11">
        <f t="shared" si="67"/>
        <v>41866.931076388893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2"/>
        <v>0.824221076923077</v>
      </c>
      <c r="P701" s="5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6"/>
        <v>41600.666666666664</v>
      </c>
      <c r="T701" s="11">
        <f t="shared" si="67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2"/>
        <v>2.6866666666666667E-2</v>
      </c>
      <c r="P702" s="5">
        <f t="shared" si="63"/>
        <v>13</v>
      </c>
      <c r="Q702" t="str">
        <f t="shared" si="64"/>
        <v>technology</v>
      </c>
      <c r="R702" t="str">
        <f t="shared" si="65"/>
        <v>wearables</v>
      </c>
      <c r="S702" s="11">
        <f t="shared" si="66"/>
        <v>42745.688437500001</v>
      </c>
      <c r="T702" s="11">
        <f t="shared" si="67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2"/>
        <v>0.26600000000000001</v>
      </c>
      <c r="P703" s="5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6"/>
        <v>41843.662962962961</v>
      </c>
      <c r="T703" s="11">
        <f t="shared" si="67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2"/>
        <v>0.30813400000000002</v>
      </c>
      <c r="P704" s="5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6"/>
        <v>42698.768368055556</v>
      </c>
      <c r="T704" s="11">
        <f t="shared" si="67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2"/>
        <v>5.5800000000000002E-2</v>
      </c>
      <c r="P705" s="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6"/>
        <v>42766.98055555555</v>
      </c>
      <c r="T705" s="11">
        <f t="shared" si="67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2"/>
        <v>8.7454545454545458E-3</v>
      </c>
      <c r="P706" s="5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1">
        <f t="shared" si="66"/>
        <v>42786.192916666667</v>
      </c>
      <c r="T706" s="11">
        <f t="shared" si="67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8">IFERROR((E707/D707), 0)</f>
        <v>9.7699999999999992E-3</v>
      </c>
      <c r="P707" s="5">
        <f t="shared" ref="P707:P770" si="69">IFERROR(E707/L707,0)</f>
        <v>195.4</v>
      </c>
      <c r="Q707" t="str">
        <f t="shared" ref="Q707:Q770" si="70">TRIM(LEFT(N707,(FIND("/",N707,1))-1))</f>
        <v>technology</v>
      </c>
      <c r="R707" t="str">
        <f t="shared" ref="R707:R770" si="71">TRIM(RIGHT(N707,LEN(N707) -(FIND("/",N707,1))))</f>
        <v>wearables</v>
      </c>
      <c r="S707" s="11">
        <f t="shared" ref="S707:S770" si="72">(I707/86400)+DATE(1970,1,1)</f>
        <v>42756.491643518515</v>
      </c>
      <c r="T707" s="11">
        <f t="shared" ref="T707:T770" si="73">(J707/86400)+DATE(1970,1,1)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8"/>
        <v>0</v>
      </c>
      <c r="P708" s="5">
        <f t="shared" si="69"/>
        <v>0</v>
      </c>
      <c r="Q708" t="str">
        <f t="shared" si="70"/>
        <v>technology</v>
      </c>
      <c r="R708" t="str">
        <f t="shared" si="71"/>
        <v>wearables</v>
      </c>
      <c r="S708" s="11">
        <f t="shared" si="72"/>
        <v>42718.777083333334</v>
      </c>
      <c r="T708" s="11">
        <f t="shared" si="73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8"/>
        <v>0.78927352941176465</v>
      </c>
      <c r="P709" s="5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72"/>
        <v>42736.663506944446</v>
      </c>
      <c r="T709" s="11">
        <f t="shared" si="73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8"/>
        <v>0.22092500000000001</v>
      </c>
      <c r="P710" s="5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72"/>
        <v>41895.581018518518</v>
      </c>
      <c r="T710" s="11">
        <f t="shared" si="73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8"/>
        <v>4.0666666666666663E-3</v>
      </c>
      <c r="P711" s="5">
        <f t="shared" si="69"/>
        <v>30.5</v>
      </c>
      <c r="Q711" t="str">
        <f t="shared" si="70"/>
        <v>technology</v>
      </c>
      <c r="R711" t="str">
        <f t="shared" si="71"/>
        <v>wearables</v>
      </c>
      <c r="S711" s="11">
        <f t="shared" si="72"/>
        <v>41978.041192129633</v>
      </c>
      <c r="T711" s="11">
        <f t="shared" si="73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8"/>
        <v>0</v>
      </c>
      <c r="P712" s="5">
        <f t="shared" si="69"/>
        <v>0</v>
      </c>
      <c r="Q712" t="str">
        <f t="shared" si="70"/>
        <v>technology</v>
      </c>
      <c r="R712" t="str">
        <f t="shared" si="71"/>
        <v>wearables</v>
      </c>
      <c r="S712" s="11">
        <f t="shared" si="72"/>
        <v>41871.030555555553</v>
      </c>
      <c r="T712" s="11">
        <f t="shared" si="73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8"/>
        <v>0.33790999999999999</v>
      </c>
      <c r="P713" s="5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72"/>
        <v>42718.500787037032</v>
      </c>
      <c r="T713" s="11">
        <f t="shared" si="73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8"/>
        <v>2.1649484536082476E-3</v>
      </c>
      <c r="P714" s="5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1">
        <f t="shared" si="72"/>
        <v>42414.680925925924</v>
      </c>
      <c r="T714" s="11">
        <f t="shared" si="73"/>
        <v>42384.680925925924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8"/>
        <v>7.9600000000000001E-3</v>
      </c>
      <c r="P715" s="5">
        <f t="shared" si="69"/>
        <v>199</v>
      </c>
      <c r="Q715" t="str">
        <f t="shared" si="70"/>
        <v>technology</v>
      </c>
      <c r="R715" t="str">
        <f t="shared" si="71"/>
        <v>wearables</v>
      </c>
      <c r="S715" s="11">
        <f t="shared" si="72"/>
        <v>42526.529305555552</v>
      </c>
      <c r="T715" s="11">
        <f t="shared" si="73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8"/>
        <v>0.14993333333333334</v>
      </c>
      <c r="P716" s="5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72"/>
        <v>42794.787986111114</v>
      </c>
      <c r="T716" s="11">
        <f t="shared" si="73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8"/>
        <v>5.0509090909090906E-2</v>
      </c>
      <c r="P717" s="5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72"/>
        <v>42313.132407407407</v>
      </c>
      <c r="T717" s="11">
        <f t="shared" si="73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8"/>
        <v>0.10214285714285715</v>
      </c>
      <c r="P718" s="5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72"/>
        <v>41974</v>
      </c>
      <c r="T718" s="11">
        <f t="shared" si="73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8"/>
        <v>3.0500000000000002E-3</v>
      </c>
      <c r="P719" s="5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1">
        <f t="shared" si="72"/>
        <v>41887.854189814811</v>
      </c>
      <c r="T719" s="11">
        <f t="shared" si="73"/>
        <v>41857.854189814811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8"/>
        <v>7.4999999999999997E-3</v>
      </c>
      <c r="P720" s="5">
        <f t="shared" si="69"/>
        <v>22.5</v>
      </c>
      <c r="Q720" t="str">
        <f t="shared" si="70"/>
        <v>technology</v>
      </c>
      <c r="R720" t="str">
        <f t="shared" si="71"/>
        <v>wearables</v>
      </c>
      <c r="S720" s="11">
        <f t="shared" si="72"/>
        <v>42784.249305555553</v>
      </c>
      <c r="T720" s="11">
        <f t="shared" si="73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8"/>
        <v>1.2933333333333333E-2</v>
      </c>
      <c r="P721" s="5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72"/>
        <v>42423.040231481486</v>
      </c>
      <c r="T721" s="11">
        <f t="shared" si="73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8"/>
        <v>1.4394736842105262</v>
      </c>
      <c r="P722" s="5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72"/>
        <v>40937.649201388893</v>
      </c>
      <c r="T722" s="11">
        <f t="shared" si="73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8"/>
        <v>1.2210975609756098</v>
      </c>
      <c r="P723" s="5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72"/>
        <v>41852.571840277778</v>
      </c>
      <c r="T723" s="11">
        <f t="shared" si="73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8"/>
        <v>1.3202400000000001</v>
      </c>
      <c r="P724" s="5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72"/>
        <v>41007.76363425926</v>
      </c>
      <c r="T724" s="11">
        <f t="shared" si="73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8"/>
        <v>1.0938000000000001</v>
      </c>
      <c r="P725" s="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72"/>
        <v>42215.165972222225</v>
      </c>
      <c r="T725" s="11">
        <f t="shared" si="73"/>
        <v>42184.81653935185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8"/>
        <v>1.0547157142857144</v>
      </c>
      <c r="P726" s="5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72"/>
        <v>40724.638460648144</v>
      </c>
      <c r="T726" s="11">
        <f t="shared" si="73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8"/>
        <v>1.0035000000000001</v>
      </c>
      <c r="P727" s="5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72"/>
        <v>42351.626296296294</v>
      </c>
      <c r="T727" s="11">
        <f t="shared" si="73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8"/>
        <v>1.014</v>
      </c>
      <c r="P728" s="5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72"/>
        <v>41376.042673611111</v>
      </c>
      <c r="T728" s="11">
        <f t="shared" si="73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8"/>
        <v>1.5551428571428572</v>
      </c>
      <c r="P729" s="5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72"/>
        <v>41288.888888888891</v>
      </c>
      <c r="T729" s="11">
        <f t="shared" si="73"/>
        <v>41247.020243055558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8"/>
        <v>1.05566</v>
      </c>
      <c r="P730" s="5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72"/>
        <v>40776.837465277778</v>
      </c>
      <c r="T730" s="11">
        <f t="shared" si="73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8"/>
        <v>1.3065</v>
      </c>
      <c r="P731" s="5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72"/>
        <v>41171.185891203706</v>
      </c>
      <c r="T731" s="11">
        <f t="shared" si="73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8"/>
        <v>1.3219000000000001</v>
      </c>
      <c r="P732" s="5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72"/>
        <v>40884.745266203703</v>
      </c>
      <c r="T732" s="11">
        <f t="shared" si="73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8"/>
        <v>1.26</v>
      </c>
      <c r="P733" s="5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72"/>
        <v>40930.25</v>
      </c>
      <c r="T733" s="11">
        <f t="shared" si="73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8"/>
        <v>1.6</v>
      </c>
      <c r="P734" s="5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72"/>
        <v>41546.424317129626</v>
      </c>
      <c r="T734" s="11">
        <f t="shared" si="73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8"/>
        <v>1.2048000000000001</v>
      </c>
      <c r="P735" s="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72"/>
        <v>41628.420046296298</v>
      </c>
      <c r="T735" s="11">
        <f t="shared" si="73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8"/>
        <v>1.2552941176470589</v>
      </c>
      <c r="P736" s="5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72"/>
        <v>42133.208333333328</v>
      </c>
      <c r="T736" s="11">
        <f t="shared" si="73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8"/>
        <v>1.1440638297872341</v>
      </c>
      <c r="P737" s="5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72"/>
        <v>41977.027083333334</v>
      </c>
      <c r="T737" s="11">
        <f t="shared" si="73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8"/>
        <v>3.151388888888889</v>
      </c>
      <c r="P738" s="5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72"/>
        <v>41599.207638888889</v>
      </c>
      <c r="T738" s="11">
        <f t="shared" si="73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8"/>
        <v>1.224</v>
      </c>
      <c r="P739" s="5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72"/>
        <v>41684.833333333336</v>
      </c>
      <c r="T739" s="11">
        <f t="shared" si="73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8"/>
        <v>1.0673333333333332</v>
      </c>
      <c r="P740" s="5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72"/>
        <v>41974.207638888889</v>
      </c>
      <c r="T740" s="11">
        <f t="shared" si="73"/>
        <v>41943.604097222225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8"/>
        <v>1.5833333333333333</v>
      </c>
      <c r="P741" s="5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72"/>
        <v>41862.502650462964</v>
      </c>
      <c r="T741" s="11">
        <f t="shared" si="73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8"/>
        <v>1.0740000000000001</v>
      </c>
      <c r="P742" s="5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72"/>
        <v>42176.146782407406</v>
      </c>
      <c r="T742" s="11">
        <f t="shared" si="73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8"/>
        <v>1.0226</v>
      </c>
      <c r="P743" s="5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72"/>
        <v>41436.648217592592</v>
      </c>
      <c r="T743" s="11">
        <f t="shared" si="73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8"/>
        <v>1.1071428571428572</v>
      </c>
      <c r="P744" s="5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72"/>
        <v>41719.876296296294</v>
      </c>
      <c r="T744" s="11">
        <f t="shared" si="73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8"/>
        <v>1.48</v>
      </c>
      <c r="P745" s="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72"/>
        <v>41015.875</v>
      </c>
      <c r="T745" s="11">
        <f t="shared" si="73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8"/>
        <v>1.0232000000000001</v>
      </c>
      <c r="P746" s="5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72"/>
        <v>41256.95721064815</v>
      </c>
      <c r="T746" s="11">
        <f t="shared" si="73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8"/>
        <v>1.7909909909909909</v>
      </c>
      <c r="P747" s="5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72"/>
        <v>41397.572280092594</v>
      </c>
      <c r="T747" s="11">
        <f t="shared" si="73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8"/>
        <v>1.1108135252761968</v>
      </c>
      <c r="P748" s="5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72"/>
        <v>41175.165972222225</v>
      </c>
      <c r="T748" s="11">
        <f t="shared" si="73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8"/>
        <v>1.0004285714285714</v>
      </c>
      <c r="P749" s="5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72"/>
        <v>42019.454166666663</v>
      </c>
      <c r="T749" s="11">
        <f t="shared" si="73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8"/>
        <v>1.0024999999999999</v>
      </c>
      <c r="P750" s="5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72"/>
        <v>41861.846828703703</v>
      </c>
      <c r="T750" s="11">
        <f t="shared" si="73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8"/>
        <v>1.0556000000000001</v>
      </c>
      <c r="P751" s="5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72"/>
        <v>42763.94131944445</v>
      </c>
      <c r="T751" s="11">
        <f t="shared" si="73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8"/>
        <v>1.0258775877587758</v>
      </c>
      <c r="P752" s="5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72"/>
        <v>41329.878148148149</v>
      </c>
      <c r="T752" s="11">
        <f t="shared" si="73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8"/>
        <v>1.1850000000000001</v>
      </c>
      <c r="P753" s="5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72"/>
        <v>40759.630497685182</v>
      </c>
      <c r="T753" s="11">
        <f t="shared" si="73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8"/>
        <v>1.117</v>
      </c>
      <c r="P754" s="5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72"/>
        <v>42659.458333333328</v>
      </c>
      <c r="T754" s="11">
        <f t="shared" si="73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8"/>
        <v>1.28</v>
      </c>
      <c r="P755" s="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72"/>
        <v>42049.590173611112</v>
      </c>
      <c r="T755" s="11">
        <f t="shared" si="73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8"/>
        <v>1.0375000000000001</v>
      </c>
      <c r="P756" s="5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72"/>
        <v>41279.749085648145</v>
      </c>
      <c r="T756" s="11">
        <f t="shared" si="73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8"/>
        <v>1.0190760000000001</v>
      </c>
      <c r="P757" s="5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72"/>
        <v>41414.02847222222</v>
      </c>
      <c r="T757" s="11">
        <f t="shared" si="73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8"/>
        <v>1.177142857142857</v>
      </c>
      <c r="P758" s="5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72"/>
        <v>40651.725219907406</v>
      </c>
      <c r="T758" s="11">
        <f t="shared" si="73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8"/>
        <v>2.38</v>
      </c>
      <c r="P759" s="5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72"/>
        <v>41249.054560185185</v>
      </c>
      <c r="T759" s="11">
        <f t="shared" si="73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8"/>
        <v>1.02</v>
      </c>
      <c r="P760" s="5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72"/>
        <v>40459.836435185185</v>
      </c>
      <c r="T760" s="11">
        <f t="shared" si="73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8"/>
        <v>1.0192000000000001</v>
      </c>
      <c r="P761" s="5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72"/>
        <v>41829.330312500002</v>
      </c>
      <c r="T761" s="11">
        <f t="shared" si="73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8"/>
        <v>0</v>
      </c>
      <c r="P762" s="5">
        <f t="shared" si="69"/>
        <v>0</v>
      </c>
      <c r="Q762" t="str">
        <f t="shared" si="70"/>
        <v>publishing</v>
      </c>
      <c r="R762" t="str">
        <f t="shared" si="71"/>
        <v>fiction</v>
      </c>
      <c r="S762" s="11">
        <f t="shared" si="72"/>
        <v>42700.805706018524</v>
      </c>
      <c r="T762" s="11">
        <f t="shared" si="73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8"/>
        <v>4.7E-2</v>
      </c>
      <c r="P763" s="5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72"/>
        <v>41672.751458333332</v>
      </c>
      <c r="T763" s="11">
        <f t="shared" si="73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8"/>
        <v>0</v>
      </c>
      <c r="P764" s="5">
        <f t="shared" si="69"/>
        <v>0</v>
      </c>
      <c r="Q764" t="str">
        <f t="shared" si="70"/>
        <v>publishing</v>
      </c>
      <c r="R764" t="str">
        <f t="shared" si="71"/>
        <v>fiction</v>
      </c>
      <c r="S764" s="11">
        <f t="shared" si="72"/>
        <v>42708.25</v>
      </c>
      <c r="T764" s="11">
        <f t="shared" si="73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8"/>
        <v>1.1655011655011655E-3</v>
      </c>
      <c r="P765" s="5">
        <f t="shared" si="69"/>
        <v>5</v>
      </c>
      <c r="Q765" t="str">
        <f t="shared" si="70"/>
        <v>publishing</v>
      </c>
      <c r="R765" t="str">
        <f t="shared" si="71"/>
        <v>fiction</v>
      </c>
      <c r="S765" s="11">
        <f t="shared" si="72"/>
        <v>41501.446851851855</v>
      </c>
      <c r="T765" s="11">
        <f t="shared" si="73"/>
        <v>41471.446851851855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8"/>
        <v>0</v>
      </c>
      <c r="P766" s="5">
        <f t="shared" si="69"/>
        <v>0</v>
      </c>
      <c r="Q766" t="str">
        <f t="shared" si="70"/>
        <v>publishing</v>
      </c>
      <c r="R766" t="str">
        <f t="shared" si="71"/>
        <v>fiction</v>
      </c>
      <c r="S766" s="11">
        <f t="shared" si="72"/>
        <v>42257.173159722224</v>
      </c>
      <c r="T766" s="11">
        <f t="shared" si="73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8"/>
        <v>0.36014285714285715</v>
      </c>
      <c r="P767" s="5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72"/>
        <v>41931.542638888888</v>
      </c>
      <c r="T767" s="11">
        <f t="shared" si="73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8"/>
        <v>0</v>
      </c>
      <c r="P768" s="5">
        <f t="shared" si="69"/>
        <v>0</v>
      </c>
      <c r="Q768" t="str">
        <f t="shared" si="70"/>
        <v>publishing</v>
      </c>
      <c r="R768" t="str">
        <f t="shared" si="71"/>
        <v>fiction</v>
      </c>
      <c r="S768" s="11">
        <f t="shared" si="72"/>
        <v>42051.783368055556</v>
      </c>
      <c r="T768" s="11">
        <f t="shared" si="73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8"/>
        <v>3.5400000000000001E-2</v>
      </c>
      <c r="P769" s="5">
        <f t="shared" si="69"/>
        <v>59</v>
      </c>
      <c r="Q769" t="str">
        <f t="shared" si="70"/>
        <v>publishing</v>
      </c>
      <c r="R769" t="str">
        <f t="shared" si="71"/>
        <v>fiction</v>
      </c>
      <c r="S769" s="11">
        <f t="shared" si="72"/>
        <v>42145.143634259264</v>
      </c>
      <c r="T769" s="11">
        <f t="shared" si="73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8"/>
        <v>0</v>
      </c>
      <c r="P770" s="5">
        <f t="shared" si="69"/>
        <v>0</v>
      </c>
      <c r="Q770" t="str">
        <f t="shared" si="70"/>
        <v>publishing</v>
      </c>
      <c r="R770" t="str">
        <f t="shared" si="71"/>
        <v>fiction</v>
      </c>
      <c r="S770" s="11">
        <f t="shared" si="72"/>
        <v>41624.207060185188</v>
      </c>
      <c r="T770" s="11">
        <f t="shared" si="73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4">IFERROR((E771/D771), 0)</f>
        <v>0.41399999999999998</v>
      </c>
      <c r="P771" s="5">
        <f t="shared" ref="P771:P834" si="75">IFERROR(E771/L771,0)</f>
        <v>31.846153846153847</v>
      </c>
      <c r="Q771" t="str">
        <f t="shared" ref="Q771:Q834" si="76">TRIM(LEFT(N771,(FIND("/",N771,1))-1))</f>
        <v>publishing</v>
      </c>
      <c r="R771" t="str">
        <f t="shared" ref="R771:R834" si="77">TRIM(RIGHT(N771,LEN(N771) -(FIND("/",N771,1))))</f>
        <v>fiction</v>
      </c>
      <c r="S771" s="11">
        <f t="shared" ref="S771:S834" si="78">(I771/86400)+DATE(1970,1,1)</f>
        <v>41634.996458333335</v>
      </c>
      <c r="T771" s="11">
        <f t="shared" ref="T771:T834" si="79">(J771/86400)+DATE(1970,1,1)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4"/>
        <v>0</v>
      </c>
      <c r="P772" s="5">
        <f t="shared" si="75"/>
        <v>0</v>
      </c>
      <c r="Q772" t="str">
        <f t="shared" si="76"/>
        <v>publishing</v>
      </c>
      <c r="R772" t="str">
        <f t="shared" si="77"/>
        <v>fiction</v>
      </c>
      <c r="S772" s="11">
        <f t="shared" si="78"/>
        <v>41329.9996412037</v>
      </c>
      <c r="T772" s="11">
        <f t="shared" si="79"/>
        <v>41289.9996412037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4"/>
        <v>2.631578947368421E-4</v>
      </c>
      <c r="P773" s="5">
        <f t="shared" si="75"/>
        <v>10</v>
      </c>
      <c r="Q773" t="str">
        <f t="shared" si="76"/>
        <v>publishing</v>
      </c>
      <c r="R773" t="str">
        <f t="shared" si="77"/>
        <v>fiction</v>
      </c>
      <c r="S773" s="11">
        <f t="shared" si="78"/>
        <v>42399.824097222227</v>
      </c>
      <c r="T773" s="11">
        <f t="shared" si="79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4"/>
        <v>3.3333333333333333E-2</v>
      </c>
      <c r="P774" s="5">
        <f t="shared" si="75"/>
        <v>50</v>
      </c>
      <c r="Q774" t="str">
        <f t="shared" si="76"/>
        <v>publishing</v>
      </c>
      <c r="R774" t="str">
        <f t="shared" si="77"/>
        <v>fiction</v>
      </c>
      <c r="S774" s="11">
        <f t="shared" si="78"/>
        <v>40118.165972222225</v>
      </c>
      <c r="T774" s="11">
        <f t="shared" si="79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4"/>
        <v>8.5129023676509714E-3</v>
      </c>
      <c r="P775" s="5">
        <f t="shared" si="75"/>
        <v>16</v>
      </c>
      <c r="Q775" t="str">
        <f t="shared" si="76"/>
        <v>publishing</v>
      </c>
      <c r="R775" t="str">
        <f t="shared" si="77"/>
        <v>fiction</v>
      </c>
      <c r="S775" s="11">
        <f t="shared" si="78"/>
        <v>42134.959027777775</v>
      </c>
      <c r="T775" s="11">
        <f t="shared" si="79"/>
        <v>42100.735937500001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4"/>
        <v>0.70199999999999996</v>
      </c>
      <c r="P776" s="5">
        <f t="shared" si="75"/>
        <v>39</v>
      </c>
      <c r="Q776" t="str">
        <f t="shared" si="76"/>
        <v>publishing</v>
      </c>
      <c r="R776" t="str">
        <f t="shared" si="77"/>
        <v>fiction</v>
      </c>
      <c r="S776" s="11">
        <f t="shared" si="78"/>
        <v>41693.780300925922</v>
      </c>
      <c r="T776" s="11">
        <f t="shared" si="79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4"/>
        <v>1.7000000000000001E-2</v>
      </c>
      <c r="P777" s="5">
        <f t="shared" si="75"/>
        <v>34</v>
      </c>
      <c r="Q777" t="str">
        <f t="shared" si="76"/>
        <v>publishing</v>
      </c>
      <c r="R777" t="str">
        <f t="shared" si="77"/>
        <v>fiction</v>
      </c>
      <c r="S777" s="11">
        <f t="shared" si="78"/>
        <v>40893.060127314813</v>
      </c>
      <c r="T777" s="11">
        <f t="shared" si="79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4"/>
        <v>0.51400000000000001</v>
      </c>
      <c r="P778" s="5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8"/>
        <v>42288.208333333328</v>
      </c>
      <c r="T778" s="11">
        <f t="shared" si="79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4"/>
        <v>7.0000000000000001E-3</v>
      </c>
      <c r="P779" s="5">
        <f t="shared" si="75"/>
        <v>7</v>
      </c>
      <c r="Q779" t="str">
        <f t="shared" si="76"/>
        <v>publishing</v>
      </c>
      <c r="R779" t="str">
        <f t="shared" si="77"/>
        <v>fiction</v>
      </c>
      <c r="S779" s="11">
        <f t="shared" si="78"/>
        <v>41486.981215277774</v>
      </c>
      <c r="T779" s="11">
        <f t="shared" si="79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4"/>
        <v>4.0000000000000001E-3</v>
      </c>
      <c r="P780" s="5">
        <f t="shared" si="75"/>
        <v>2</v>
      </c>
      <c r="Q780" t="str">
        <f t="shared" si="76"/>
        <v>publishing</v>
      </c>
      <c r="R780" t="str">
        <f t="shared" si="77"/>
        <v>fiction</v>
      </c>
      <c r="S780" s="11">
        <f t="shared" si="78"/>
        <v>41759.702314814815</v>
      </c>
      <c r="T780" s="11">
        <f t="shared" si="79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4"/>
        <v>2.6666666666666668E-2</v>
      </c>
      <c r="P781" s="5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8"/>
        <v>40466.166666666664</v>
      </c>
      <c r="T781" s="11">
        <f t="shared" si="79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4"/>
        <v>1.04</v>
      </c>
      <c r="P782" s="5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8"/>
        <v>40666.673900462964</v>
      </c>
      <c r="T782" s="11">
        <f t="shared" si="79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4"/>
        <v>1.3315375</v>
      </c>
      <c r="P783" s="5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8"/>
        <v>41433.000856481478</v>
      </c>
      <c r="T783" s="11">
        <f t="shared" si="79"/>
        <v>41403.000856481478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4"/>
        <v>1</v>
      </c>
      <c r="P784" s="5">
        <f t="shared" si="75"/>
        <v>50</v>
      </c>
      <c r="Q784" t="str">
        <f t="shared" si="76"/>
        <v>music</v>
      </c>
      <c r="R784" t="str">
        <f t="shared" si="77"/>
        <v>rock</v>
      </c>
      <c r="S784" s="11">
        <f t="shared" si="78"/>
        <v>41146.758125</v>
      </c>
      <c r="T784" s="11">
        <f t="shared" si="79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4"/>
        <v>1.4813333333333334</v>
      </c>
      <c r="P785" s="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8"/>
        <v>41026.916666666664</v>
      </c>
      <c r="T785" s="11">
        <f t="shared" si="79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4"/>
        <v>1.0249999999999999</v>
      </c>
      <c r="P786" s="5">
        <f t="shared" si="75"/>
        <v>102.5</v>
      </c>
      <c r="Q786" t="str">
        <f t="shared" si="76"/>
        <v>music</v>
      </c>
      <c r="R786" t="str">
        <f t="shared" si="77"/>
        <v>rock</v>
      </c>
      <c r="S786" s="11">
        <f t="shared" si="78"/>
        <v>41715.107858796298</v>
      </c>
      <c r="T786" s="11">
        <f t="shared" si="79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4"/>
        <v>1.8062799999999999</v>
      </c>
      <c r="P787" s="5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8"/>
        <v>41333.593923611115</v>
      </c>
      <c r="T787" s="11">
        <f t="shared" si="79"/>
        <v>41303.593923611115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4"/>
        <v>1.4279999999999999</v>
      </c>
      <c r="P788" s="5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8"/>
        <v>41040.657638888893</v>
      </c>
      <c r="T788" s="11">
        <f t="shared" si="79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4"/>
        <v>1.1416666666666666</v>
      </c>
      <c r="P789" s="5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8"/>
        <v>41579.627615740741</v>
      </c>
      <c r="T789" s="11">
        <f t="shared" si="79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4"/>
        <v>2.03505</v>
      </c>
      <c r="P790" s="5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8"/>
        <v>41097.165972222225</v>
      </c>
      <c r="T790" s="11">
        <f t="shared" si="79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4"/>
        <v>1.0941176470588236</v>
      </c>
      <c r="P791" s="5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8"/>
        <v>41295.332638888889</v>
      </c>
      <c r="T791" s="11">
        <f t="shared" si="79"/>
        <v>41277.186111111107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4"/>
        <v>1.443746</v>
      </c>
      <c r="P792" s="5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8"/>
        <v>41306.047905092593</v>
      </c>
      <c r="T792" s="11">
        <f t="shared" si="79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4"/>
        <v>1.0386666666666666</v>
      </c>
      <c r="P793" s="5">
        <f t="shared" si="75"/>
        <v>60.859375</v>
      </c>
      <c r="Q793" t="str">
        <f t="shared" si="76"/>
        <v>music</v>
      </c>
      <c r="R793" t="str">
        <f t="shared" si="77"/>
        <v>rock</v>
      </c>
      <c r="S793" s="11">
        <f t="shared" si="78"/>
        <v>41591.249305555553</v>
      </c>
      <c r="T793" s="11">
        <f t="shared" si="79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4"/>
        <v>1.0044440000000001</v>
      </c>
      <c r="P794" s="5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8"/>
        <v>41585.915312500001</v>
      </c>
      <c r="T794" s="11">
        <f t="shared" si="79"/>
        <v>41555.87364583333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4"/>
        <v>1.0277927272727272</v>
      </c>
      <c r="P795" s="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8"/>
        <v>41458.207638888889</v>
      </c>
      <c r="T795" s="11">
        <f t="shared" si="79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4"/>
        <v>1.0531250000000001</v>
      </c>
      <c r="P796" s="5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8"/>
        <v>40791.712500000001</v>
      </c>
      <c r="T796" s="11">
        <f t="shared" si="79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4"/>
        <v>1.1178571428571429</v>
      </c>
      <c r="P797" s="5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8"/>
        <v>41006.207638888889</v>
      </c>
      <c r="T797" s="11">
        <f t="shared" si="79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4"/>
        <v>1.0135000000000001</v>
      </c>
      <c r="P798" s="5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8"/>
        <v>41532.881944444445</v>
      </c>
      <c r="T798" s="11">
        <f t="shared" si="79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4"/>
        <v>1.0753333333333333</v>
      </c>
      <c r="P799" s="5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8"/>
        <v>41028.166666666664</v>
      </c>
      <c r="T799" s="11">
        <f t="shared" si="79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4"/>
        <v>1.1488571428571428</v>
      </c>
      <c r="P800" s="5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8"/>
        <v>41912.590127314819</v>
      </c>
      <c r="T800" s="11">
        <f t="shared" si="79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4"/>
        <v>1.0002</v>
      </c>
      <c r="P801" s="5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8"/>
        <v>41026.667199074072</v>
      </c>
      <c r="T801" s="11">
        <f t="shared" si="79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4"/>
        <v>1.5213333333333334</v>
      </c>
      <c r="P802" s="5">
        <f t="shared" si="75"/>
        <v>40.75</v>
      </c>
      <c r="Q802" t="str">
        <f t="shared" si="76"/>
        <v>music</v>
      </c>
      <c r="R802" t="str">
        <f t="shared" si="77"/>
        <v>rock</v>
      </c>
      <c r="S802" s="11">
        <f t="shared" si="78"/>
        <v>41893.433495370373</v>
      </c>
      <c r="T802" s="11">
        <f t="shared" si="79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4"/>
        <v>1.1152149999999998</v>
      </c>
      <c r="P803" s="5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8"/>
        <v>40725.795370370368</v>
      </c>
      <c r="T803" s="11">
        <f t="shared" si="79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4"/>
        <v>1.0133333333333334</v>
      </c>
      <c r="P804" s="5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8"/>
        <v>41169.170138888891</v>
      </c>
      <c r="T804" s="11">
        <f t="shared" si="79"/>
        <v>41123.022268518514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4"/>
        <v>1.232608695652174</v>
      </c>
      <c r="P805" s="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8"/>
        <v>40692.041666666664</v>
      </c>
      <c r="T805" s="11">
        <f t="shared" si="79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4"/>
        <v>1</v>
      </c>
      <c r="P806" s="5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8"/>
        <v>40747.165972222225</v>
      </c>
      <c r="T806" s="11">
        <f t="shared" si="79"/>
        <v>40730.105624999997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4"/>
        <v>1.05</v>
      </c>
      <c r="P807" s="5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8"/>
        <v>40740.958333333336</v>
      </c>
      <c r="T807" s="11">
        <f t="shared" si="79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4"/>
        <v>1.0443750000000001</v>
      </c>
      <c r="P808" s="5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8"/>
        <v>40793.691423611112</v>
      </c>
      <c r="T808" s="11">
        <f t="shared" si="79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4"/>
        <v>1.05125</v>
      </c>
      <c r="P809" s="5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8"/>
        <v>42795.083333333328</v>
      </c>
      <c r="T809" s="11">
        <f t="shared" si="79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4"/>
        <v>1</v>
      </c>
      <c r="P810" s="5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8"/>
        <v>41995.207638888889</v>
      </c>
      <c r="T810" s="11">
        <f t="shared" si="79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4"/>
        <v>1.03775</v>
      </c>
      <c r="P811" s="5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8"/>
        <v>41658.833680555559</v>
      </c>
      <c r="T811" s="11">
        <f t="shared" si="79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4"/>
        <v>1.05</v>
      </c>
      <c r="P812" s="5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8"/>
        <v>41153.056273148148</v>
      </c>
      <c r="T812" s="11">
        <f t="shared" si="79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4"/>
        <v>1.04</v>
      </c>
      <c r="P813" s="5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8"/>
        <v>41465.702777777777</v>
      </c>
      <c r="T813" s="11">
        <f t="shared" si="79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4"/>
        <v>1.5183333333333333</v>
      </c>
      <c r="P814" s="5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8"/>
        <v>41334.581944444442</v>
      </c>
      <c r="T814" s="11">
        <f t="shared" si="79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4"/>
        <v>1.59996</v>
      </c>
      <c r="P815" s="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8"/>
        <v>41110.960243055553</v>
      </c>
      <c r="T815" s="11">
        <f t="shared" si="79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4"/>
        <v>1.2729999999999999</v>
      </c>
      <c r="P816" s="5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8"/>
        <v>40694.75277777778</v>
      </c>
      <c r="T816" s="11">
        <f t="shared" si="79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4"/>
        <v>1.07</v>
      </c>
      <c r="P817" s="5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8"/>
        <v>41944.917858796296</v>
      </c>
      <c r="T817" s="11">
        <f t="shared" si="79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4"/>
        <v>1.1512214285714286</v>
      </c>
      <c r="P818" s="5">
        <f t="shared" si="75"/>
        <v>39.31</v>
      </c>
      <c r="Q818" t="str">
        <f t="shared" si="76"/>
        <v>music</v>
      </c>
      <c r="R818" t="str">
        <f t="shared" si="77"/>
        <v>rock</v>
      </c>
      <c r="S818" s="11">
        <f t="shared" si="78"/>
        <v>41373.270833333336</v>
      </c>
      <c r="T818" s="11">
        <f t="shared" si="79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4"/>
        <v>1.3711066666666665</v>
      </c>
      <c r="P819" s="5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8"/>
        <v>40979.207638888889</v>
      </c>
      <c r="T819" s="11">
        <f t="shared" si="79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4"/>
        <v>1.5571428571428572</v>
      </c>
      <c r="P820" s="5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8"/>
        <v>41128.709027777775</v>
      </c>
      <c r="T820" s="11">
        <f t="shared" si="79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4"/>
        <v>1.0874999999999999</v>
      </c>
      <c r="P821" s="5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8"/>
        <v>41629.197222222225</v>
      </c>
      <c r="T821" s="11">
        <f t="shared" si="79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4"/>
        <v>1.3405</v>
      </c>
      <c r="P822" s="5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8"/>
        <v>41799.208333333336</v>
      </c>
      <c r="T822" s="11">
        <f t="shared" si="79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4"/>
        <v>1</v>
      </c>
      <c r="P823" s="5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8"/>
        <v>42128.167361111111</v>
      </c>
      <c r="T823" s="11">
        <f t="shared" si="79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4"/>
        <v>1.1916666666666667</v>
      </c>
      <c r="P824" s="5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8"/>
        <v>41187.947337962964</v>
      </c>
      <c r="T824" s="11">
        <f t="shared" si="79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4"/>
        <v>1.7949999999999999</v>
      </c>
      <c r="P825" s="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8"/>
        <v>42085.931157407409</v>
      </c>
      <c r="T825" s="11">
        <f t="shared" si="79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4"/>
        <v>1.3438124999999999</v>
      </c>
      <c r="P826" s="5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8"/>
        <v>40286.290972222225</v>
      </c>
      <c r="T826" s="11">
        <f t="shared" si="79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4"/>
        <v>1.0043200000000001</v>
      </c>
      <c r="P827" s="5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8"/>
        <v>41211.306527777779</v>
      </c>
      <c r="T827" s="11">
        <f t="shared" si="79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4"/>
        <v>1.0145454545454546</v>
      </c>
      <c r="P828" s="5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8"/>
        <v>40993.996874999997</v>
      </c>
      <c r="T828" s="11">
        <f t="shared" si="79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4"/>
        <v>1.0333333333333334</v>
      </c>
      <c r="P829" s="5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8"/>
        <v>40953.825694444444</v>
      </c>
      <c r="T829" s="11">
        <f t="shared" si="79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4"/>
        <v>1.07</v>
      </c>
      <c r="P830" s="5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8"/>
        <v>41085.683333333334</v>
      </c>
      <c r="T830" s="11">
        <f t="shared" si="79"/>
        <v>41073.050717592589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4"/>
        <v>1.04</v>
      </c>
      <c r="P831" s="5">
        <f t="shared" si="75"/>
        <v>32.5</v>
      </c>
      <c r="Q831" t="str">
        <f t="shared" si="76"/>
        <v>music</v>
      </c>
      <c r="R831" t="str">
        <f t="shared" si="77"/>
        <v>rock</v>
      </c>
      <c r="S831" s="11">
        <f t="shared" si="78"/>
        <v>42564.801388888889</v>
      </c>
      <c r="T831" s="11">
        <f t="shared" si="79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4"/>
        <v>1.0783333333333334</v>
      </c>
      <c r="P832" s="5">
        <f t="shared" si="75"/>
        <v>60.65625</v>
      </c>
      <c r="Q832" t="str">
        <f t="shared" si="76"/>
        <v>music</v>
      </c>
      <c r="R832" t="str">
        <f t="shared" si="77"/>
        <v>rock</v>
      </c>
      <c r="S832" s="11">
        <f t="shared" si="78"/>
        <v>41355.484085648146</v>
      </c>
      <c r="T832" s="11">
        <f t="shared" si="79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4"/>
        <v>2.3333333333333335</v>
      </c>
      <c r="P833" s="5">
        <f t="shared" si="75"/>
        <v>175</v>
      </c>
      <c r="Q833" t="str">
        <f t="shared" si="76"/>
        <v>music</v>
      </c>
      <c r="R833" t="str">
        <f t="shared" si="77"/>
        <v>rock</v>
      </c>
      <c r="S833" s="11">
        <f t="shared" si="78"/>
        <v>41026.646921296298</v>
      </c>
      <c r="T833" s="11">
        <f t="shared" si="79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4"/>
        <v>1.0060706666666666</v>
      </c>
      <c r="P834" s="5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1">
        <f t="shared" si="78"/>
        <v>40929.342361111107</v>
      </c>
      <c r="T834" s="11">
        <f t="shared" si="79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0">IFERROR((E835/D835), 0)</f>
        <v>1.0166666666666666</v>
      </c>
      <c r="P835" s="5">
        <f t="shared" ref="P835:P898" si="81">IFERROR(E835/L835,0)</f>
        <v>148.78048780487805</v>
      </c>
      <c r="Q835" t="str">
        <f t="shared" ref="Q835:Q898" si="82">TRIM(LEFT(N835,(FIND("/",N835,1))-1))</f>
        <v>music</v>
      </c>
      <c r="R835" t="str">
        <f t="shared" ref="R835:R898" si="83">TRIM(RIGHT(N835,LEN(N835) -(FIND("/",N835,1))))</f>
        <v>rock</v>
      </c>
      <c r="S835" s="11">
        <f t="shared" ref="S835:S898" si="84">(I835/86400)+DATE(1970,1,1)</f>
        <v>41748.878182870372</v>
      </c>
      <c r="T835" s="11">
        <f t="shared" ref="T835:T898" si="85">(J835/86400)+DATE(1970,1,1)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0"/>
        <v>1.3101818181818181</v>
      </c>
      <c r="P836" s="5">
        <f t="shared" si="81"/>
        <v>96.08</v>
      </c>
      <c r="Q836" t="str">
        <f t="shared" si="82"/>
        <v>music</v>
      </c>
      <c r="R836" t="str">
        <f t="shared" si="83"/>
        <v>rock</v>
      </c>
      <c r="S836" s="11">
        <f t="shared" si="84"/>
        <v>41456.165972222225</v>
      </c>
      <c r="T836" s="11">
        <f t="shared" si="8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0"/>
        <v>1.1725000000000001</v>
      </c>
      <c r="P837" s="5">
        <f t="shared" si="81"/>
        <v>58.625</v>
      </c>
      <c r="Q837" t="str">
        <f t="shared" si="82"/>
        <v>music</v>
      </c>
      <c r="R837" t="str">
        <f t="shared" si="83"/>
        <v>rock</v>
      </c>
      <c r="S837" s="11">
        <f t="shared" si="84"/>
        <v>41048.125</v>
      </c>
      <c r="T837" s="11">
        <f t="shared" si="85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0"/>
        <v>1.009304</v>
      </c>
      <c r="P838" s="5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84"/>
        <v>41554.056921296295</v>
      </c>
      <c r="T838" s="11">
        <f t="shared" si="8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0"/>
        <v>1.218</v>
      </c>
      <c r="P839" s="5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84"/>
        <v>41760.998402777775</v>
      </c>
      <c r="T839" s="11">
        <f t="shared" si="8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0"/>
        <v>1.454</v>
      </c>
      <c r="P840" s="5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84"/>
        <v>40925.897974537038</v>
      </c>
      <c r="T840" s="11">
        <f t="shared" si="8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0"/>
        <v>1.166166</v>
      </c>
      <c r="P841" s="5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84"/>
        <v>41174.763379629629</v>
      </c>
      <c r="T841" s="11">
        <f t="shared" si="8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0"/>
        <v>1.2041660000000001</v>
      </c>
      <c r="P842" s="5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84"/>
        <v>42637.226701388892</v>
      </c>
      <c r="T842" s="11">
        <f t="shared" si="8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0"/>
        <v>1.0132000000000001</v>
      </c>
      <c r="P843" s="5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84"/>
        <v>41953.880358796298</v>
      </c>
      <c r="T843" s="11">
        <f t="shared" si="85"/>
        <v>41923.838692129633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0"/>
        <v>1.0431999999999999</v>
      </c>
      <c r="P844" s="5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84"/>
        <v>41561.165972222225</v>
      </c>
      <c r="T844" s="11">
        <f t="shared" si="85"/>
        <v>41526.59239583333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0"/>
        <v>2.6713333333333331</v>
      </c>
      <c r="P845" s="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84"/>
        <v>42712.333333333328</v>
      </c>
      <c r="T845" s="11">
        <f t="shared" si="8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0"/>
        <v>1.9413333333333334</v>
      </c>
      <c r="P846" s="5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84"/>
        <v>41944.207638888889</v>
      </c>
      <c r="T846" s="11">
        <f t="shared" si="8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0"/>
        <v>1.203802</v>
      </c>
      <c r="P847" s="5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84"/>
        <v>42618.165972222225</v>
      </c>
      <c r="T847" s="11">
        <f t="shared" si="8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0"/>
        <v>1.2200090909090908</v>
      </c>
      <c r="P848" s="5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84"/>
        <v>41708.583333333336</v>
      </c>
      <c r="T848" s="11">
        <f t="shared" si="8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0"/>
        <v>1</v>
      </c>
      <c r="P849" s="5">
        <f t="shared" si="81"/>
        <v>10</v>
      </c>
      <c r="Q849" t="str">
        <f t="shared" si="82"/>
        <v>music</v>
      </c>
      <c r="R849" t="str">
        <f t="shared" si="83"/>
        <v>metal</v>
      </c>
      <c r="S849" s="11">
        <f t="shared" si="84"/>
        <v>42195.798333333332</v>
      </c>
      <c r="T849" s="11">
        <f t="shared" si="85"/>
        <v>42165.798333333332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0"/>
        <v>1</v>
      </c>
      <c r="P850" s="5">
        <f t="shared" si="81"/>
        <v>18.75</v>
      </c>
      <c r="Q850" t="str">
        <f t="shared" si="82"/>
        <v>music</v>
      </c>
      <c r="R850" t="str">
        <f t="shared" si="83"/>
        <v>metal</v>
      </c>
      <c r="S850" s="11">
        <f t="shared" si="84"/>
        <v>42108.792048611111</v>
      </c>
      <c r="T850" s="11">
        <f t="shared" si="8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0"/>
        <v>1.1990000000000001</v>
      </c>
      <c r="P851" s="5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84"/>
        <v>42079.107222222221</v>
      </c>
      <c r="T851" s="11">
        <f t="shared" si="8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0"/>
        <v>1.55175</v>
      </c>
      <c r="P852" s="5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84"/>
        <v>42485.207638888889</v>
      </c>
      <c r="T852" s="11">
        <f t="shared" si="8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0"/>
        <v>1.3045</v>
      </c>
      <c r="P853" s="5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84"/>
        <v>42582.822916666672</v>
      </c>
      <c r="T853" s="11">
        <f t="shared" si="8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0"/>
        <v>1.0497142857142858</v>
      </c>
      <c r="P854" s="5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84"/>
        <v>42667.875</v>
      </c>
      <c r="T854" s="11">
        <f t="shared" si="8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0"/>
        <v>1</v>
      </c>
      <c r="P855" s="5">
        <f t="shared" si="81"/>
        <v>30</v>
      </c>
      <c r="Q855" t="str">
        <f t="shared" si="82"/>
        <v>music</v>
      </c>
      <c r="R855" t="str">
        <f t="shared" si="83"/>
        <v>metal</v>
      </c>
      <c r="S855" s="11">
        <f t="shared" si="84"/>
        <v>42051.832280092596</v>
      </c>
      <c r="T855" s="11">
        <f t="shared" si="8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0"/>
        <v>1.1822050359712231</v>
      </c>
      <c r="P856" s="5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84"/>
        <v>42732.212337962963</v>
      </c>
      <c r="T856" s="11">
        <f t="shared" si="8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0"/>
        <v>1.0344827586206897</v>
      </c>
      <c r="P857" s="5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84"/>
        <v>42575.125196759254</v>
      </c>
      <c r="T857" s="11">
        <f t="shared" si="85"/>
        <v>42545.125196759254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0"/>
        <v>2.1800000000000002</v>
      </c>
      <c r="P858" s="5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84"/>
        <v>42668.791666666672</v>
      </c>
      <c r="T858" s="11">
        <f t="shared" si="8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0"/>
        <v>1</v>
      </c>
      <c r="P859" s="5">
        <f t="shared" si="81"/>
        <v>50</v>
      </c>
      <c r="Q859" t="str">
        <f t="shared" si="82"/>
        <v>music</v>
      </c>
      <c r="R859" t="str">
        <f t="shared" si="83"/>
        <v>metal</v>
      </c>
      <c r="S859" s="11">
        <f t="shared" si="84"/>
        <v>42333.623043981483</v>
      </c>
      <c r="T859" s="11">
        <f t="shared" si="8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0"/>
        <v>1.4400583333333332</v>
      </c>
      <c r="P860" s="5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84"/>
        <v>42109.957638888889</v>
      </c>
      <c r="T860" s="11">
        <f t="shared" si="8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0"/>
        <v>1.0467500000000001</v>
      </c>
      <c r="P861" s="5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84"/>
        <v>42159</v>
      </c>
      <c r="T861" s="11">
        <f t="shared" si="8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0"/>
        <v>0.18142857142857144</v>
      </c>
      <c r="P862" s="5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84"/>
        <v>41600.524456018517</v>
      </c>
      <c r="T862" s="11">
        <f t="shared" si="8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0"/>
        <v>2.2444444444444444E-2</v>
      </c>
      <c r="P863" s="5">
        <f t="shared" si="81"/>
        <v>50.5</v>
      </c>
      <c r="Q863" t="str">
        <f t="shared" si="82"/>
        <v>music</v>
      </c>
      <c r="R863" t="str">
        <f t="shared" si="83"/>
        <v>jazz</v>
      </c>
      <c r="S863" s="11">
        <f t="shared" si="84"/>
        <v>42629.965324074074</v>
      </c>
      <c r="T863" s="11">
        <f t="shared" si="8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0"/>
        <v>3.3999999999999998E-3</v>
      </c>
      <c r="P864" s="5">
        <f t="shared" si="81"/>
        <v>42.5</v>
      </c>
      <c r="Q864" t="str">
        <f t="shared" si="82"/>
        <v>music</v>
      </c>
      <c r="R864" t="str">
        <f t="shared" si="83"/>
        <v>jazz</v>
      </c>
      <c r="S864" s="11">
        <f t="shared" si="84"/>
        <v>41589.596620370372</v>
      </c>
      <c r="T864" s="11">
        <f t="shared" si="8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0"/>
        <v>4.4999999999999998E-2</v>
      </c>
      <c r="P865" s="5">
        <f t="shared" si="81"/>
        <v>18</v>
      </c>
      <c r="Q865" t="str">
        <f t="shared" si="82"/>
        <v>music</v>
      </c>
      <c r="R865" t="str">
        <f t="shared" si="83"/>
        <v>jazz</v>
      </c>
      <c r="S865" s="11">
        <f t="shared" si="84"/>
        <v>40951.117662037039</v>
      </c>
      <c r="T865" s="11">
        <f t="shared" si="8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0"/>
        <v>0.41538461538461541</v>
      </c>
      <c r="P866" s="5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84"/>
        <v>41563.415972222225</v>
      </c>
      <c r="T866" s="11">
        <f t="shared" si="8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0"/>
        <v>2.0454545454545454E-2</v>
      </c>
      <c r="P867" s="5">
        <f t="shared" si="81"/>
        <v>22.5</v>
      </c>
      <c r="Q867" t="str">
        <f t="shared" si="82"/>
        <v>music</v>
      </c>
      <c r="R867" t="str">
        <f t="shared" si="83"/>
        <v>jazz</v>
      </c>
      <c r="S867" s="11">
        <f t="shared" si="84"/>
        <v>41290.773113425923</v>
      </c>
      <c r="T867" s="11">
        <f t="shared" si="85"/>
        <v>41230.773113425923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0"/>
        <v>0.18285714285714286</v>
      </c>
      <c r="P868" s="5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84"/>
        <v>42063.631944444445</v>
      </c>
      <c r="T868" s="11">
        <f t="shared" si="8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0"/>
        <v>0.2402</v>
      </c>
      <c r="P869" s="5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84"/>
        <v>40148.207638888889</v>
      </c>
      <c r="T869" s="11">
        <f t="shared" si="8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0"/>
        <v>1.1111111111111111E-3</v>
      </c>
      <c r="P870" s="5">
        <f t="shared" si="81"/>
        <v>50</v>
      </c>
      <c r="Q870" t="str">
        <f t="shared" si="82"/>
        <v>music</v>
      </c>
      <c r="R870" t="str">
        <f t="shared" si="83"/>
        <v>jazz</v>
      </c>
      <c r="S870" s="11">
        <f t="shared" si="84"/>
        <v>41646.027754629627</v>
      </c>
      <c r="T870" s="11">
        <f t="shared" si="8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0"/>
        <v>0.11818181818181818</v>
      </c>
      <c r="P871" s="5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84"/>
        <v>41372.803900462961</v>
      </c>
      <c r="T871" s="11">
        <f t="shared" si="85"/>
        <v>41342.845567129625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0"/>
        <v>3.0999999999999999E-3</v>
      </c>
      <c r="P872" s="5">
        <f t="shared" si="81"/>
        <v>12.4</v>
      </c>
      <c r="Q872" t="str">
        <f t="shared" si="82"/>
        <v>music</v>
      </c>
      <c r="R872" t="str">
        <f t="shared" si="83"/>
        <v>jazz</v>
      </c>
      <c r="S872" s="11">
        <f t="shared" si="84"/>
        <v>41518.022256944445</v>
      </c>
      <c r="T872" s="11">
        <f t="shared" si="8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0"/>
        <v>5.4166666666666669E-2</v>
      </c>
      <c r="P873" s="5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84"/>
        <v>41607.602951388893</v>
      </c>
      <c r="T873" s="11">
        <f t="shared" si="8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0"/>
        <v>8.1250000000000003E-3</v>
      </c>
      <c r="P874" s="5">
        <f t="shared" si="81"/>
        <v>32.5</v>
      </c>
      <c r="Q874" t="str">
        <f t="shared" si="82"/>
        <v>music</v>
      </c>
      <c r="R874" t="str">
        <f t="shared" si="83"/>
        <v>jazz</v>
      </c>
      <c r="S874" s="11">
        <f t="shared" si="84"/>
        <v>40612.825543981482</v>
      </c>
      <c r="T874" s="11">
        <f t="shared" si="8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0"/>
        <v>1.2857142857142857E-2</v>
      </c>
      <c r="P875" s="5">
        <f t="shared" si="81"/>
        <v>9</v>
      </c>
      <c r="Q875" t="str">
        <f t="shared" si="82"/>
        <v>music</v>
      </c>
      <c r="R875" t="str">
        <f t="shared" si="83"/>
        <v>jazz</v>
      </c>
      <c r="S875" s="11">
        <f t="shared" si="84"/>
        <v>41224.208796296298</v>
      </c>
      <c r="T875" s="11">
        <f t="shared" si="85"/>
        <v>41184.167129629626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0"/>
        <v>0.24333333333333335</v>
      </c>
      <c r="P876" s="5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84"/>
        <v>41398.583726851852</v>
      </c>
      <c r="T876" s="11">
        <f t="shared" si="8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0"/>
        <v>0</v>
      </c>
      <c r="P877" s="5">
        <f t="shared" si="81"/>
        <v>0</v>
      </c>
      <c r="Q877" t="str">
        <f t="shared" si="82"/>
        <v>music</v>
      </c>
      <c r="R877" t="str">
        <f t="shared" si="83"/>
        <v>jazz</v>
      </c>
      <c r="S877" s="11">
        <f t="shared" si="84"/>
        <v>42268.723738425921</v>
      </c>
      <c r="T877" s="11">
        <f t="shared" si="8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0"/>
        <v>0.40799492385786801</v>
      </c>
      <c r="P878" s="5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84"/>
        <v>41309.496840277774</v>
      </c>
      <c r="T878" s="11">
        <f t="shared" si="8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0"/>
        <v>0.67549999999999999</v>
      </c>
      <c r="P879" s="5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84"/>
        <v>41627.788888888885</v>
      </c>
      <c r="T879" s="11">
        <f t="shared" si="85"/>
        <v>41597.788888888885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0"/>
        <v>1.2999999999999999E-2</v>
      </c>
      <c r="P880" s="5">
        <f t="shared" si="81"/>
        <v>32.5</v>
      </c>
      <c r="Q880" t="str">
        <f t="shared" si="82"/>
        <v>music</v>
      </c>
      <c r="R880" t="str">
        <f t="shared" si="83"/>
        <v>jazz</v>
      </c>
      <c r="S880" s="11">
        <f t="shared" si="84"/>
        <v>40535.232916666668</v>
      </c>
      <c r="T880" s="11">
        <f t="shared" si="8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0"/>
        <v>0.30666666666666664</v>
      </c>
      <c r="P881" s="5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84"/>
        <v>41058.829918981479</v>
      </c>
      <c r="T881" s="11">
        <f t="shared" si="8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0"/>
        <v>2.9894179894179893E-2</v>
      </c>
      <c r="P882" s="5">
        <f t="shared" si="81"/>
        <v>14.125</v>
      </c>
      <c r="Q882" t="str">
        <f t="shared" si="82"/>
        <v>music</v>
      </c>
      <c r="R882" t="str">
        <f t="shared" si="83"/>
        <v>indie rock</v>
      </c>
      <c r="S882" s="11">
        <f t="shared" si="84"/>
        <v>41212.32104166667</v>
      </c>
      <c r="T882" s="11">
        <f t="shared" si="8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0"/>
        <v>8.0000000000000002E-3</v>
      </c>
      <c r="P883" s="5">
        <f t="shared" si="81"/>
        <v>30</v>
      </c>
      <c r="Q883" t="str">
        <f t="shared" si="82"/>
        <v>music</v>
      </c>
      <c r="R883" t="str">
        <f t="shared" si="83"/>
        <v>indie rock</v>
      </c>
      <c r="S883" s="11">
        <f t="shared" si="84"/>
        <v>40922.25099537037</v>
      </c>
      <c r="T883" s="11">
        <f t="shared" si="8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0"/>
        <v>0.20133333333333334</v>
      </c>
      <c r="P884" s="5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84"/>
        <v>40792.860532407409</v>
      </c>
      <c r="T884" s="11">
        <f t="shared" si="8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0"/>
        <v>0.4002</v>
      </c>
      <c r="P885" s="5">
        <f t="shared" si="81"/>
        <v>83.375</v>
      </c>
      <c r="Q885" t="str">
        <f t="shared" si="82"/>
        <v>music</v>
      </c>
      <c r="R885" t="str">
        <f t="shared" si="83"/>
        <v>indie rock</v>
      </c>
      <c r="S885" s="11">
        <f t="shared" si="84"/>
        <v>42431.935590277775</v>
      </c>
      <c r="T885" s="11">
        <f t="shared" si="8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0"/>
        <v>0.01</v>
      </c>
      <c r="P886" s="5">
        <f t="shared" si="81"/>
        <v>10</v>
      </c>
      <c r="Q886" t="str">
        <f t="shared" si="82"/>
        <v>music</v>
      </c>
      <c r="R886" t="str">
        <f t="shared" si="83"/>
        <v>indie rock</v>
      </c>
      <c r="S886" s="11">
        <f t="shared" si="84"/>
        <v>41041.104861111111</v>
      </c>
      <c r="T886" s="11">
        <f t="shared" si="85"/>
        <v>40981.802615740744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0"/>
        <v>0.75</v>
      </c>
      <c r="P887" s="5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84"/>
        <v>42734.941099537042</v>
      </c>
      <c r="T887" s="11">
        <f t="shared" si="8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0"/>
        <v>0.41</v>
      </c>
      <c r="P888" s="5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84"/>
        <v>42628.870520833334</v>
      </c>
      <c r="T888" s="11">
        <f t="shared" si="8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0"/>
        <v>0</v>
      </c>
      <c r="P889" s="5">
        <f t="shared" si="81"/>
        <v>0</v>
      </c>
      <c r="Q889" t="str">
        <f t="shared" si="82"/>
        <v>music</v>
      </c>
      <c r="R889" t="str">
        <f t="shared" si="83"/>
        <v>indie rock</v>
      </c>
      <c r="S889" s="11">
        <f t="shared" si="84"/>
        <v>41056.958969907406</v>
      </c>
      <c r="T889" s="11">
        <f t="shared" si="8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0"/>
        <v>7.1999999999999995E-2</v>
      </c>
      <c r="P890" s="5">
        <f t="shared" si="81"/>
        <v>18</v>
      </c>
      <c r="Q890" t="str">
        <f t="shared" si="82"/>
        <v>music</v>
      </c>
      <c r="R890" t="str">
        <f t="shared" si="83"/>
        <v>indie rock</v>
      </c>
      <c r="S890" s="11">
        <f t="shared" si="84"/>
        <v>40787.25</v>
      </c>
      <c r="T890" s="11">
        <f t="shared" si="8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0"/>
        <v>9.4412800000000005E-2</v>
      </c>
      <c r="P891" s="5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4"/>
        <v>41917.784062500003</v>
      </c>
      <c r="T891" s="11">
        <f t="shared" si="8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0"/>
        <v>4.1666666666666664E-2</v>
      </c>
      <c r="P892" s="5">
        <f t="shared" si="81"/>
        <v>31.25</v>
      </c>
      <c r="Q892" t="str">
        <f t="shared" si="82"/>
        <v>music</v>
      </c>
      <c r="R892" t="str">
        <f t="shared" si="83"/>
        <v>indie rock</v>
      </c>
      <c r="S892" s="11">
        <f t="shared" si="84"/>
        <v>41599.740497685183</v>
      </c>
      <c r="T892" s="11">
        <f t="shared" si="8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0"/>
        <v>3.2500000000000001E-2</v>
      </c>
      <c r="P893" s="5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84"/>
        <v>41872.031597222223</v>
      </c>
      <c r="T893" s="11">
        <f t="shared" si="8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0"/>
        <v>0.40749999999999997</v>
      </c>
      <c r="P894" s="5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84"/>
        <v>40391.166666666664</v>
      </c>
      <c r="T894" s="11">
        <f t="shared" si="8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0"/>
        <v>0.1</v>
      </c>
      <c r="P895" s="5">
        <f t="shared" si="81"/>
        <v>40</v>
      </c>
      <c r="Q895" t="str">
        <f t="shared" si="82"/>
        <v>music</v>
      </c>
      <c r="R895" t="str">
        <f t="shared" si="83"/>
        <v>indie rock</v>
      </c>
      <c r="S895" s="11">
        <f t="shared" si="84"/>
        <v>42095.856053240743</v>
      </c>
      <c r="T895" s="11">
        <f t="shared" si="8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0"/>
        <v>0.39169999999999999</v>
      </c>
      <c r="P896" s="5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84"/>
        <v>42526.98159722222</v>
      </c>
      <c r="T896" s="11">
        <f t="shared" si="85"/>
        <v>42496.98159722222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0"/>
        <v>2.4375000000000001E-2</v>
      </c>
      <c r="P897" s="5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84"/>
        <v>40476.127650462964</v>
      </c>
      <c r="T897" s="11">
        <f t="shared" si="8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0"/>
        <v>0.4</v>
      </c>
      <c r="P898" s="5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si="84"/>
        <v>42244.166666666672</v>
      </c>
      <c r="T898" s="11">
        <f t="shared" si="85"/>
        <v>42218.872986111106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6">IFERROR((E899/D899), 0)</f>
        <v>0</v>
      </c>
      <c r="P899" s="5">
        <f t="shared" ref="P899:P962" si="87">IFERROR(E899/L899,0)</f>
        <v>0</v>
      </c>
      <c r="Q899" t="str">
        <f t="shared" ref="Q899:Q962" si="88">TRIM(LEFT(N899,(FIND("/",N899,1))-1))</f>
        <v>music</v>
      </c>
      <c r="R899" t="str">
        <f t="shared" ref="R899:R962" si="89">TRIM(RIGHT(N899,LEN(N899) -(FIND("/",N899,1))))</f>
        <v>indie rock</v>
      </c>
      <c r="S899" s="11">
        <f t="shared" ref="S899:S962" si="90">(I899/86400)+DATE(1970,1,1)</f>
        <v>41241.730416666665</v>
      </c>
      <c r="T899" s="11">
        <f t="shared" ref="T899:T962" si="91">(J899/86400)+DATE(1970,1,1)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6"/>
        <v>2.8000000000000001E-2</v>
      </c>
      <c r="P900" s="5">
        <f t="shared" si="87"/>
        <v>35</v>
      </c>
      <c r="Q900" t="str">
        <f t="shared" si="88"/>
        <v>music</v>
      </c>
      <c r="R900" t="str">
        <f t="shared" si="89"/>
        <v>indie rock</v>
      </c>
      <c r="S900" s="11">
        <f t="shared" si="90"/>
        <v>40923.758217592593</v>
      </c>
      <c r="T900" s="11">
        <f t="shared" si="91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6"/>
        <v>0.37333333333333335</v>
      </c>
      <c r="P901" s="5">
        <f t="shared" si="87"/>
        <v>35</v>
      </c>
      <c r="Q901" t="str">
        <f t="shared" si="88"/>
        <v>music</v>
      </c>
      <c r="R901" t="str">
        <f t="shared" si="89"/>
        <v>indie rock</v>
      </c>
      <c r="S901" s="11">
        <f t="shared" si="90"/>
        <v>40691.099097222221</v>
      </c>
      <c r="T901" s="11">
        <f t="shared" si="91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6"/>
        <v>4.1999999999999997E-3</v>
      </c>
      <c r="P902" s="5">
        <f t="shared" si="87"/>
        <v>10.5</v>
      </c>
      <c r="Q902" t="str">
        <f t="shared" si="88"/>
        <v>music</v>
      </c>
      <c r="R902" t="str">
        <f t="shared" si="89"/>
        <v>jazz</v>
      </c>
      <c r="S902" s="11">
        <f t="shared" si="90"/>
        <v>42459.807893518519</v>
      </c>
      <c r="T902" s="11">
        <f t="shared" si="91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6"/>
        <v>0</v>
      </c>
      <c r="P903" s="5">
        <f t="shared" si="87"/>
        <v>0</v>
      </c>
      <c r="Q903" t="str">
        <f t="shared" si="88"/>
        <v>music</v>
      </c>
      <c r="R903" t="str">
        <f t="shared" si="89"/>
        <v>jazz</v>
      </c>
      <c r="S903" s="11">
        <f t="shared" si="90"/>
        <v>40337.799305555556</v>
      </c>
      <c r="T903" s="11">
        <f t="shared" si="91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6"/>
        <v>3.0000000000000001E-3</v>
      </c>
      <c r="P904" s="5">
        <f t="shared" si="87"/>
        <v>30</v>
      </c>
      <c r="Q904" t="str">
        <f t="shared" si="88"/>
        <v>music</v>
      </c>
      <c r="R904" t="str">
        <f t="shared" si="89"/>
        <v>jazz</v>
      </c>
      <c r="S904" s="11">
        <f t="shared" si="90"/>
        <v>41881.645833333336</v>
      </c>
      <c r="T904" s="11">
        <f t="shared" si="91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6"/>
        <v>3.2000000000000001E-2</v>
      </c>
      <c r="P905" s="5">
        <f t="shared" si="87"/>
        <v>40</v>
      </c>
      <c r="Q905" t="str">
        <f t="shared" si="88"/>
        <v>music</v>
      </c>
      <c r="R905" t="str">
        <f t="shared" si="89"/>
        <v>jazz</v>
      </c>
      <c r="S905" s="11">
        <f t="shared" si="90"/>
        <v>41175.100694444445</v>
      </c>
      <c r="T905" s="11">
        <f t="shared" si="91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6"/>
        <v>3.0200000000000001E-3</v>
      </c>
      <c r="P906" s="5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90"/>
        <v>42372.080289351856</v>
      </c>
      <c r="T906" s="11">
        <f t="shared" si="91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6"/>
        <v>3.0153846153846153E-2</v>
      </c>
      <c r="P907" s="5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90"/>
        <v>40567.239884259259</v>
      </c>
      <c r="T907" s="11">
        <f t="shared" si="91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6"/>
        <v>0</v>
      </c>
      <c r="P908" s="5">
        <f t="shared" si="87"/>
        <v>0</v>
      </c>
      <c r="Q908" t="str">
        <f t="shared" si="88"/>
        <v>music</v>
      </c>
      <c r="R908" t="str">
        <f t="shared" si="89"/>
        <v>jazz</v>
      </c>
      <c r="S908" s="11">
        <f t="shared" si="90"/>
        <v>41711.148032407407</v>
      </c>
      <c r="T908" s="11">
        <f t="shared" si="91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6"/>
        <v>0</v>
      </c>
      <c r="P909" s="5">
        <f t="shared" si="87"/>
        <v>0</v>
      </c>
      <c r="Q909" t="str">
        <f t="shared" si="88"/>
        <v>music</v>
      </c>
      <c r="R909" t="str">
        <f t="shared" si="89"/>
        <v>jazz</v>
      </c>
      <c r="S909" s="11">
        <f t="shared" si="90"/>
        <v>40797.192395833335</v>
      </c>
      <c r="T909" s="11">
        <f t="shared" si="91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6"/>
        <v>0</v>
      </c>
      <c r="P910" s="5">
        <f t="shared" si="87"/>
        <v>0</v>
      </c>
      <c r="Q910" t="str">
        <f t="shared" si="88"/>
        <v>music</v>
      </c>
      <c r="R910" t="str">
        <f t="shared" si="89"/>
        <v>jazz</v>
      </c>
      <c r="S910" s="11">
        <f t="shared" si="90"/>
        <v>40386.207638888889</v>
      </c>
      <c r="T910" s="11">
        <f t="shared" si="91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6"/>
        <v>3.2500000000000001E-2</v>
      </c>
      <c r="P911" s="5">
        <f t="shared" si="87"/>
        <v>65</v>
      </c>
      <c r="Q911" t="str">
        <f t="shared" si="88"/>
        <v>music</v>
      </c>
      <c r="R911" t="str">
        <f t="shared" si="89"/>
        <v>jazz</v>
      </c>
      <c r="S911" s="11">
        <f t="shared" si="90"/>
        <v>41113.166666666664</v>
      </c>
      <c r="T911" s="11">
        <f t="shared" si="91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6"/>
        <v>0.22363636363636363</v>
      </c>
      <c r="P912" s="5">
        <f t="shared" si="87"/>
        <v>24.6</v>
      </c>
      <c r="Q912" t="str">
        <f t="shared" si="88"/>
        <v>music</v>
      </c>
      <c r="R912" t="str">
        <f t="shared" si="89"/>
        <v>jazz</v>
      </c>
      <c r="S912" s="11">
        <f t="shared" si="90"/>
        <v>42797.545358796298</v>
      </c>
      <c r="T912" s="11">
        <f t="shared" si="91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6"/>
        <v>0</v>
      </c>
      <c r="P913" s="5">
        <f t="shared" si="87"/>
        <v>0</v>
      </c>
      <c r="Q913" t="str">
        <f t="shared" si="88"/>
        <v>music</v>
      </c>
      <c r="R913" t="str">
        <f t="shared" si="89"/>
        <v>jazz</v>
      </c>
      <c r="S913" s="11">
        <f t="shared" si="90"/>
        <v>41663.005150462966</v>
      </c>
      <c r="T913" s="11">
        <f t="shared" si="91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6"/>
        <v>8.5714285714285719E-3</v>
      </c>
      <c r="P914" s="5">
        <f t="shared" si="87"/>
        <v>15</v>
      </c>
      <c r="Q914" t="str">
        <f t="shared" si="88"/>
        <v>music</v>
      </c>
      <c r="R914" t="str">
        <f t="shared" si="89"/>
        <v>jazz</v>
      </c>
      <c r="S914" s="11">
        <f t="shared" si="90"/>
        <v>41254.151006944448</v>
      </c>
      <c r="T914" s="11">
        <f t="shared" si="91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6"/>
        <v>6.6066666666666662E-2</v>
      </c>
      <c r="P915" s="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90"/>
        <v>41034.139108796298</v>
      </c>
      <c r="T915" s="11">
        <f t="shared" si="91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6"/>
        <v>0</v>
      </c>
      <c r="P916" s="5">
        <f t="shared" si="87"/>
        <v>0</v>
      </c>
      <c r="Q916" t="str">
        <f t="shared" si="88"/>
        <v>music</v>
      </c>
      <c r="R916" t="str">
        <f t="shared" si="89"/>
        <v>jazz</v>
      </c>
      <c r="S916" s="11">
        <f t="shared" si="90"/>
        <v>41146.763275462959</v>
      </c>
      <c r="T916" s="11">
        <f t="shared" si="91"/>
        <v>41116.763275462959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6"/>
        <v>5.7692307692307696E-2</v>
      </c>
      <c r="P917" s="5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90"/>
        <v>40969.207638888889</v>
      </c>
      <c r="T917" s="11">
        <f t="shared" si="91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6"/>
        <v>0</v>
      </c>
      <c r="P918" s="5">
        <f t="shared" si="87"/>
        <v>0</v>
      </c>
      <c r="Q918" t="str">
        <f t="shared" si="88"/>
        <v>music</v>
      </c>
      <c r="R918" t="str">
        <f t="shared" si="89"/>
        <v>jazz</v>
      </c>
      <c r="S918" s="11">
        <f t="shared" si="90"/>
        <v>40473.208333333336</v>
      </c>
      <c r="T918" s="11">
        <f t="shared" si="91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6"/>
        <v>6.0000000000000001E-3</v>
      </c>
      <c r="P919" s="5">
        <f t="shared" si="87"/>
        <v>30</v>
      </c>
      <c r="Q919" t="str">
        <f t="shared" si="88"/>
        <v>music</v>
      </c>
      <c r="R919" t="str">
        <f t="shared" si="89"/>
        <v>jazz</v>
      </c>
      <c r="S919" s="11">
        <f t="shared" si="90"/>
        <v>41834.104166666664</v>
      </c>
      <c r="T919" s="11">
        <f t="shared" si="91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6"/>
        <v>5.0256410256410255E-2</v>
      </c>
      <c r="P920" s="5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90"/>
        <v>41974.957881944443</v>
      </c>
      <c r="T920" s="11">
        <f t="shared" si="91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6"/>
        <v>5.0000000000000001E-3</v>
      </c>
      <c r="P921" s="5">
        <f t="shared" si="87"/>
        <v>100</v>
      </c>
      <c r="Q921" t="str">
        <f t="shared" si="88"/>
        <v>music</v>
      </c>
      <c r="R921" t="str">
        <f t="shared" si="89"/>
        <v>jazz</v>
      </c>
      <c r="S921" s="11">
        <f t="shared" si="90"/>
        <v>41262.641724537039</v>
      </c>
      <c r="T921" s="11">
        <f t="shared" si="91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6"/>
        <v>0</v>
      </c>
      <c r="P922" s="5">
        <f t="shared" si="87"/>
        <v>0</v>
      </c>
      <c r="Q922" t="str">
        <f t="shared" si="88"/>
        <v>music</v>
      </c>
      <c r="R922" t="str">
        <f t="shared" si="89"/>
        <v>jazz</v>
      </c>
      <c r="S922" s="11">
        <f t="shared" si="90"/>
        <v>41592.713217592594</v>
      </c>
      <c r="T922" s="11">
        <f t="shared" si="91"/>
        <v>41562.671550925923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6"/>
        <v>0.309</v>
      </c>
      <c r="P923" s="5">
        <f t="shared" si="87"/>
        <v>231.75</v>
      </c>
      <c r="Q923" t="str">
        <f t="shared" si="88"/>
        <v>music</v>
      </c>
      <c r="R923" t="str">
        <f t="shared" si="89"/>
        <v>jazz</v>
      </c>
      <c r="S923" s="11">
        <f t="shared" si="90"/>
        <v>40889.212685185186</v>
      </c>
      <c r="T923" s="11">
        <f t="shared" si="91"/>
        <v>40847.171018518522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6"/>
        <v>0.21037037037037037</v>
      </c>
      <c r="P924" s="5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90"/>
        <v>41913.530011574076</v>
      </c>
      <c r="T924" s="11">
        <f t="shared" si="91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6"/>
        <v>2.1999999999999999E-2</v>
      </c>
      <c r="P925" s="5">
        <f t="shared" si="87"/>
        <v>55</v>
      </c>
      <c r="Q925" t="str">
        <f t="shared" si="88"/>
        <v>music</v>
      </c>
      <c r="R925" t="str">
        <f t="shared" si="89"/>
        <v>jazz</v>
      </c>
      <c r="S925" s="11">
        <f t="shared" si="90"/>
        <v>41965.001423611116</v>
      </c>
      <c r="T925" s="11">
        <f t="shared" si="91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6"/>
        <v>0.109</v>
      </c>
      <c r="P926" s="5">
        <f t="shared" si="87"/>
        <v>21.8</v>
      </c>
      <c r="Q926" t="str">
        <f t="shared" si="88"/>
        <v>music</v>
      </c>
      <c r="R926" t="str">
        <f t="shared" si="89"/>
        <v>jazz</v>
      </c>
      <c r="S926" s="11">
        <f t="shared" si="90"/>
        <v>41318.942928240736</v>
      </c>
      <c r="T926" s="11">
        <f t="shared" si="91"/>
        <v>41288.942928240736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6"/>
        <v>2.6666666666666668E-2</v>
      </c>
      <c r="P927" s="5">
        <f t="shared" si="87"/>
        <v>32</v>
      </c>
      <c r="Q927" t="str">
        <f t="shared" si="88"/>
        <v>music</v>
      </c>
      <c r="R927" t="str">
        <f t="shared" si="89"/>
        <v>jazz</v>
      </c>
      <c r="S927" s="11">
        <f t="shared" si="90"/>
        <v>41605.922581018516</v>
      </c>
      <c r="T927" s="11">
        <f t="shared" si="91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6"/>
        <v>0</v>
      </c>
      <c r="P928" s="5">
        <f t="shared" si="87"/>
        <v>0</v>
      </c>
      <c r="Q928" t="str">
        <f t="shared" si="88"/>
        <v>music</v>
      </c>
      <c r="R928" t="str">
        <f t="shared" si="89"/>
        <v>jazz</v>
      </c>
      <c r="S928" s="11">
        <f t="shared" si="90"/>
        <v>40367.944444444445</v>
      </c>
      <c r="T928" s="11">
        <f t="shared" si="91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6"/>
        <v>0</v>
      </c>
      <c r="P929" s="5">
        <f t="shared" si="87"/>
        <v>0</v>
      </c>
      <c r="Q929" t="str">
        <f t="shared" si="88"/>
        <v>music</v>
      </c>
      <c r="R929" t="str">
        <f t="shared" si="89"/>
        <v>jazz</v>
      </c>
      <c r="S929" s="11">
        <f t="shared" si="90"/>
        <v>41043.822858796295</v>
      </c>
      <c r="T929" s="11">
        <f t="shared" si="91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6"/>
        <v>0.10862068965517241</v>
      </c>
      <c r="P930" s="5">
        <f t="shared" si="87"/>
        <v>56.25</v>
      </c>
      <c r="Q930" t="str">
        <f t="shared" si="88"/>
        <v>music</v>
      </c>
      <c r="R930" t="str">
        <f t="shared" si="89"/>
        <v>jazz</v>
      </c>
      <c r="S930" s="11">
        <f t="shared" si="90"/>
        <v>41231</v>
      </c>
      <c r="T930" s="11">
        <f t="shared" si="91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6"/>
        <v>0</v>
      </c>
      <c r="P931" s="5">
        <f t="shared" si="87"/>
        <v>0</v>
      </c>
      <c r="Q931" t="str">
        <f t="shared" si="88"/>
        <v>music</v>
      </c>
      <c r="R931" t="str">
        <f t="shared" si="89"/>
        <v>jazz</v>
      </c>
      <c r="S931" s="11">
        <f t="shared" si="90"/>
        <v>41008.196400462963</v>
      </c>
      <c r="T931" s="11">
        <f t="shared" si="91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6"/>
        <v>0.38333333333333336</v>
      </c>
      <c r="P932" s="5">
        <f t="shared" si="87"/>
        <v>69</v>
      </c>
      <c r="Q932" t="str">
        <f t="shared" si="88"/>
        <v>music</v>
      </c>
      <c r="R932" t="str">
        <f t="shared" si="89"/>
        <v>jazz</v>
      </c>
      <c r="S932" s="11">
        <f t="shared" si="90"/>
        <v>40354.897222222222</v>
      </c>
      <c r="T932" s="11">
        <f t="shared" si="91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6"/>
        <v>6.5500000000000003E-2</v>
      </c>
      <c r="P933" s="5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90"/>
        <v>41714.916666666664</v>
      </c>
      <c r="T933" s="11">
        <f t="shared" si="91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6"/>
        <v>0.14536842105263159</v>
      </c>
      <c r="P934" s="5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90"/>
        <v>41355.927604166667</v>
      </c>
      <c r="T934" s="11">
        <f t="shared" si="91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6"/>
        <v>0.06</v>
      </c>
      <c r="P935" s="5">
        <f t="shared" si="87"/>
        <v>60</v>
      </c>
      <c r="Q935" t="str">
        <f t="shared" si="88"/>
        <v>music</v>
      </c>
      <c r="R935" t="str">
        <f t="shared" si="89"/>
        <v>jazz</v>
      </c>
      <c r="S935" s="11">
        <f t="shared" si="90"/>
        <v>41771.169085648144</v>
      </c>
      <c r="T935" s="11">
        <f t="shared" si="91"/>
        <v>41711.169085648144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6"/>
        <v>0.30399999999999999</v>
      </c>
      <c r="P936" s="5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90"/>
        <v>41763.25</v>
      </c>
      <c r="T936" s="11">
        <f t="shared" si="91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6"/>
        <v>1.4285714285714285E-2</v>
      </c>
      <c r="P937" s="5">
        <f t="shared" si="87"/>
        <v>25</v>
      </c>
      <c r="Q937" t="str">
        <f t="shared" si="88"/>
        <v>music</v>
      </c>
      <c r="R937" t="str">
        <f t="shared" si="89"/>
        <v>jazz</v>
      </c>
      <c r="S937" s="11">
        <f t="shared" si="90"/>
        <v>42398.333668981482</v>
      </c>
      <c r="T937" s="11">
        <f t="shared" si="91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6"/>
        <v>0</v>
      </c>
      <c r="P938" s="5">
        <f t="shared" si="87"/>
        <v>0</v>
      </c>
      <c r="Q938" t="str">
        <f t="shared" si="88"/>
        <v>music</v>
      </c>
      <c r="R938" t="str">
        <f t="shared" si="89"/>
        <v>jazz</v>
      </c>
      <c r="S938" s="11">
        <f t="shared" si="90"/>
        <v>40926.833333333336</v>
      </c>
      <c r="T938" s="11">
        <f t="shared" si="91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6"/>
        <v>1.1428571428571429E-2</v>
      </c>
      <c r="P939" s="5">
        <f t="shared" si="87"/>
        <v>20</v>
      </c>
      <c r="Q939" t="str">
        <f t="shared" si="88"/>
        <v>music</v>
      </c>
      <c r="R939" t="str">
        <f t="shared" si="89"/>
        <v>jazz</v>
      </c>
      <c r="S939" s="11">
        <f t="shared" si="90"/>
        <v>41581.839780092589</v>
      </c>
      <c r="T939" s="11">
        <f t="shared" si="91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6"/>
        <v>3.5714285714285713E-3</v>
      </c>
      <c r="P940" s="5">
        <f t="shared" si="87"/>
        <v>25</v>
      </c>
      <c r="Q940" t="str">
        <f t="shared" si="88"/>
        <v>music</v>
      </c>
      <c r="R940" t="str">
        <f t="shared" si="89"/>
        <v>jazz</v>
      </c>
      <c r="S940" s="11">
        <f t="shared" si="90"/>
        <v>41154.479722222226</v>
      </c>
      <c r="T940" s="11">
        <f t="shared" si="91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6"/>
        <v>1.4545454545454545E-2</v>
      </c>
      <c r="P941" s="5">
        <f t="shared" si="87"/>
        <v>20</v>
      </c>
      <c r="Q941" t="str">
        <f t="shared" si="88"/>
        <v>music</v>
      </c>
      <c r="R941" t="str">
        <f t="shared" si="89"/>
        <v>jazz</v>
      </c>
      <c r="S941" s="11">
        <f t="shared" si="90"/>
        <v>41455.831944444442</v>
      </c>
      <c r="T941" s="11">
        <f t="shared" si="91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6"/>
        <v>0.17155555555555554</v>
      </c>
      <c r="P942" s="5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90"/>
        <v>42227.008402777778</v>
      </c>
      <c r="T942" s="11">
        <f t="shared" si="91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6"/>
        <v>2.3220000000000001E-2</v>
      </c>
      <c r="P943" s="5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90"/>
        <v>42776.096585648149</v>
      </c>
      <c r="T943" s="11">
        <f t="shared" si="91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6"/>
        <v>8.9066666666666669E-2</v>
      </c>
      <c r="P944" s="5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1">
        <f t="shared" si="90"/>
        <v>42418.843287037038</v>
      </c>
      <c r="T944" s="11">
        <f t="shared" si="91"/>
        <v>42382.843287037038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6"/>
        <v>9.633333333333334E-2</v>
      </c>
      <c r="P945" s="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90"/>
        <v>42703.709548611107</v>
      </c>
      <c r="T945" s="11">
        <f t="shared" si="91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6"/>
        <v>0.13325999999999999</v>
      </c>
      <c r="P946" s="5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90"/>
        <v>42478.583333333328</v>
      </c>
      <c r="T946" s="11">
        <f t="shared" si="91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6"/>
        <v>2.4840000000000001E-2</v>
      </c>
      <c r="P947" s="5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90"/>
        <v>42784.999305555553</v>
      </c>
      <c r="T947" s="11">
        <f t="shared" si="91"/>
        <v>42732.872986111106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6"/>
        <v>1.9066666666666666E-2</v>
      </c>
      <c r="P948" s="5">
        <f t="shared" si="87"/>
        <v>57.2</v>
      </c>
      <c r="Q948" t="str">
        <f t="shared" si="88"/>
        <v>technology</v>
      </c>
      <c r="R948" t="str">
        <f t="shared" si="89"/>
        <v>wearables</v>
      </c>
      <c r="S948" s="11">
        <f t="shared" si="90"/>
        <v>42622.750555555554</v>
      </c>
      <c r="T948" s="11">
        <f t="shared" si="91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6"/>
        <v>0</v>
      </c>
      <c r="P949" s="5">
        <f t="shared" si="87"/>
        <v>0</v>
      </c>
      <c r="Q949" t="str">
        <f t="shared" si="88"/>
        <v>technology</v>
      </c>
      <c r="R949" t="str">
        <f t="shared" si="89"/>
        <v>wearables</v>
      </c>
      <c r="S949" s="11">
        <f t="shared" si="90"/>
        <v>42551.781319444446</v>
      </c>
      <c r="T949" s="11">
        <f t="shared" si="91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6"/>
        <v>0.12</v>
      </c>
      <c r="P950" s="5">
        <f t="shared" si="87"/>
        <v>60</v>
      </c>
      <c r="Q950" t="str">
        <f t="shared" si="88"/>
        <v>technology</v>
      </c>
      <c r="R950" t="str">
        <f t="shared" si="89"/>
        <v>wearables</v>
      </c>
      <c r="S950" s="11">
        <f t="shared" si="90"/>
        <v>42441.828287037039</v>
      </c>
      <c r="T950" s="11">
        <f t="shared" si="91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6"/>
        <v>1.3650000000000001E-2</v>
      </c>
      <c r="P951" s="5">
        <f t="shared" si="87"/>
        <v>39</v>
      </c>
      <c r="Q951" t="str">
        <f t="shared" si="88"/>
        <v>technology</v>
      </c>
      <c r="R951" t="str">
        <f t="shared" si="89"/>
        <v>wearables</v>
      </c>
      <c r="S951" s="11">
        <f t="shared" si="90"/>
        <v>42421.043703703705</v>
      </c>
      <c r="T951" s="11">
        <f t="shared" si="91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6"/>
        <v>0.28039999999999998</v>
      </c>
      <c r="P952" s="5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90"/>
        <v>42386.750706018516</v>
      </c>
      <c r="T952" s="11">
        <f t="shared" si="91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6"/>
        <v>0.38390000000000002</v>
      </c>
      <c r="P953" s="5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90"/>
        <v>42525.653611111113</v>
      </c>
      <c r="T953" s="11">
        <f t="shared" si="91"/>
        <v>42480.653611111113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6"/>
        <v>0.39942857142857141</v>
      </c>
      <c r="P954" s="5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90"/>
        <v>42692.655231481476</v>
      </c>
      <c r="T954" s="11">
        <f t="shared" si="91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6"/>
        <v>8.3999999999999995E-3</v>
      </c>
      <c r="P955" s="5">
        <f t="shared" si="87"/>
        <v>25.2</v>
      </c>
      <c r="Q955" t="str">
        <f t="shared" si="88"/>
        <v>technology</v>
      </c>
      <c r="R955" t="str">
        <f t="shared" si="89"/>
        <v>wearables</v>
      </c>
      <c r="S955" s="11">
        <f t="shared" si="90"/>
        <v>42029.164340277777</v>
      </c>
      <c r="T955" s="11">
        <f t="shared" si="91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6"/>
        <v>0.43406666666666666</v>
      </c>
      <c r="P956" s="5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90"/>
        <v>42236.833784722221</v>
      </c>
      <c r="T956" s="11">
        <f t="shared" si="91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6"/>
        <v>5.6613333333333335E-2</v>
      </c>
      <c r="P957" s="5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90"/>
        <v>42626.295138888891</v>
      </c>
      <c r="T957" s="11">
        <f t="shared" si="91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6"/>
        <v>1.7219999999999999E-2</v>
      </c>
      <c r="P958" s="5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90"/>
        <v>42120.872210648144</v>
      </c>
      <c r="T958" s="11">
        <f t="shared" si="91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6"/>
        <v>1.9416666666666665E-2</v>
      </c>
      <c r="P959" s="5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90"/>
        <v>42691.594131944439</v>
      </c>
      <c r="T959" s="11">
        <f t="shared" si="91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6"/>
        <v>0.11328275684711328</v>
      </c>
      <c r="P960" s="5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90"/>
        <v>42104.207638888889</v>
      </c>
      <c r="T960" s="11">
        <f t="shared" si="91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6"/>
        <v>0.3886</v>
      </c>
      <c r="P961" s="5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90"/>
        <v>42023.174363425926</v>
      </c>
      <c r="T961" s="11">
        <f t="shared" si="91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6"/>
        <v>0.46100628930817611</v>
      </c>
      <c r="P962" s="5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si="90"/>
        <v>42808.585127314815</v>
      </c>
      <c r="T962" s="11">
        <f t="shared" si="91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2">IFERROR((E963/D963), 0)</f>
        <v>0.42188421052631581</v>
      </c>
      <c r="P963" s="5">
        <f t="shared" ref="P963:P1026" si="93">IFERROR(E963/L963,0)</f>
        <v>364.35454545454547</v>
      </c>
      <c r="Q963" t="str">
        <f t="shared" ref="Q963:Q1026" si="94">TRIM(LEFT(N963,(FIND("/",N963,1))-1))</f>
        <v>technology</v>
      </c>
      <c r="R963" t="str">
        <f t="shared" ref="R963:R1026" si="95">TRIM(RIGHT(N963,LEN(N963) -(FIND("/",N963,1))))</f>
        <v>wearables</v>
      </c>
      <c r="S963" s="11">
        <f t="shared" ref="S963:S1026" si="96">(I963/86400)+DATE(1970,1,1)</f>
        <v>42786.791666666672</v>
      </c>
      <c r="T963" s="11">
        <f t="shared" ref="T963:T1026" si="97">(J963/86400)+DATE(1970,1,1)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2"/>
        <v>0.2848</v>
      </c>
      <c r="P964" s="5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6"/>
        <v>42411.712418981479</v>
      </c>
      <c r="T964" s="11">
        <f t="shared" si="97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2"/>
        <v>1.0771428571428571E-2</v>
      </c>
      <c r="P965" s="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6"/>
        <v>42660.635636574079</v>
      </c>
      <c r="T965" s="11">
        <f t="shared" si="97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2"/>
        <v>7.9909090909090902E-3</v>
      </c>
      <c r="P966" s="5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6"/>
        <v>42248.628692129627</v>
      </c>
      <c r="T966" s="11">
        <f t="shared" si="97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2"/>
        <v>1.192E-2</v>
      </c>
      <c r="P967" s="5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6"/>
        <v>42669.165972222225</v>
      </c>
      <c r="T967" s="11">
        <f t="shared" si="97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2"/>
        <v>0.14799999999999999</v>
      </c>
      <c r="P968" s="5">
        <f t="shared" si="93"/>
        <v>59.2</v>
      </c>
      <c r="Q968" t="str">
        <f t="shared" si="94"/>
        <v>technology</v>
      </c>
      <c r="R968" t="str">
        <f t="shared" si="95"/>
        <v>wearables</v>
      </c>
      <c r="S968" s="11">
        <f t="shared" si="96"/>
        <v>42649.635787037041</v>
      </c>
      <c r="T968" s="11">
        <f t="shared" si="97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2"/>
        <v>0.17810000000000001</v>
      </c>
      <c r="P969" s="5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6"/>
        <v>42482.21266203704</v>
      </c>
      <c r="T969" s="11">
        <f t="shared" si="97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2"/>
        <v>1.325E-2</v>
      </c>
      <c r="P970" s="5">
        <f t="shared" si="93"/>
        <v>26.5</v>
      </c>
      <c r="Q970" t="str">
        <f t="shared" si="94"/>
        <v>technology</v>
      </c>
      <c r="R970" t="str">
        <f t="shared" si="95"/>
        <v>wearables</v>
      </c>
      <c r="S970" s="11">
        <f t="shared" si="96"/>
        <v>41866.847615740742</v>
      </c>
      <c r="T970" s="11">
        <f t="shared" si="97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2"/>
        <v>0.46666666666666667</v>
      </c>
      <c r="P971" s="5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6"/>
        <v>42775.30332175926</v>
      </c>
      <c r="T971" s="11">
        <f t="shared" si="97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2"/>
        <v>0.4592</v>
      </c>
      <c r="P972" s="5">
        <f t="shared" si="93"/>
        <v>164</v>
      </c>
      <c r="Q972" t="str">
        <f t="shared" si="94"/>
        <v>technology</v>
      </c>
      <c r="R972" t="str">
        <f t="shared" si="95"/>
        <v>wearables</v>
      </c>
      <c r="S972" s="11">
        <f t="shared" si="96"/>
        <v>42758.207638888889</v>
      </c>
      <c r="T972" s="11">
        <f t="shared" si="97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2"/>
        <v>2.2599999999999999E-3</v>
      </c>
      <c r="P973" s="5">
        <f t="shared" si="93"/>
        <v>45.2</v>
      </c>
      <c r="Q973" t="str">
        <f t="shared" si="94"/>
        <v>technology</v>
      </c>
      <c r="R973" t="str">
        <f t="shared" si="95"/>
        <v>wearables</v>
      </c>
      <c r="S973" s="11">
        <f t="shared" si="96"/>
        <v>42156.709027777775</v>
      </c>
      <c r="T973" s="11">
        <f t="shared" si="97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2"/>
        <v>0.34625</v>
      </c>
      <c r="P974" s="5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6"/>
        <v>41886.290972222225</v>
      </c>
      <c r="T974" s="11">
        <f t="shared" si="97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2"/>
        <v>2.0549999999999999E-2</v>
      </c>
      <c r="P975" s="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6"/>
        <v>42317.056631944448</v>
      </c>
      <c r="T975" s="11">
        <f t="shared" si="97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2"/>
        <v>5.5999999999999999E-3</v>
      </c>
      <c r="P976" s="5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6"/>
        <v>42454.707824074074</v>
      </c>
      <c r="T976" s="11">
        <f t="shared" si="97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2"/>
        <v>2.6069999999999999E-2</v>
      </c>
      <c r="P977" s="5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6"/>
        <v>42549.696585648147</v>
      </c>
      <c r="T977" s="11">
        <f t="shared" si="97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2"/>
        <v>1.9259999999999999E-2</v>
      </c>
      <c r="P978" s="5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6"/>
        <v>42230.058993055558</v>
      </c>
      <c r="T978" s="11">
        <f t="shared" si="97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2"/>
        <v>0.33666666666666667</v>
      </c>
      <c r="P979" s="5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6"/>
        <v>42421.942094907412</v>
      </c>
      <c r="T979" s="11">
        <f t="shared" si="97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2"/>
        <v>0.5626326718299024</v>
      </c>
      <c r="P980" s="5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6"/>
        <v>42425.309039351851</v>
      </c>
      <c r="T980" s="11">
        <f t="shared" si="97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2"/>
        <v>0.82817600000000002</v>
      </c>
      <c r="P981" s="5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6"/>
        <v>42541.790972222225</v>
      </c>
      <c r="T981" s="11">
        <f t="shared" si="97"/>
        <v>42506.416990740741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2"/>
        <v>0.14860000000000001</v>
      </c>
      <c r="P982" s="5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6"/>
        <v>41973.945856481485</v>
      </c>
      <c r="T982" s="11">
        <f t="shared" si="97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2"/>
        <v>1.2375123751237513E-4</v>
      </c>
      <c r="P983" s="5">
        <f t="shared" si="93"/>
        <v>2.75</v>
      </c>
      <c r="Q983" t="str">
        <f t="shared" si="94"/>
        <v>technology</v>
      </c>
      <c r="R983" t="str">
        <f t="shared" si="95"/>
        <v>wearables</v>
      </c>
      <c r="S983" s="11">
        <f t="shared" si="96"/>
        <v>41860.947013888886</v>
      </c>
      <c r="T983" s="11">
        <f t="shared" si="97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2"/>
        <v>1.7142857142857143E-4</v>
      </c>
      <c r="P984" s="5">
        <f t="shared" si="93"/>
        <v>1</v>
      </c>
      <c r="Q984" t="str">
        <f t="shared" si="94"/>
        <v>technology</v>
      </c>
      <c r="R984" t="str">
        <f t="shared" si="95"/>
        <v>wearables</v>
      </c>
      <c r="S984" s="11">
        <f t="shared" si="96"/>
        <v>42645.753310185188</v>
      </c>
      <c r="T984" s="11">
        <f t="shared" si="97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2"/>
        <v>0.2950613611721471</v>
      </c>
      <c r="P985" s="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6"/>
        <v>42605.870833333334</v>
      </c>
      <c r="T985" s="11">
        <f t="shared" si="97"/>
        <v>42574.667650462958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2"/>
        <v>1.06E-2</v>
      </c>
      <c r="P986" s="5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6"/>
        <v>42091.074166666665</v>
      </c>
      <c r="T986" s="11">
        <f t="shared" si="97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2"/>
        <v>6.2933333333333327E-2</v>
      </c>
      <c r="P987" s="5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6"/>
        <v>42369.958333333328</v>
      </c>
      <c r="T987" s="11">
        <f t="shared" si="97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2"/>
        <v>0.1275</v>
      </c>
      <c r="P988" s="5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6"/>
        <v>42379</v>
      </c>
      <c r="T988" s="11">
        <f t="shared" si="97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2"/>
        <v>0.13220000000000001</v>
      </c>
      <c r="P989" s="5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6"/>
        <v>41813.294560185182</v>
      </c>
      <c r="T989" s="11">
        <f t="shared" si="97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2"/>
        <v>0</v>
      </c>
      <c r="P990" s="5">
        <f t="shared" si="93"/>
        <v>0</v>
      </c>
      <c r="Q990" t="str">
        <f t="shared" si="94"/>
        <v>technology</v>
      </c>
      <c r="R990" t="str">
        <f t="shared" si="95"/>
        <v>wearables</v>
      </c>
      <c r="S990" s="11">
        <f t="shared" si="96"/>
        <v>42644.356770833328</v>
      </c>
      <c r="T990" s="11">
        <f t="shared" si="97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2"/>
        <v>0.16769999999999999</v>
      </c>
      <c r="P991" s="5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6"/>
        <v>42641.933969907404</v>
      </c>
      <c r="T991" s="11">
        <f t="shared" si="97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2"/>
        <v>1.0399999999999999E-3</v>
      </c>
      <c r="P992" s="5">
        <f t="shared" si="93"/>
        <v>13</v>
      </c>
      <c r="Q992" t="str">
        <f t="shared" si="94"/>
        <v>technology</v>
      </c>
      <c r="R992" t="str">
        <f t="shared" si="95"/>
        <v>wearables</v>
      </c>
      <c r="S992" s="11">
        <f t="shared" si="96"/>
        <v>41885.784305555557</v>
      </c>
      <c r="T992" s="11">
        <f t="shared" si="97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2"/>
        <v>4.24E-2</v>
      </c>
      <c r="P993" s="5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6"/>
        <v>42563.785416666666</v>
      </c>
      <c r="T993" s="11">
        <f t="shared" si="97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2"/>
        <v>4.6699999999999997E-3</v>
      </c>
      <c r="P994" s="5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6"/>
        <v>42497.883321759262</v>
      </c>
      <c r="T994" s="11">
        <f t="shared" si="97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2"/>
        <v>0.25087142857142858</v>
      </c>
      <c r="P995" s="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6"/>
        <v>42686.208333333328</v>
      </c>
      <c r="T995" s="11">
        <f t="shared" si="97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2"/>
        <v>2.3345000000000001E-2</v>
      </c>
      <c r="P996" s="5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6"/>
        <v>41973.957638888889</v>
      </c>
      <c r="T996" s="11">
        <f t="shared" si="97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2"/>
        <v>7.2599999999999998E-2</v>
      </c>
      <c r="P997" s="5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6"/>
        <v>41972.666666666672</v>
      </c>
      <c r="T997" s="11">
        <f t="shared" si="97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2"/>
        <v>1.6250000000000001E-2</v>
      </c>
      <c r="P998" s="5">
        <f t="shared" si="93"/>
        <v>13</v>
      </c>
      <c r="Q998" t="str">
        <f t="shared" si="94"/>
        <v>technology</v>
      </c>
      <c r="R998" t="str">
        <f t="shared" si="95"/>
        <v>wearables</v>
      </c>
      <c r="S998" s="11">
        <f t="shared" si="96"/>
        <v>41847.643750000003</v>
      </c>
      <c r="T998" s="11">
        <f t="shared" si="97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2"/>
        <v>1.2999999999999999E-2</v>
      </c>
      <c r="P999" s="5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6"/>
        <v>41971.144641203704</v>
      </c>
      <c r="T999" s="11">
        <f t="shared" si="97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2"/>
        <v>0.58558333333333334</v>
      </c>
      <c r="P1000" s="5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6"/>
        <v>42327.210659722223</v>
      </c>
      <c r="T1000" s="11">
        <f t="shared" si="97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2"/>
        <v>7.7886666666666673E-2</v>
      </c>
      <c r="P1001" s="5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6"/>
        <v>41956.334722222222</v>
      </c>
      <c r="T1001" s="11">
        <f t="shared" si="97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2"/>
        <v>2.2157147647256063E-2</v>
      </c>
      <c r="P1002" s="5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6"/>
        <v>42809.018055555556</v>
      </c>
      <c r="T1002" s="11">
        <f t="shared" si="97"/>
        <v>42749.05972222222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2"/>
        <v>1.04</v>
      </c>
      <c r="P1003" s="5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6"/>
        <v>42765.720057870371</v>
      </c>
      <c r="T1003" s="11">
        <f t="shared" si="97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2"/>
        <v>0.29602960296029601</v>
      </c>
      <c r="P1004" s="5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6"/>
        <v>42355.249305555553</v>
      </c>
      <c r="T1004" s="11">
        <f t="shared" si="97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2"/>
        <v>0.16055</v>
      </c>
      <c r="P1005" s="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6"/>
        <v>42810.667372685188</v>
      </c>
      <c r="T1005" s="11">
        <f t="shared" si="97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2"/>
        <v>0.82208000000000003</v>
      </c>
      <c r="P1006" s="5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6"/>
        <v>42418.708645833336</v>
      </c>
      <c r="T1006" s="11">
        <f t="shared" si="97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2"/>
        <v>0.75051000000000001</v>
      </c>
      <c r="P1007" s="5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6"/>
        <v>42307.624803240746</v>
      </c>
      <c r="T1007" s="11">
        <f t="shared" si="97"/>
        <v>42276.624803240746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2"/>
        <v>5.8500000000000003E-2</v>
      </c>
      <c r="P1008" s="5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6"/>
        <v>41985.299305555556</v>
      </c>
      <c r="T1008" s="11">
        <f t="shared" si="97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2"/>
        <v>0.44319999999999998</v>
      </c>
      <c r="P1009" s="5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6"/>
        <v>42718.6252662037</v>
      </c>
      <c r="T1009" s="11">
        <f t="shared" si="97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2"/>
        <v>2.6737967914438501E-3</v>
      </c>
      <c r="P1010" s="5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6"/>
        <v>42732.809201388889</v>
      </c>
      <c r="T1010" s="11">
        <f t="shared" si="97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2"/>
        <v>0.1313</v>
      </c>
      <c r="P1011" s="5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6"/>
        <v>42540.604699074072</v>
      </c>
      <c r="T1011" s="11">
        <f t="shared" si="97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2"/>
        <v>1.9088937093275488E-3</v>
      </c>
      <c r="P1012" s="5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6"/>
        <v>42618.124305555553</v>
      </c>
      <c r="T1012" s="11">
        <f t="shared" si="97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2"/>
        <v>3.7499999999999999E-3</v>
      </c>
      <c r="P1013" s="5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6"/>
        <v>41991.898090277777</v>
      </c>
      <c r="T1013" s="11">
        <f t="shared" si="97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2"/>
        <v>215.35021</v>
      </c>
      <c r="P1014" s="5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6"/>
        <v>42759.440416666665</v>
      </c>
      <c r="T1014" s="11">
        <f t="shared" si="97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2"/>
        <v>0.34527999999999998</v>
      </c>
      <c r="P1015" s="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6"/>
        <v>42367.833333333328</v>
      </c>
      <c r="T1015" s="11">
        <f t="shared" si="97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2"/>
        <v>0.30599999999999999</v>
      </c>
      <c r="P1016" s="5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6"/>
        <v>42005.002488425926</v>
      </c>
      <c r="T1016" s="11">
        <f t="shared" si="97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2"/>
        <v>2.6666666666666668E-2</v>
      </c>
      <c r="P1017" s="5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6"/>
        <v>42333.920081018514</v>
      </c>
      <c r="T1017" s="11">
        <f t="shared" si="97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2"/>
        <v>2.8420000000000001E-2</v>
      </c>
      <c r="P1018" s="5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6"/>
        <v>42467.065462962964</v>
      </c>
      <c r="T1018" s="11">
        <f t="shared" si="97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2"/>
        <v>0.22878799999999999</v>
      </c>
      <c r="P1019" s="5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6"/>
        <v>42329.716840277775</v>
      </c>
      <c r="T1019" s="11">
        <f t="shared" si="97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2"/>
        <v>3.1050000000000001E-2</v>
      </c>
      <c r="P1020" s="5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6"/>
        <v>42565.492280092592</v>
      </c>
      <c r="T1020" s="11">
        <f t="shared" si="97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2"/>
        <v>0.47333333333333333</v>
      </c>
      <c r="P1021" s="5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6"/>
        <v>42039.973946759259</v>
      </c>
      <c r="T1021" s="11">
        <f t="shared" si="97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2"/>
        <v>2.0554838709677421</v>
      </c>
      <c r="P1022" s="5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6"/>
        <v>42157.032638888893</v>
      </c>
      <c r="T1022" s="11">
        <f t="shared" si="97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2"/>
        <v>3.5180366666666667</v>
      </c>
      <c r="P1023" s="5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6"/>
        <v>42294.166666666672</v>
      </c>
      <c r="T1023" s="11">
        <f t="shared" si="97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2"/>
        <v>1.149</v>
      </c>
      <c r="P1024" s="5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6"/>
        <v>42141.646724537037</v>
      </c>
      <c r="T1024" s="11">
        <f t="shared" si="97"/>
        <v>42111.646724537037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2"/>
        <v>2.3715000000000002</v>
      </c>
      <c r="P1025" s="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6"/>
        <v>42175.919687500005</v>
      </c>
      <c r="T1025" s="11">
        <f t="shared" si="97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2"/>
        <v>1.1863774999999999</v>
      </c>
      <c r="P1026" s="5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si="96"/>
        <v>42400.580590277779</v>
      </c>
      <c r="T1026" s="11">
        <f t="shared" si="97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IFERROR((E1027/D1027), 0)</f>
        <v>1.099283142857143</v>
      </c>
      <c r="P1027" s="5">
        <f t="shared" ref="P1027:P1090" si="99">IFERROR(E1027/L1027,0)</f>
        <v>71.848571428571432</v>
      </c>
      <c r="Q1027" t="str">
        <f t="shared" ref="Q1027:Q1090" si="100">TRIM(LEFT(N1027,(FIND("/",N1027,1))-1))</f>
        <v>music</v>
      </c>
      <c r="R1027" t="str">
        <f t="shared" ref="R1027:R1090" si="101">TRIM(RIGHT(N1027,LEN(N1027) -(FIND("/",N1027,1))))</f>
        <v>electronic music</v>
      </c>
      <c r="S1027" s="11">
        <f t="shared" ref="S1027:S1090" si="102">(I1027/86400)+DATE(1970,1,1)</f>
        <v>42079.792094907403</v>
      </c>
      <c r="T1027" s="11">
        <f t="shared" ref="T1027:T1090" si="103">(J1027/86400)+DATE(1970,1,1)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1.0000828571428571</v>
      </c>
      <c r="P1028" s="5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102"/>
        <v>42460.365925925929</v>
      </c>
      <c r="T1028" s="11">
        <f t="shared" si="10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1.0309292094387414</v>
      </c>
      <c r="P1029" s="5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102"/>
        <v>41935.034108796295</v>
      </c>
      <c r="T1029" s="11">
        <f t="shared" si="10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1.1727000000000001</v>
      </c>
      <c r="P1030" s="5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102"/>
        <v>42800.833333333328</v>
      </c>
      <c r="T1030" s="11">
        <f t="shared" si="10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1.1175999999999999</v>
      </c>
      <c r="P1031" s="5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102"/>
        <v>42098.915972222225</v>
      </c>
      <c r="T1031" s="11">
        <f t="shared" si="10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3.4209999999999998</v>
      </c>
      <c r="P1032" s="5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102"/>
        <v>42625.483206018514</v>
      </c>
      <c r="T1032" s="11">
        <f t="shared" si="10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1.0740000000000001</v>
      </c>
      <c r="P1033" s="5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102"/>
        <v>42354.764004629629</v>
      </c>
      <c r="T1033" s="11">
        <f t="shared" si="10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1.0849703703703704</v>
      </c>
      <c r="P1034" s="5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102"/>
        <v>42544.666956018518</v>
      </c>
      <c r="T1034" s="11">
        <f t="shared" si="10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1.0286144578313252</v>
      </c>
      <c r="P1035" s="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102"/>
        <v>42716.732407407406</v>
      </c>
      <c r="T1035" s="11">
        <f t="shared" si="103"/>
        <v>42688.732407407406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1.3000180000000001</v>
      </c>
      <c r="P1036" s="5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102"/>
        <v>42587.165972222225</v>
      </c>
      <c r="T1036" s="11">
        <f t="shared" si="10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1.0765217391304347</v>
      </c>
      <c r="P1037" s="5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102"/>
        <v>42046.641435185185</v>
      </c>
      <c r="T1037" s="11">
        <f t="shared" si="10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1.1236044444444444</v>
      </c>
      <c r="P1038" s="5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102"/>
        <v>41281.333333333336</v>
      </c>
      <c r="T1038" s="11">
        <f t="shared" si="10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1.0209999999999999</v>
      </c>
      <c r="P1039" s="5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102"/>
        <v>42142.208333333328</v>
      </c>
      <c r="T1039" s="11">
        <f t="shared" si="10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1.4533333333333334</v>
      </c>
      <c r="P1040" s="5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102"/>
        <v>42448.190081018518</v>
      </c>
      <c r="T1040" s="11">
        <f t="shared" si="10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1.282</v>
      </c>
      <c r="P1041" s="5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102"/>
        <v>42717.332638888889</v>
      </c>
      <c r="T1041" s="11">
        <f t="shared" si="10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2.9411764705882353E-3</v>
      </c>
      <c r="P1042" s="5">
        <f t="shared" si="99"/>
        <v>250</v>
      </c>
      <c r="Q1042" t="str">
        <f t="shared" si="100"/>
        <v>journalism</v>
      </c>
      <c r="R1042" t="str">
        <f t="shared" si="101"/>
        <v>audio</v>
      </c>
      <c r="S1042" s="11">
        <f t="shared" si="102"/>
        <v>42609.708437499998</v>
      </c>
      <c r="T1042" s="11">
        <f t="shared" si="10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5">
        <f t="shared" si="99"/>
        <v>0</v>
      </c>
      <c r="Q1043" t="str">
        <f t="shared" si="100"/>
        <v>journalism</v>
      </c>
      <c r="R1043" t="str">
        <f t="shared" si="101"/>
        <v>audio</v>
      </c>
      <c r="S1043" s="11">
        <f t="shared" si="102"/>
        <v>41851.06009259259</v>
      </c>
      <c r="T1043" s="11">
        <f t="shared" si="103"/>
        <v>41831.06009259259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1.5384615384615385E-2</v>
      </c>
      <c r="P1044" s="5">
        <f t="shared" si="99"/>
        <v>10</v>
      </c>
      <c r="Q1044" t="str">
        <f t="shared" si="100"/>
        <v>journalism</v>
      </c>
      <c r="R1044" t="str">
        <f t="shared" si="101"/>
        <v>audio</v>
      </c>
      <c r="S1044" s="11">
        <f t="shared" si="102"/>
        <v>41894.416666666664</v>
      </c>
      <c r="T1044" s="11">
        <f t="shared" si="10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8.5370000000000001E-2</v>
      </c>
      <c r="P1045" s="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102"/>
        <v>42144.252951388888</v>
      </c>
      <c r="T1045" s="11">
        <f t="shared" si="10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8.571428571428571E-4</v>
      </c>
      <c r="P1046" s="5">
        <f t="shared" si="99"/>
        <v>3</v>
      </c>
      <c r="Q1046" t="str">
        <f t="shared" si="100"/>
        <v>journalism</v>
      </c>
      <c r="R1046" t="str">
        <f t="shared" si="101"/>
        <v>audio</v>
      </c>
      <c r="S1046" s="11">
        <f t="shared" si="102"/>
        <v>42068.852083333331</v>
      </c>
      <c r="T1046" s="11">
        <f t="shared" si="10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2.6599999999999999E-2</v>
      </c>
      <c r="P1047" s="5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102"/>
        <v>41874.874421296292</v>
      </c>
      <c r="T1047" s="11">
        <f t="shared" si="103"/>
        <v>41844.874421296292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5">
        <f t="shared" si="99"/>
        <v>0</v>
      </c>
      <c r="Q1048" t="str">
        <f t="shared" si="100"/>
        <v>journalism</v>
      </c>
      <c r="R1048" t="str">
        <f t="shared" si="101"/>
        <v>audio</v>
      </c>
      <c r="S1048" s="11">
        <f t="shared" si="102"/>
        <v>42364.851388888885</v>
      </c>
      <c r="T1048" s="11">
        <f t="shared" si="10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5.0000000000000001E-4</v>
      </c>
      <c r="P1049" s="5">
        <f t="shared" si="99"/>
        <v>1</v>
      </c>
      <c r="Q1049" t="str">
        <f t="shared" si="100"/>
        <v>journalism</v>
      </c>
      <c r="R1049" t="str">
        <f t="shared" si="101"/>
        <v>audio</v>
      </c>
      <c r="S1049" s="11">
        <f t="shared" si="102"/>
        <v>41948.860127314816</v>
      </c>
      <c r="T1049" s="11">
        <f t="shared" si="103"/>
        <v>41918.818460648152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1.4133333333333333E-2</v>
      </c>
      <c r="P1050" s="5">
        <f t="shared" si="99"/>
        <v>53</v>
      </c>
      <c r="Q1050" t="str">
        <f t="shared" si="100"/>
        <v>journalism</v>
      </c>
      <c r="R1050" t="str">
        <f t="shared" si="101"/>
        <v>audio</v>
      </c>
      <c r="S1050" s="11">
        <f t="shared" si="102"/>
        <v>42638.053113425922</v>
      </c>
      <c r="T1050" s="11">
        <f t="shared" si="10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5">
        <f t="shared" si="99"/>
        <v>0</v>
      </c>
      <c r="Q1051" t="str">
        <f t="shared" si="100"/>
        <v>journalism</v>
      </c>
      <c r="R1051" t="str">
        <f t="shared" si="101"/>
        <v>audio</v>
      </c>
      <c r="S1051" s="11">
        <f t="shared" si="102"/>
        <v>42412.431076388893</v>
      </c>
      <c r="T1051" s="11">
        <f t="shared" si="10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5">
        <f t="shared" si="99"/>
        <v>0</v>
      </c>
      <c r="Q1052" t="str">
        <f t="shared" si="100"/>
        <v>journalism</v>
      </c>
      <c r="R1052" t="str">
        <f t="shared" si="101"/>
        <v>audio</v>
      </c>
      <c r="S1052" s="11">
        <f t="shared" si="102"/>
        <v>42261.7971875</v>
      </c>
      <c r="T1052" s="11">
        <f t="shared" si="10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5">
        <f t="shared" si="99"/>
        <v>0</v>
      </c>
      <c r="Q1053" t="str">
        <f t="shared" si="100"/>
        <v>journalism</v>
      </c>
      <c r="R1053" t="str">
        <f t="shared" si="101"/>
        <v>audio</v>
      </c>
      <c r="S1053" s="11">
        <f t="shared" si="102"/>
        <v>41878.014178240745</v>
      </c>
      <c r="T1053" s="11">
        <f t="shared" si="10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5">
        <f t="shared" si="99"/>
        <v>0</v>
      </c>
      <c r="Q1054" t="str">
        <f t="shared" si="100"/>
        <v>journalism</v>
      </c>
      <c r="R1054" t="str">
        <f t="shared" si="101"/>
        <v>audio</v>
      </c>
      <c r="S1054" s="11">
        <f t="shared" si="102"/>
        <v>42527.839583333334</v>
      </c>
      <c r="T1054" s="11">
        <f t="shared" si="10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0.01</v>
      </c>
      <c r="P1055" s="5">
        <f t="shared" si="99"/>
        <v>15</v>
      </c>
      <c r="Q1055" t="str">
        <f t="shared" si="100"/>
        <v>journalism</v>
      </c>
      <c r="R1055" t="str">
        <f t="shared" si="101"/>
        <v>audio</v>
      </c>
      <c r="S1055" s="11">
        <f t="shared" si="102"/>
        <v>42800.172824074078</v>
      </c>
      <c r="T1055" s="11">
        <f t="shared" si="10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5">
        <f t="shared" si="99"/>
        <v>0</v>
      </c>
      <c r="Q1056" t="str">
        <f t="shared" si="100"/>
        <v>journalism</v>
      </c>
      <c r="R1056" t="str">
        <f t="shared" si="101"/>
        <v>audio</v>
      </c>
      <c r="S1056" s="11">
        <f t="shared" si="102"/>
        <v>41861.916666666664</v>
      </c>
      <c r="T1056" s="11">
        <f t="shared" si="10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5">
        <f t="shared" si="99"/>
        <v>0</v>
      </c>
      <c r="Q1057" t="str">
        <f t="shared" si="100"/>
        <v>journalism</v>
      </c>
      <c r="R1057" t="str">
        <f t="shared" si="101"/>
        <v>audio</v>
      </c>
      <c r="S1057" s="11">
        <f t="shared" si="102"/>
        <v>42436.992418981477</v>
      </c>
      <c r="T1057" s="11">
        <f t="shared" si="10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5">
        <f t="shared" si="99"/>
        <v>0</v>
      </c>
      <c r="Q1058" t="str">
        <f t="shared" si="100"/>
        <v>journalism</v>
      </c>
      <c r="R1058" t="str">
        <f t="shared" si="101"/>
        <v>audio</v>
      </c>
      <c r="S1058" s="11">
        <f t="shared" si="102"/>
        <v>42118.677974537037</v>
      </c>
      <c r="T1058" s="11">
        <f t="shared" si="10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5">
        <f t="shared" si="99"/>
        <v>0</v>
      </c>
      <c r="Q1059" t="str">
        <f t="shared" si="100"/>
        <v>journalism</v>
      </c>
      <c r="R1059" t="str">
        <f t="shared" si="101"/>
        <v>audio</v>
      </c>
      <c r="S1059" s="11">
        <f t="shared" si="102"/>
        <v>42708.912997685184</v>
      </c>
      <c r="T1059" s="11">
        <f t="shared" si="103"/>
        <v>42678.871331018519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5">
        <f t="shared" si="99"/>
        <v>0</v>
      </c>
      <c r="Q1060" t="str">
        <f t="shared" si="100"/>
        <v>journalism</v>
      </c>
      <c r="R1060" t="str">
        <f t="shared" si="101"/>
        <v>audio</v>
      </c>
      <c r="S1060" s="11">
        <f t="shared" si="102"/>
        <v>42089</v>
      </c>
      <c r="T1060" s="11">
        <f t="shared" si="10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5">
        <f t="shared" si="99"/>
        <v>0</v>
      </c>
      <c r="Q1061" t="str">
        <f t="shared" si="100"/>
        <v>journalism</v>
      </c>
      <c r="R1061" t="str">
        <f t="shared" si="101"/>
        <v>audio</v>
      </c>
      <c r="S1061" s="11">
        <f t="shared" si="102"/>
        <v>42076.748333333337</v>
      </c>
      <c r="T1061" s="11">
        <f t="shared" si="10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0.01</v>
      </c>
      <c r="P1062" s="5">
        <f t="shared" si="99"/>
        <v>50</v>
      </c>
      <c r="Q1062" t="str">
        <f t="shared" si="100"/>
        <v>journalism</v>
      </c>
      <c r="R1062" t="str">
        <f t="shared" si="101"/>
        <v>audio</v>
      </c>
      <c r="S1062" s="11">
        <f t="shared" si="102"/>
        <v>42109.913113425922</v>
      </c>
      <c r="T1062" s="11">
        <f t="shared" si="10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5">
        <f t="shared" si="99"/>
        <v>0</v>
      </c>
      <c r="Q1063" t="str">
        <f t="shared" si="100"/>
        <v>journalism</v>
      </c>
      <c r="R1063" t="str">
        <f t="shared" si="101"/>
        <v>audio</v>
      </c>
      <c r="S1063" s="11">
        <f t="shared" si="102"/>
        <v>42492.041666666672</v>
      </c>
      <c r="T1063" s="11">
        <f t="shared" si="10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0.95477386934673369</v>
      </c>
      <c r="P1064" s="5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1">
        <f t="shared" si="102"/>
        <v>42563.807187500002</v>
      </c>
      <c r="T1064" s="11">
        <f t="shared" si="10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5">
        <f t="shared" si="99"/>
        <v>0</v>
      </c>
      <c r="Q1065" t="str">
        <f t="shared" si="100"/>
        <v>journalism</v>
      </c>
      <c r="R1065" t="str">
        <f t="shared" si="101"/>
        <v>audio</v>
      </c>
      <c r="S1065" s="11">
        <f t="shared" si="102"/>
        <v>42613.030810185184</v>
      </c>
      <c r="T1065" s="11">
        <f t="shared" si="10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8.9744444444444446E-2</v>
      </c>
      <c r="P1066" s="5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102"/>
        <v>41462.228043981479</v>
      </c>
      <c r="T1066" s="11">
        <f t="shared" si="10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2.7E-2</v>
      </c>
      <c r="P1067" s="5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102"/>
        <v>41689.381041666667</v>
      </c>
      <c r="T1067" s="11">
        <f t="shared" si="10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3.3673333333333333E-2</v>
      </c>
      <c r="P1068" s="5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102"/>
        <v>41490.962754629625</v>
      </c>
      <c r="T1068" s="11">
        <f t="shared" si="103"/>
        <v>41445.962754629625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0.26</v>
      </c>
      <c r="P1069" s="5">
        <f t="shared" si="99"/>
        <v>13</v>
      </c>
      <c r="Q1069" t="str">
        <f t="shared" si="100"/>
        <v>games</v>
      </c>
      <c r="R1069" t="str">
        <f t="shared" si="101"/>
        <v>video games</v>
      </c>
      <c r="S1069" s="11">
        <f t="shared" si="102"/>
        <v>41629.855682870373</v>
      </c>
      <c r="T1069" s="11">
        <f t="shared" si="10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1.5E-3</v>
      </c>
      <c r="P1070" s="5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102"/>
        <v>42470.329444444447</v>
      </c>
      <c r="T1070" s="11">
        <f t="shared" si="103"/>
        <v>42440.371111111112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0.38636363636363635</v>
      </c>
      <c r="P1071" s="5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102"/>
        <v>41604.271516203706</v>
      </c>
      <c r="T1071" s="11">
        <f t="shared" si="10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7.0000000000000001E-3</v>
      </c>
      <c r="P1072" s="5">
        <f t="shared" si="99"/>
        <v>35</v>
      </c>
      <c r="Q1072" t="str">
        <f t="shared" si="100"/>
        <v>games</v>
      </c>
      <c r="R1072" t="str">
        <f t="shared" si="101"/>
        <v>video games</v>
      </c>
      <c r="S1072" s="11">
        <f t="shared" si="102"/>
        <v>41183.011828703704</v>
      </c>
      <c r="T1072" s="11">
        <f t="shared" si="10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5">
        <f t="shared" si="99"/>
        <v>0</v>
      </c>
      <c r="Q1073" t="str">
        <f t="shared" si="100"/>
        <v>games</v>
      </c>
      <c r="R1073" t="str">
        <f t="shared" si="101"/>
        <v>video games</v>
      </c>
      <c r="S1073" s="11">
        <f t="shared" si="102"/>
        <v>42325.795057870375</v>
      </c>
      <c r="T1073" s="11">
        <f t="shared" si="10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6.8000000000000005E-4</v>
      </c>
      <c r="P1074" s="5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102"/>
        <v>41675.832141203704</v>
      </c>
      <c r="T1074" s="11">
        <f t="shared" si="10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1.3333333333333334E-2</v>
      </c>
      <c r="P1075" s="5">
        <f t="shared" si="99"/>
        <v>10</v>
      </c>
      <c r="Q1075" t="str">
        <f t="shared" si="100"/>
        <v>games</v>
      </c>
      <c r="R1075" t="str">
        <f t="shared" si="101"/>
        <v>video games</v>
      </c>
      <c r="S1075" s="11">
        <f t="shared" si="102"/>
        <v>40832.964594907404</v>
      </c>
      <c r="T1075" s="11">
        <f t="shared" si="10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6.3092592592592589E-2</v>
      </c>
      <c r="P1076" s="5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102"/>
        <v>41643.172974537039</v>
      </c>
      <c r="T1076" s="11">
        <f t="shared" si="10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4.4999999999999998E-2</v>
      </c>
      <c r="P1077" s="5">
        <f t="shared" si="99"/>
        <v>15</v>
      </c>
      <c r="Q1077" t="str">
        <f t="shared" si="100"/>
        <v>games</v>
      </c>
      <c r="R1077" t="str">
        <f t="shared" si="101"/>
        <v>video games</v>
      </c>
      <c r="S1077" s="11">
        <f t="shared" si="102"/>
        <v>41035.904120370367</v>
      </c>
      <c r="T1077" s="11">
        <f t="shared" si="10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0.62765333333333329</v>
      </c>
      <c r="P1078" s="5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102"/>
        <v>41893.377893518518</v>
      </c>
      <c r="T1078" s="11">
        <f t="shared" si="10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0.29376000000000002</v>
      </c>
      <c r="P1079" s="5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102"/>
        <v>42383.16679398148</v>
      </c>
      <c r="T1079" s="11">
        <f t="shared" si="10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7.4999999999999997E-2</v>
      </c>
      <c r="P1080" s="5">
        <f t="shared" si="99"/>
        <v>9</v>
      </c>
      <c r="Q1080" t="str">
        <f t="shared" si="100"/>
        <v>games</v>
      </c>
      <c r="R1080" t="str">
        <f t="shared" si="101"/>
        <v>video games</v>
      </c>
      <c r="S1080" s="11">
        <f t="shared" si="102"/>
        <v>40746.195844907408</v>
      </c>
      <c r="T1080" s="11">
        <f t="shared" si="10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2.6076923076923077E-2</v>
      </c>
      <c r="P1081" s="5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102"/>
        <v>42504.566388888888</v>
      </c>
      <c r="T1081" s="11">
        <f t="shared" si="103"/>
        <v>42479.566388888888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9.1050000000000006E-2</v>
      </c>
      <c r="P1082" s="5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102"/>
        <v>41770.138113425928</v>
      </c>
      <c r="T1082" s="11">
        <f t="shared" si="10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1.7647058823529413E-4</v>
      </c>
      <c r="P1083" s="5">
        <f t="shared" si="99"/>
        <v>3</v>
      </c>
      <c r="Q1083" t="str">
        <f t="shared" si="100"/>
        <v>games</v>
      </c>
      <c r="R1083" t="str">
        <f t="shared" si="101"/>
        <v>video games</v>
      </c>
      <c r="S1083" s="11">
        <f t="shared" si="102"/>
        <v>42032.926990740743</v>
      </c>
      <c r="T1083" s="11">
        <f t="shared" si="10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5.5999999999999999E-3</v>
      </c>
      <c r="P1084" s="5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102"/>
        <v>41131.906111111108</v>
      </c>
      <c r="T1084" s="11">
        <f t="shared" si="103"/>
        <v>41101.906111111108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8.2000000000000007E-3</v>
      </c>
      <c r="P1085" s="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1">
        <f t="shared" si="102"/>
        <v>41853.659525462965</v>
      </c>
      <c r="T1085" s="11">
        <f t="shared" si="10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5">
        <f t="shared" si="99"/>
        <v>0</v>
      </c>
      <c r="Q1086" t="str">
        <f t="shared" si="100"/>
        <v>games</v>
      </c>
      <c r="R1086" t="str">
        <f t="shared" si="101"/>
        <v>video games</v>
      </c>
      <c r="S1086" s="11">
        <f t="shared" si="102"/>
        <v>41859.912083333329</v>
      </c>
      <c r="T1086" s="11">
        <f t="shared" si="10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3.4200000000000001E-2</v>
      </c>
      <c r="P1087" s="5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1">
        <f t="shared" si="102"/>
        <v>42443.629340277781</v>
      </c>
      <c r="T1087" s="11">
        <f t="shared" si="10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8.3333333333333339E-4</v>
      </c>
      <c r="P1088" s="5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1">
        <f t="shared" si="102"/>
        <v>41875.866793981484</v>
      </c>
      <c r="T1088" s="11">
        <f t="shared" si="10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5">
        <f t="shared" si="99"/>
        <v>0</v>
      </c>
      <c r="Q1089" t="str">
        <f t="shared" si="100"/>
        <v>games</v>
      </c>
      <c r="R1089" t="str">
        <f t="shared" si="101"/>
        <v>video games</v>
      </c>
      <c r="S1089" s="11">
        <f t="shared" si="102"/>
        <v>41805.713969907403</v>
      </c>
      <c r="T1089" s="11">
        <f t="shared" si="103"/>
        <v>41775.713969907403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0.14182977777777778</v>
      </c>
      <c r="P1090" s="5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si="102"/>
        <v>41753.799386574072</v>
      </c>
      <c r="T1090" s="11">
        <f t="shared" si="10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IFERROR((E1091/D1091), 0)</f>
        <v>7.8266666666666665E-2</v>
      </c>
      <c r="P1091" s="5">
        <f t="shared" ref="P1091:P1154" si="105">IFERROR(E1091/L1091,0)</f>
        <v>23.959183673469386</v>
      </c>
      <c r="Q1091" t="str">
        <f t="shared" ref="Q1091:Q1154" si="106">TRIM(LEFT(N1091,(FIND("/",N1091,1))-1))</f>
        <v>games</v>
      </c>
      <c r="R1091" t="str">
        <f t="shared" ref="R1091:R1154" si="107">TRIM(RIGHT(N1091,LEN(N1091) -(FIND("/",N1091,1))))</f>
        <v>video games</v>
      </c>
      <c r="S1091" s="11">
        <f t="shared" ref="S1091:S1154" si="108">(I1091/86400)+DATE(1970,1,1)</f>
        <v>42181.189525462964</v>
      </c>
      <c r="T1091" s="11">
        <f t="shared" ref="T1091:T1154" si="109">(J1091/86400)+DATE(1970,1,1)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3.8464497269020693E-4</v>
      </c>
      <c r="P1092" s="5">
        <f t="shared" si="105"/>
        <v>5</v>
      </c>
      <c r="Q1092" t="str">
        <f t="shared" si="106"/>
        <v>games</v>
      </c>
      <c r="R1092" t="str">
        <f t="shared" si="107"/>
        <v>video games</v>
      </c>
      <c r="S1092" s="11">
        <f t="shared" si="108"/>
        <v>42153.185798611114</v>
      </c>
      <c r="T1092" s="11">
        <f t="shared" si="109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0.125</v>
      </c>
      <c r="P1093" s="5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8"/>
        <v>42470.778611111113</v>
      </c>
      <c r="T1093" s="11">
        <f t="shared" si="109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1.0500000000000001E-2</v>
      </c>
      <c r="P1094" s="5">
        <f t="shared" si="105"/>
        <v>3</v>
      </c>
      <c r="Q1094" t="str">
        <f t="shared" si="106"/>
        <v>games</v>
      </c>
      <c r="R1094" t="str">
        <f t="shared" si="107"/>
        <v>video games</v>
      </c>
      <c r="S1094" s="11">
        <f t="shared" si="108"/>
        <v>41280.025902777779</v>
      </c>
      <c r="T1094" s="11">
        <f t="shared" si="109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0.14083333333333334</v>
      </c>
      <c r="P1095" s="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8"/>
        <v>42411.973807870367</v>
      </c>
      <c r="T1095" s="11">
        <f t="shared" si="109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0.18300055555555556</v>
      </c>
      <c r="P1096" s="5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8"/>
        <v>40825.71334490741</v>
      </c>
      <c r="T1096" s="11">
        <f t="shared" si="109"/>
        <v>40795.71334490741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5.0347999999999997E-2</v>
      </c>
      <c r="P1097" s="5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8"/>
        <v>41516.537268518521</v>
      </c>
      <c r="T1097" s="11">
        <f t="shared" si="109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0.17933333333333334</v>
      </c>
      <c r="P1098" s="5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8"/>
        <v>41916.145833333336</v>
      </c>
      <c r="T1098" s="11">
        <f t="shared" si="109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4.6999999999999999E-4</v>
      </c>
      <c r="P1099" s="5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8"/>
        <v>41700.792557870373</v>
      </c>
      <c r="T1099" s="11">
        <f t="shared" si="109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7.2120000000000004E-2</v>
      </c>
      <c r="P1100" s="5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8"/>
        <v>41742.762673611112</v>
      </c>
      <c r="T1100" s="11">
        <f t="shared" si="109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5.0000000000000001E-3</v>
      </c>
      <c r="P1101" s="5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8"/>
        <v>42137.836435185185</v>
      </c>
      <c r="T1101" s="11">
        <f t="shared" si="109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2.5000000000000001E-2</v>
      </c>
      <c r="P1102" s="5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8"/>
        <v>42414.110775462963</v>
      </c>
      <c r="T1102" s="11">
        <f t="shared" si="109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4.0999999999999999E-4</v>
      </c>
      <c r="P1103" s="5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8"/>
        <v>42565.758333333331</v>
      </c>
      <c r="T1103" s="11">
        <f t="shared" si="109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5.3124999999999999E-2</v>
      </c>
      <c r="P1104" s="5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8"/>
        <v>41617.249305555553</v>
      </c>
      <c r="T1104" s="11">
        <f t="shared" si="109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1.6199999999999999E-2</v>
      </c>
      <c r="P1105" s="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8"/>
        <v>42539.22210648148</v>
      </c>
      <c r="T1105" s="11">
        <f t="shared" si="109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4.9516666666666667E-2</v>
      </c>
      <c r="P1106" s="5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8"/>
        <v>41801.40996527778</v>
      </c>
      <c r="T1106" s="11">
        <f t="shared" si="109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1.5900000000000001E-3</v>
      </c>
      <c r="P1107" s="5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8"/>
        <v>41722.0940625</v>
      </c>
      <c r="T1107" s="11">
        <f t="shared" si="109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0.41249999999999998</v>
      </c>
      <c r="P1108" s="5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8"/>
        <v>41003.698784722219</v>
      </c>
      <c r="T1108" s="11">
        <f t="shared" si="109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5">
        <f t="shared" si="105"/>
        <v>0</v>
      </c>
      <c r="Q1109" t="str">
        <f t="shared" si="106"/>
        <v>games</v>
      </c>
      <c r="R1109" t="str">
        <f t="shared" si="107"/>
        <v>video games</v>
      </c>
      <c r="S1109" s="11">
        <f t="shared" si="108"/>
        <v>41843.861388888887</v>
      </c>
      <c r="T1109" s="11">
        <f t="shared" si="109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2.93E-2</v>
      </c>
      <c r="P1110" s="5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8"/>
        <v>41012.595312500001</v>
      </c>
      <c r="T1110" s="11">
        <f t="shared" si="109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4.4999999999999997E-3</v>
      </c>
      <c r="P1111" s="5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8"/>
        <v>42692.793865740736</v>
      </c>
      <c r="T1111" s="11">
        <f t="shared" si="109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5.1000000000000004E-3</v>
      </c>
      <c r="P1112" s="5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8"/>
        <v>41250.933124999996</v>
      </c>
      <c r="T1112" s="11">
        <f t="shared" si="109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4.0000000000000002E-4</v>
      </c>
      <c r="P1113" s="5">
        <f t="shared" si="105"/>
        <v>1</v>
      </c>
      <c r="Q1113" t="str">
        <f t="shared" si="106"/>
        <v>games</v>
      </c>
      <c r="R1113" t="str">
        <f t="shared" si="107"/>
        <v>video games</v>
      </c>
      <c r="S1113" s="11">
        <f t="shared" si="108"/>
        <v>42377.203587962962</v>
      </c>
      <c r="T1113" s="11">
        <f t="shared" si="109"/>
        <v>42347.203587962962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0.35537409090909089</v>
      </c>
      <c r="P1114" s="5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8"/>
        <v>42023.354166666672</v>
      </c>
      <c r="T1114" s="11">
        <f t="shared" si="109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5.0000000000000001E-3</v>
      </c>
      <c r="P1115" s="5">
        <f t="shared" si="105"/>
        <v>5</v>
      </c>
      <c r="Q1115" t="str">
        <f t="shared" si="106"/>
        <v>games</v>
      </c>
      <c r="R1115" t="str">
        <f t="shared" si="107"/>
        <v>video games</v>
      </c>
      <c r="S1115" s="11">
        <f t="shared" si="108"/>
        <v>41865.977083333331</v>
      </c>
      <c r="T1115" s="11">
        <f t="shared" si="109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1.6666666666666668E-3</v>
      </c>
      <c r="P1116" s="5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8"/>
        <v>41556.345914351856</v>
      </c>
      <c r="T1116" s="11">
        <f t="shared" si="109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1.325E-3</v>
      </c>
      <c r="P1117" s="5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8"/>
        <v>42459.653877314813</v>
      </c>
      <c r="T1117" s="11">
        <f t="shared" si="109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3.5704000000000004E-4</v>
      </c>
      <c r="P1118" s="5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8"/>
        <v>41069.847314814819</v>
      </c>
      <c r="T1118" s="11">
        <f t="shared" si="109"/>
        <v>41009.847314814819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8.3000000000000004E-2</v>
      </c>
      <c r="P1119" s="5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8"/>
        <v>42363.598530092597</v>
      </c>
      <c r="T1119" s="11">
        <f t="shared" si="109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2.4222222222222221E-2</v>
      </c>
      <c r="P1120" s="5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8"/>
        <v>41734.124756944446</v>
      </c>
      <c r="T1120" s="11">
        <f t="shared" si="109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2.3809523809523812E-3</v>
      </c>
      <c r="P1121" s="5">
        <f t="shared" si="105"/>
        <v>5</v>
      </c>
      <c r="Q1121" t="str">
        <f t="shared" si="106"/>
        <v>games</v>
      </c>
      <c r="R1121" t="str">
        <f t="shared" si="107"/>
        <v>video games</v>
      </c>
      <c r="S1121" s="11">
        <f t="shared" si="108"/>
        <v>41735.792407407411</v>
      </c>
      <c r="T1121" s="11">
        <f t="shared" si="109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5">
        <f t="shared" si="105"/>
        <v>0</v>
      </c>
      <c r="Q1122" t="str">
        <f t="shared" si="106"/>
        <v>games</v>
      </c>
      <c r="R1122" t="str">
        <f t="shared" si="107"/>
        <v>video games</v>
      </c>
      <c r="S1122" s="11">
        <f t="shared" si="108"/>
        <v>40844.872685185182</v>
      </c>
      <c r="T1122" s="11">
        <f t="shared" si="109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1.16E-4</v>
      </c>
      <c r="P1123" s="5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8"/>
        <v>42442.892546296294</v>
      </c>
      <c r="T1123" s="11">
        <f t="shared" si="109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5">
        <f t="shared" si="105"/>
        <v>0</v>
      </c>
      <c r="Q1124" t="str">
        <f t="shared" si="106"/>
        <v>games</v>
      </c>
      <c r="R1124" t="str">
        <f t="shared" si="107"/>
        <v>video games</v>
      </c>
      <c r="S1124" s="11">
        <f t="shared" si="108"/>
        <v>41424.703993055555</v>
      </c>
      <c r="T1124" s="11">
        <f t="shared" si="109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2.2000000000000001E-3</v>
      </c>
      <c r="P1125" s="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8"/>
        <v>41748.5237037037</v>
      </c>
      <c r="T1125" s="11">
        <f t="shared" si="109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4.7222222222222223E-3</v>
      </c>
      <c r="P1126" s="5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8"/>
        <v>42124.667256944449</v>
      </c>
      <c r="T1126" s="11">
        <f t="shared" si="109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5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1">
        <f t="shared" si="108"/>
        <v>42272.624189814815</v>
      </c>
      <c r="T1127" s="11">
        <f t="shared" si="109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5.0000000000000001E-3</v>
      </c>
      <c r="P1128" s="5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8"/>
        <v>42565.327476851853</v>
      </c>
      <c r="T1128" s="11">
        <f t="shared" si="109"/>
        <v>42535.327476851853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1.6714285714285713E-2</v>
      </c>
      <c r="P1129" s="5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8"/>
        <v>41957.895833333328</v>
      </c>
      <c r="T1129" s="11">
        <f t="shared" si="109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1E-3</v>
      </c>
      <c r="P1130" s="5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8"/>
        <v>41858.649502314816</v>
      </c>
      <c r="T1130" s="11">
        <f t="shared" si="109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1.0499999999999999E-3</v>
      </c>
      <c r="P1131" s="5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8"/>
        <v>42526.264965277776</v>
      </c>
      <c r="T1131" s="11">
        <f t="shared" si="109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2.2000000000000001E-3</v>
      </c>
      <c r="P1132" s="5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8"/>
        <v>41969.038194444445</v>
      </c>
      <c r="T1132" s="11">
        <f t="shared" si="109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5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1">
        <f t="shared" si="108"/>
        <v>42362.908194444448</v>
      </c>
      <c r="T1133" s="11">
        <f t="shared" si="109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0.14380000000000001</v>
      </c>
      <c r="P1134" s="5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8"/>
        <v>42736.115405092598</v>
      </c>
      <c r="T1134" s="11">
        <f t="shared" si="109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6.6666666666666671E-3</v>
      </c>
      <c r="P1135" s="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8"/>
        <v>41851.407187500001</v>
      </c>
      <c r="T1135" s="11">
        <f t="shared" si="109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4.0000000000000003E-5</v>
      </c>
      <c r="P1136" s="5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8"/>
        <v>41972.189583333333</v>
      </c>
      <c r="T1136" s="11">
        <f t="shared" si="109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0.05</v>
      </c>
      <c r="P1137" s="5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8"/>
        <v>42588.98951388889</v>
      </c>
      <c r="T1137" s="11">
        <f t="shared" si="109"/>
        <v>42558.98951388889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6.4439140811455853E-2</v>
      </c>
      <c r="P1138" s="5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8"/>
        <v>42357.671631944446</v>
      </c>
      <c r="T1138" s="11">
        <f t="shared" si="109"/>
        <v>42327.671631944446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0.39500000000000002</v>
      </c>
      <c r="P1139" s="5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8"/>
        <v>42483.819687499999</v>
      </c>
      <c r="T1139" s="11">
        <f t="shared" si="109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3.5714285714285713E-3</v>
      </c>
      <c r="P1140" s="5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8"/>
        <v>42756.9066087963</v>
      </c>
      <c r="T1140" s="11">
        <f t="shared" si="109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6.2500000000000001E-4</v>
      </c>
      <c r="P1141" s="5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8"/>
        <v>42005.34752314815</v>
      </c>
      <c r="T1141" s="11">
        <f t="shared" si="109"/>
        <v>41975.34752314815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5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1">
        <f t="shared" si="108"/>
        <v>42222.462048611109</v>
      </c>
      <c r="T1142" s="11">
        <f t="shared" si="109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5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1">
        <f t="shared" si="108"/>
        <v>42194.699652777781</v>
      </c>
      <c r="T1143" s="11">
        <f t="shared" si="109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5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1">
        <f t="shared" si="108"/>
        <v>42052.006099537037</v>
      </c>
      <c r="T1144" s="11">
        <f t="shared" si="109"/>
        <v>42022.006099537037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4.1333333333333335E-3</v>
      </c>
      <c r="P1145" s="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8"/>
        <v>42355.19358796296</v>
      </c>
      <c r="T1145" s="11">
        <f t="shared" si="109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5">
        <f t="shared" si="105"/>
        <v>0</v>
      </c>
      <c r="Q1146" t="str">
        <f t="shared" si="106"/>
        <v>food</v>
      </c>
      <c r="R1146" t="str">
        <f t="shared" si="107"/>
        <v>food trucks</v>
      </c>
      <c r="S1146" s="11">
        <f t="shared" si="108"/>
        <v>42123.181944444441</v>
      </c>
      <c r="T1146" s="11">
        <f t="shared" si="109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1.25E-3</v>
      </c>
      <c r="P1147" s="5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8"/>
        <v>41914.74759259259</v>
      </c>
      <c r="T1147" s="11">
        <f t="shared" si="109"/>
        <v>41854.74759259259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8.8333333333333333E-2</v>
      </c>
      <c r="P1148" s="5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8"/>
        <v>41761.9533912037</v>
      </c>
      <c r="T1148" s="11">
        <f t="shared" si="109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5">
        <f t="shared" si="105"/>
        <v>0</v>
      </c>
      <c r="Q1149" t="str">
        <f t="shared" si="106"/>
        <v>food</v>
      </c>
      <c r="R1149" t="str">
        <f t="shared" si="107"/>
        <v>food trucks</v>
      </c>
      <c r="S1149" s="11">
        <f t="shared" si="108"/>
        <v>41931.972025462965</v>
      </c>
      <c r="T1149" s="11">
        <f t="shared" si="109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4.8666666666666667E-3</v>
      </c>
      <c r="P1150" s="5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8"/>
        <v>42705.212743055556</v>
      </c>
      <c r="T1150" s="11">
        <f t="shared" si="109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1.5E-3</v>
      </c>
      <c r="P1151" s="5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8"/>
        <v>42537.71025462963</v>
      </c>
      <c r="T1151" s="11">
        <f t="shared" si="109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0.1008</v>
      </c>
      <c r="P1152" s="5">
        <f t="shared" si="105"/>
        <v>42</v>
      </c>
      <c r="Q1152" t="str">
        <f t="shared" si="106"/>
        <v>food</v>
      </c>
      <c r="R1152" t="str">
        <f t="shared" si="107"/>
        <v>food trucks</v>
      </c>
      <c r="S1152" s="11">
        <f t="shared" si="108"/>
        <v>42377.954571759255</v>
      </c>
      <c r="T1152" s="11">
        <f t="shared" si="109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5">
        <f t="shared" si="105"/>
        <v>0</v>
      </c>
      <c r="Q1153" t="str">
        <f t="shared" si="106"/>
        <v>food</v>
      </c>
      <c r="R1153" t="str">
        <f t="shared" si="107"/>
        <v>food trucks</v>
      </c>
      <c r="S1153" s="11">
        <f t="shared" si="108"/>
        <v>42254.102581018524</v>
      </c>
      <c r="T1153" s="11">
        <f t="shared" si="109"/>
        <v>42224.102581018524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5.6937500000000002E-2</v>
      </c>
      <c r="P1154" s="5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si="108"/>
        <v>42139.709629629629</v>
      </c>
      <c r="T1154" s="11">
        <f t="shared" si="109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IFERROR((E1155/D1155), 0)</f>
        <v>6.2500000000000003E-3</v>
      </c>
      <c r="P1155" s="5">
        <f t="shared" ref="P1155:P1218" si="111">IFERROR(E1155/L1155,0)</f>
        <v>50</v>
      </c>
      <c r="Q1155" t="str">
        <f t="shared" ref="Q1155:Q1218" si="112">TRIM(LEFT(N1155,(FIND("/",N1155,1))-1))</f>
        <v>food</v>
      </c>
      <c r="R1155" t="str">
        <f t="shared" ref="R1155:R1218" si="113">TRIM(RIGHT(N1155,LEN(N1155) -(FIND("/",N1155,1))))</f>
        <v>food trucks</v>
      </c>
      <c r="S1155" s="11">
        <f t="shared" ref="S1155:S1218" si="114">(I1155/86400)+DATE(1970,1,1)</f>
        <v>42173.714178240742</v>
      </c>
      <c r="T1155" s="11">
        <f t="shared" ref="T1155:T1218" si="115">(J1155/86400)+DATE(1970,1,1)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6.5000000000000002E-2</v>
      </c>
      <c r="P1156" s="5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14"/>
        <v>42253.108865740738</v>
      </c>
      <c r="T1156" s="11">
        <f t="shared" si="11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7.5199999999999998E-3</v>
      </c>
      <c r="P1157" s="5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4"/>
        <v>41865.763981481483</v>
      </c>
      <c r="T1157" s="11">
        <f t="shared" si="11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5">
        <f t="shared" si="111"/>
        <v>0</v>
      </c>
      <c r="Q1158" t="str">
        <f t="shared" si="112"/>
        <v>food</v>
      </c>
      <c r="R1158" t="str">
        <f t="shared" si="113"/>
        <v>food trucks</v>
      </c>
      <c r="S1158" s="11">
        <f t="shared" si="114"/>
        <v>42059.07131944444</v>
      </c>
      <c r="T1158" s="11">
        <f t="shared" si="11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1.5100000000000001E-2</v>
      </c>
      <c r="P1159" s="5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14"/>
        <v>41978.669907407406</v>
      </c>
      <c r="T1159" s="11">
        <f t="shared" si="11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4.6666666666666671E-3</v>
      </c>
      <c r="P1160" s="5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14"/>
        <v>41982.09175925926</v>
      </c>
      <c r="T1160" s="11">
        <f t="shared" si="11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5">
        <f t="shared" si="111"/>
        <v>0</v>
      </c>
      <c r="Q1161" t="str">
        <f t="shared" si="112"/>
        <v>food</v>
      </c>
      <c r="R1161" t="str">
        <f t="shared" si="113"/>
        <v>food trucks</v>
      </c>
      <c r="S1161" s="11">
        <f t="shared" si="114"/>
        <v>42185.65625</v>
      </c>
      <c r="T1161" s="11">
        <f t="shared" si="11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3.85E-2</v>
      </c>
      <c r="P1162" s="5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14"/>
        <v>42091.113263888888</v>
      </c>
      <c r="T1162" s="11">
        <f t="shared" si="11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5">
        <f t="shared" si="111"/>
        <v>0</v>
      </c>
      <c r="Q1163" t="str">
        <f t="shared" si="112"/>
        <v>food</v>
      </c>
      <c r="R1163" t="str">
        <f t="shared" si="113"/>
        <v>food trucks</v>
      </c>
      <c r="S1163" s="11">
        <f t="shared" si="114"/>
        <v>42143.629502314812</v>
      </c>
      <c r="T1163" s="11">
        <f t="shared" si="11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5.8333333333333338E-4</v>
      </c>
      <c r="P1164" s="5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4"/>
        <v>41907.683611111112</v>
      </c>
      <c r="T1164" s="11">
        <f t="shared" si="11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5">
        <f t="shared" si="111"/>
        <v>0</v>
      </c>
      <c r="Q1165" t="str">
        <f t="shared" si="112"/>
        <v>food</v>
      </c>
      <c r="R1165" t="str">
        <f t="shared" si="113"/>
        <v>food trucks</v>
      </c>
      <c r="S1165" s="11">
        <f t="shared" si="114"/>
        <v>41860.723611111112</v>
      </c>
      <c r="T1165" s="11">
        <f t="shared" si="11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5">
        <f t="shared" si="111"/>
        <v>0</v>
      </c>
      <c r="Q1166" t="str">
        <f t="shared" si="112"/>
        <v>food</v>
      </c>
      <c r="R1166" t="str">
        <f t="shared" si="113"/>
        <v>food trucks</v>
      </c>
      <c r="S1166" s="11">
        <f t="shared" si="114"/>
        <v>42539.724328703705</v>
      </c>
      <c r="T1166" s="11">
        <f t="shared" si="11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0.20705000000000001</v>
      </c>
      <c r="P1167" s="5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4"/>
        <v>41826.214467592596</v>
      </c>
      <c r="T1167" s="11">
        <f t="shared" si="115"/>
        <v>41792.214467592596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0.19139999999999999</v>
      </c>
      <c r="P1168" s="5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14"/>
        <v>42181.166666666672</v>
      </c>
      <c r="T1168" s="11">
        <f t="shared" si="11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1.6316666666666667E-2</v>
      </c>
      <c r="P1169" s="5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14"/>
        <v>41894.734895833331</v>
      </c>
      <c r="T1169" s="11">
        <f t="shared" si="11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5.6666666666666664E-2</v>
      </c>
      <c r="P1170" s="5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4"/>
        <v>42635.053993055553</v>
      </c>
      <c r="T1170" s="11">
        <f t="shared" si="11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1.6999999999999999E-3</v>
      </c>
      <c r="P1171" s="5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14"/>
        <v>42057.353738425925</v>
      </c>
      <c r="T1171" s="11">
        <f t="shared" si="11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4.0000000000000001E-3</v>
      </c>
      <c r="P1172" s="5">
        <f t="shared" si="111"/>
        <v>50</v>
      </c>
      <c r="Q1172" t="str">
        <f t="shared" si="112"/>
        <v>food</v>
      </c>
      <c r="R1172" t="str">
        <f t="shared" si="113"/>
        <v>food trucks</v>
      </c>
      <c r="S1172" s="11">
        <f t="shared" si="114"/>
        <v>42154.893182870372</v>
      </c>
      <c r="T1172" s="11">
        <f t="shared" si="11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1E-3</v>
      </c>
      <c r="P1173" s="5">
        <f t="shared" si="111"/>
        <v>25</v>
      </c>
      <c r="Q1173" t="str">
        <f t="shared" si="112"/>
        <v>food</v>
      </c>
      <c r="R1173" t="str">
        <f t="shared" si="113"/>
        <v>food trucks</v>
      </c>
      <c r="S1173" s="11">
        <f t="shared" si="114"/>
        <v>41956.846377314811</v>
      </c>
      <c r="T1173" s="11">
        <f t="shared" si="11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5">
        <f t="shared" si="111"/>
        <v>0</v>
      </c>
      <c r="Q1174" t="str">
        <f t="shared" si="112"/>
        <v>food</v>
      </c>
      <c r="R1174" t="str">
        <f t="shared" si="113"/>
        <v>food trucks</v>
      </c>
      <c r="S1174" s="11">
        <f t="shared" si="114"/>
        <v>41871.682314814811</v>
      </c>
      <c r="T1174" s="11">
        <f t="shared" si="115"/>
        <v>41841.682314814811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2.4000000000000001E-4</v>
      </c>
      <c r="P1175" s="5">
        <f t="shared" si="111"/>
        <v>30</v>
      </c>
      <c r="Q1175" t="str">
        <f t="shared" si="112"/>
        <v>food</v>
      </c>
      <c r="R1175" t="str">
        <f t="shared" si="113"/>
        <v>food trucks</v>
      </c>
      <c r="S1175" s="11">
        <f t="shared" si="114"/>
        <v>42219.185844907406</v>
      </c>
      <c r="T1175" s="11">
        <f t="shared" si="11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5.906666666666667E-2</v>
      </c>
      <c r="P1176" s="5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14"/>
        <v>42498.84174768519</v>
      </c>
      <c r="T1176" s="11">
        <f t="shared" si="11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2.9250000000000002E-2</v>
      </c>
      <c r="P1177" s="5">
        <f t="shared" si="111"/>
        <v>65</v>
      </c>
      <c r="Q1177" t="str">
        <f t="shared" si="112"/>
        <v>food</v>
      </c>
      <c r="R1177" t="str">
        <f t="shared" si="113"/>
        <v>food trucks</v>
      </c>
      <c r="S1177" s="11">
        <f t="shared" si="114"/>
        <v>42200.728460648148</v>
      </c>
      <c r="T1177" s="11">
        <f t="shared" si="11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5.7142857142857142E-5</v>
      </c>
      <c r="P1178" s="5">
        <f t="shared" si="111"/>
        <v>10</v>
      </c>
      <c r="Q1178" t="str">
        <f t="shared" si="112"/>
        <v>food</v>
      </c>
      <c r="R1178" t="str">
        <f t="shared" si="113"/>
        <v>food trucks</v>
      </c>
      <c r="S1178" s="11">
        <f t="shared" si="114"/>
        <v>42800.541666666672</v>
      </c>
      <c r="T1178" s="11">
        <f t="shared" si="11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5">
        <f t="shared" si="111"/>
        <v>0</v>
      </c>
      <c r="Q1179" t="str">
        <f t="shared" si="112"/>
        <v>food</v>
      </c>
      <c r="R1179" t="str">
        <f t="shared" si="113"/>
        <v>food trucks</v>
      </c>
      <c r="S1179" s="11">
        <f t="shared" si="114"/>
        <v>41927.660833333335</v>
      </c>
      <c r="T1179" s="11">
        <f t="shared" si="11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6.666666666666667E-5</v>
      </c>
      <c r="P1180" s="5">
        <f t="shared" si="111"/>
        <v>5</v>
      </c>
      <c r="Q1180" t="str">
        <f t="shared" si="112"/>
        <v>food</v>
      </c>
      <c r="R1180" t="str">
        <f t="shared" si="113"/>
        <v>food trucks</v>
      </c>
      <c r="S1180" s="11">
        <f t="shared" si="114"/>
        <v>41867.905694444446</v>
      </c>
      <c r="T1180" s="11">
        <f t="shared" si="11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5.3333333333333337E-2</v>
      </c>
      <c r="P1181" s="5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4"/>
        <v>42305.720219907409</v>
      </c>
      <c r="T1181" s="11">
        <f t="shared" si="11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0.11749999999999999</v>
      </c>
      <c r="P1182" s="5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14"/>
        <v>41818.806875000002</v>
      </c>
      <c r="T1182" s="11">
        <f t="shared" si="11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8.0000000000000007E-5</v>
      </c>
      <c r="P1183" s="5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14"/>
        <v>42064.339363425926</v>
      </c>
      <c r="T1183" s="11">
        <f t="shared" si="11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4.2000000000000003E-2</v>
      </c>
      <c r="P1184" s="5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4"/>
        <v>42747.695833333331</v>
      </c>
      <c r="T1184" s="11">
        <f t="shared" si="11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0.04</v>
      </c>
      <c r="P1185" s="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14"/>
        <v>42676.165972222225</v>
      </c>
      <c r="T1185" s="11">
        <f t="shared" si="11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1.0493636363636363</v>
      </c>
      <c r="P1186" s="5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14"/>
        <v>42772.599664351852</v>
      </c>
      <c r="T1186" s="11">
        <f t="shared" si="11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1.0544</v>
      </c>
      <c r="P1187" s="5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14"/>
        <v>42163.166666666672</v>
      </c>
      <c r="T1187" s="11">
        <f t="shared" si="11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1.0673333333333332</v>
      </c>
      <c r="P1188" s="5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14"/>
        <v>42156.945833333331</v>
      </c>
      <c r="T1188" s="11">
        <f t="shared" si="11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1.0412571428571429</v>
      </c>
      <c r="P1189" s="5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14"/>
        <v>42141.75</v>
      </c>
      <c r="T1189" s="11">
        <f t="shared" si="11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1.6054999999999999</v>
      </c>
      <c r="P1190" s="5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14"/>
        <v>42732.700694444444</v>
      </c>
      <c r="T1190" s="11">
        <f t="shared" si="11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1.0777777777777777</v>
      </c>
      <c r="P1191" s="5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14"/>
        <v>42550.979108796295</v>
      </c>
      <c r="T1191" s="11">
        <f t="shared" si="11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1.35</v>
      </c>
      <c r="P1192" s="5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14"/>
        <v>41882.665798611109</v>
      </c>
      <c r="T1192" s="11">
        <f t="shared" si="11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1.0907407407407408</v>
      </c>
      <c r="P1193" s="5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14"/>
        <v>42449.562037037038</v>
      </c>
      <c r="T1193" s="11">
        <f t="shared" si="11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2.9</v>
      </c>
      <c r="P1194" s="5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14"/>
        <v>42777.506689814814</v>
      </c>
      <c r="T1194" s="11">
        <f t="shared" si="11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1.0395714285714286</v>
      </c>
      <c r="P1195" s="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14"/>
        <v>42469.734409722223</v>
      </c>
      <c r="T1195" s="11">
        <f t="shared" si="115"/>
        <v>42409.776076388887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3.2223999999999999</v>
      </c>
      <c r="P1196" s="5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14"/>
        <v>42102.488182870366</v>
      </c>
      <c r="T1196" s="11">
        <f t="shared" si="11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1.35</v>
      </c>
      <c r="P1197" s="5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14"/>
        <v>42358.375</v>
      </c>
      <c r="T1197" s="11">
        <f t="shared" si="11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2.6991034482758622</v>
      </c>
      <c r="P1198" s="5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14"/>
        <v>42356.818738425922</v>
      </c>
      <c r="T1198" s="11">
        <f t="shared" si="11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2.5329333333333333</v>
      </c>
      <c r="P1199" s="5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4"/>
        <v>42534.249305555553</v>
      </c>
      <c r="T1199" s="11">
        <f t="shared" si="11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2.6059999999999999</v>
      </c>
      <c r="P1200" s="5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14"/>
        <v>42369.125</v>
      </c>
      <c r="T1200" s="11">
        <f t="shared" si="11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1.0131677953348381</v>
      </c>
      <c r="P1201" s="5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14"/>
        <v>42193.770833333328</v>
      </c>
      <c r="T1201" s="11">
        <f t="shared" si="11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1.2560416666666667</v>
      </c>
      <c r="P1202" s="5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14"/>
        <v>42110.477500000001</v>
      </c>
      <c r="T1202" s="11">
        <f t="shared" si="11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1.0243783333333334</v>
      </c>
      <c r="P1203" s="5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14"/>
        <v>42566.60701388889</v>
      </c>
      <c r="T1203" s="11">
        <f t="shared" si="11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1.99244</v>
      </c>
      <c r="P1204" s="5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14"/>
        <v>42182.288819444446</v>
      </c>
      <c r="T1204" s="11">
        <f t="shared" si="115"/>
        <v>42152.288819444446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1.0245398773006136</v>
      </c>
      <c r="P1205" s="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14"/>
        <v>42155.614895833336</v>
      </c>
      <c r="T1205" s="11">
        <f t="shared" si="11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1.0294615384615384</v>
      </c>
      <c r="P1206" s="5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14"/>
        <v>42342.208333333328</v>
      </c>
      <c r="T1206" s="11">
        <f t="shared" si="11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1.0086153846153847</v>
      </c>
      <c r="P1207" s="5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14"/>
        <v>42168.506377314814</v>
      </c>
      <c r="T1207" s="11">
        <f t="shared" si="11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1.1499999999999999</v>
      </c>
      <c r="P1208" s="5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14"/>
        <v>42805.561805555553</v>
      </c>
      <c r="T1208" s="11">
        <f t="shared" si="115"/>
        <v>42772.776076388887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1.0416766467065868</v>
      </c>
      <c r="P1209" s="5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14"/>
        <v>42460.416666666672</v>
      </c>
      <c r="T1209" s="11">
        <f t="shared" si="11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1.5529999999999999</v>
      </c>
      <c r="P1210" s="5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14"/>
        <v>42453.667407407411</v>
      </c>
      <c r="T1210" s="11">
        <f t="shared" si="11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1.06</v>
      </c>
      <c r="P1211" s="5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14"/>
        <v>42791.846122685187</v>
      </c>
      <c r="T1211" s="11">
        <f t="shared" si="11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2.5431499999999998</v>
      </c>
      <c r="P1212" s="5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14"/>
        <v>42155.875</v>
      </c>
      <c r="T1212" s="11">
        <f t="shared" si="11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1.0109999999999999</v>
      </c>
      <c r="P1213" s="5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4"/>
        <v>42530.866446759261</v>
      </c>
      <c r="T1213" s="11">
        <f t="shared" si="11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1.2904</v>
      </c>
      <c r="P1214" s="5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14"/>
        <v>42335.041666666672</v>
      </c>
      <c r="T1214" s="11">
        <f t="shared" si="11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1.0223076923076924</v>
      </c>
      <c r="P1215" s="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14"/>
        <v>42766.755787037036</v>
      </c>
      <c r="T1215" s="11">
        <f t="shared" si="11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1.3180000000000001</v>
      </c>
      <c r="P1216" s="5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4"/>
        <v>42164.840335648143</v>
      </c>
      <c r="T1216" s="11">
        <f t="shared" si="11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7.8608020000000005</v>
      </c>
      <c r="P1217" s="5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14"/>
        <v>41789.923101851848</v>
      </c>
      <c r="T1217" s="11">
        <f t="shared" si="11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1.4570000000000001</v>
      </c>
      <c r="P1218" s="5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si="114"/>
        <v>42279.960416666669</v>
      </c>
      <c r="T1218" s="11">
        <f t="shared" si="11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IFERROR((E1219/D1219), 0)</f>
        <v>1.026</v>
      </c>
      <c r="P1219" s="5">
        <f t="shared" ref="P1219:P1282" si="117">IFERROR(E1219/L1219,0)</f>
        <v>148.57377049180329</v>
      </c>
      <c r="Q1219" t="str">
        <f t="shared" ref="Q1219:Q1282" si="118">TRIM(LEFT(N1219,(FIND("/",N1219,1))-1))</f>
        <v>photography</v>
      </c>
      <c r="R1219" t="str">
        <f t="shared" ref="R1219:R1282" si="119">TRIM(RIGHT(N1219,LEN(N1219) -(FIND("/",N1219,1))))</f>
        <v>photobooks</v>
      </c>
      <c r="S1219" s="11">
        <f t="shared" ref="S1219:S1282" si="120">(I1219/86400)+DATE(1970,1,1)</f>
        <v>42565.809490740736</v>
      </c>
      <c r="T1219" s="11">
        <f t="shared" ref="T1219:T1282" si="121">(J1219/86400)+DATE(1970,1,1)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1.7227777777777777</v>
      </c>
      <c r="P1220" s="5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20"/>
        <v>42309.125</v>
      </c>
      <c r="T1220" s="11">
        <f t="shared" si="121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1.5916819571865444</v>
      </c>
      <c r="P1221" s="5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20"/>
        <v>42663.461956018524</v>
      </c>
      <c r="T1221" s="11">
        <f t="shared" si="121"/>
        <v>42633.461956018524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1.0376666666666667</v>
      </c>
      <c r="P1222" s="5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20"/>
        <v>42241.628611111111</v>
      </c>
      <c r="T1222" s="11">
        <f t="shared" si="121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1.1140954545454547</v>
      </c>
      <c r="P1223" s="5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20"/>
        <v>42708</v>
      </c>
      <c r="T1223" s="11">
        <f t="shared" si="121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2.80375</v>
      </c>
      <c r="P1224" s="5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20"/>
        <v>42461.166666666672</v>
      </c>
      <c r="T1224" s="11">
        <f t="shared" si="121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1.1210606060606061</v>
      </c>
      <c r="P1225" s="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20"/>
        <v>42684.218854166669</v>
      </c>
      <c r="T1225" s="11">
        <f t="shared" si="121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7.0666666666666669E-2</v>
      </c>
      <c r="P1226" s="5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20"/>
        <v>41796.549791666665</v>
      </c>
      <c r="T1226" s="11">
        <f t="shared" si="121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4.3999999999999997E-2</v>
      </c>
      <c r="P1227" s="5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1">
        <f t="shared" si="120"/>
        <v>41569.905995370369</v>
      </c>
      <c r="T1227" s="11">
        <f t="shared" si="121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3.8739999999999997E-2</v>
      </c>
      <c r="P1228" s="5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20"/>
        <v>41750.041666666664</v>
      </c>
      <c r="T1228" s="11">
        <f t="shared" si="121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5">
        <f t="shared" si="117"/>
        <v>0</v>
      </c>
      <c r="Q1229" t="str">
        <f t="shared" si="118"/>
        <v>music</v>
      </c>
      <c r="R1229" t="str">
        <f t="shared" si="119"/>
        <v>world music</v>
      </c>
      <c r="S1229" s="11">
        <f t="shared" si="120"/>
        <v>41858.291666666664</v>
      </c>
      <c r="T1229" s="11">
        <f t="shared" si="121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0.29299999999999998</v>
      </c>
      <c r="P1230" s="5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20"/>
        <v>40814.729259259257</v>
      </c>
      <c r="T1230" s="11">
        <f t="shared" si="121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9.0909090909090905E-3</v>
      </c>
      <c r="P1231" s="5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1">
        <f t="shared" si="120"/>
        <v>41015.666666666664</v>
      </c>
      <c r="T1231" s="11">
        <f t="shared" si="121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5">
        <f t="shared" si="117"/>
        <v>0</v>
      </c>
      <c r="Q1232" t="str">
        <f t="shared" si="118"/>
        <v>music</v>
      </c>
      <c r="R1232" t="str">
        <f t="shared" si="119"/>
        <v>world music</v>
      </c>
      <c r="S1232" s="11">
        <f t="shared" si="120"/>
        <v>40598.972569444442</v>
      </c>
      <c r="T1232" s="11">
        <f t="shared" si="121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5">
        <f t="shared" si="117"/>
        <v>0</v>
      </c>
      <c r="Q1233" t="str">
        <f t="shared" si="118"/>
        <v>music</v>
      </c>
      <c r="R1233" t="str">
        <f t="shared" si="119"/>
        <v>world music</v>
      </c>
      <c r="S1233" s="11">
        <f t="shared" si="120"/>
        <v>42244.041666666672</v>
      </c>
      <c r="T1233" s="11">
        <f t="shared" si="121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8.0000000000000002E-3</v>
      </c>
      <c r="P1234" s="5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1">
        <f t="shared" si="120"/>
        <v>41553.848032407404</v>
      </c>
      <c r="T1234" s="11">
        <f t="shared" si="121"/>
        <v>41506.848032407404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0.11600000000000001</v>
      </c>
      <c r="P1235" s="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20"/>
        <v>40960.948773148149</v>
      </c>
      <c r="T1235" s="11">
        <f t="shared" si="121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5">
        <f t="shared" si="117"/>
        <v>0</v>
      </c>
      <c r="Q1236" t="str">
        <f t="shared" si="118"/>
        <v>music</v>
      </c>
      <c r="R1236" t="str">
        <f t="shared" si="119"/>
        <v>world music</v>
      </c>
      <c r="S1236" s="11">
        <f t="shared" si="120"/>
        <v>42037.788680555561</v>
      </c>
      <c r="T1236" s="11">
        <f t="shared" si="121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2.787363950092912E-2</v>
      </c>
      <c r="P1237" s="5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1">
        <f t="shared" si="120"/>
        <v>41623.135405092595</v>
      </c>
      <c r="T1237" s="11">
        <f t="shared" si="121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5">
        <f t="shared" si="117"/>
        <v>0</v>
      </c>
      <c r="Q1238" t="str">
        <f t="shared" si="118"/>
        <v>music</v>
      </c>
      <c r="R1238" t="str">
        <f t="shared" si="119"/>
        <v>world music</v>
      </c>
      <c r="S1238" s="11">
        <f t="shared" si="120"/>
        <v>41118.666666666664</v>
      </c>
      <c r="T1238" s="11">
        <f t="shared" si="121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5">
        <f t="shared" si="117"/>
        <v>0</v>
      </c>
      <c r="Q1239" t="str">
        <f t="shared" si="118"/>
        <v>music</v>
      </c>
      <c r="R1239" t="str">
        <f t="shared" si="119"/>
        <v>world music</v>
      </c>
      <c r="S1239" s="11">
        <f t="shared" si="120"/>
        <v>41145.283159722225</v>
      </c>
      <c r="T1239" s="11">
        <f t="shared" si="121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0.17799999999999999</v>
      </c>
      <c r="P1240" s="5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20"/>
        <v>40761.61037037037</v>
      </c>
      <c r="T1240" s="11">
        <f t="shared" si="121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5">
        <f t="shared" si="117"/>
        <v>0</v>
      </c>
      <c r="Q1241" t="str">
        <f t="shared" si="118"/>
        <v>music</v>
      </c>
      <c r="R1241" t="str">
        <f t="shared" si="119"/>
        <v>world music</v>
      </c>
      <c r="S1241" s="11">
        <f t="shared" si="120"/>
        <v>40913.962581018517</v>
      </c>
      <c r="T1241" s="11">
        <f t="shared" si="121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3.0124999999999999E-2</v>
      </c>
      <c r="P1242" s="5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20"/>
        <v>41467.910416666666</v>
      </c>
      <c r="T1242" s="11">
        <f t="shared" si="121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0.50739999999999996</v>
      </c>
      <c r="P1243" s="5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20"/>
        <v>41946.249305555553</v>
      </c>
      <c r="T1243" s="11">
        <f t="shared" si="121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5.4884742041712408E-3</v>
      </c>
      <c r="P1244" s="5">
        <f t="shared" si="117"/>
        <v>5</v>
      </c>
      <c r="Q1244" t="str">
        <f t="shared" si="118"/>
        <v>music</v>
      </c>
      <c r="R1244" t="str">
        <f t="shared" si="119"/>
        <v>world music</v>
      </c>
      <c r="S1244" s="11">
        <f t="shared" si="120"/>
        <v>40797.554166666669</v>
      </c>
      <c r="T1244" s="11">
        <f t="shared" si="121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0.14091666666666666</v>
      </c>
      <c r="P1245" s="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20"/>
        <v>40732.875</v>
      </c>
      <c r="T1245" s="11">
        <f t="shared" si="121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1.038</v>
      </c>
      <c r="P1246" s="5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20"/>
        <v>41386.875</v>
      </c>
      <c r="T1246" s="11">
        <f t="shared" si="121"/>
        <v>41355.825497685189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1.2024999999999999</v>
      </c>
      <c r="P1247" s="5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20"/>
        <v>41804.59993055556</v>
      </c>
      <c r="T1247" s="11">
        <f t="shared" si="121"/>
        <v>41774.59993055556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1.17</v>
      </c>
      <c r="P1248" s="5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20"/>
        <v>40883.085057870368</v>
      </c>
      <c r="T1248" s="11">
        <f t="shared" si="121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1.2214285714285715</v>
      </c>
      <c r="P1249" s="5">
        <f t="shared" si="117"/>
        <v>85.5</v>
      </c>
      <c r="Q1249" t="str">
        <f t="shared" si="118"/>
        <v>music</v>
      </c>
      <c r="R1249" t="str">
        <f t="shared" si="119"/>
        <v>rock</v>
      </c>
      <c r="S1249" s="11">
        <f t="shared" si="120"/>
        <v>41400.292303240742</v>
      </c>
      <c r="T1249" s="11">
        <f t="shared" si="121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1.5164</v>
      </c>
      <c r="P1250" s="5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20"/>
        <v>41803.290972222225</v>
      </c>
      <c r="T1250" s="11">
        <f t="shared" si="121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1.0444</v>
      </c>
      <c r="P1251" s="5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20"/>
        <v>41097.740868055553</v>
      </c>
      <c r="T1251" s="11">
        <f t="shared" si="121"/>
        <v>41067.740868055553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2.0015333333333332</v>
      </c>
      <c r="P1252" s="5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20"/>
        <v>41888.64271990741</v>
      </c>
      <c r="T1252" s="11">
        <f t="shared" si="121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1.018</v>
      </c>
      <c r="P1253" s="5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20"/>
        <v>40811.814432870371</v>
      </c>
      <c r="T1253" s="11">
        <f t="shared" si="121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1.3765714285714286</v>
      </c>
      <c r="P1254" s="5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20"/>
        <v>41571.988067129627</v>
      </c>
      <c r="T1254" s="11">
        <f t="shared" si="121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3038.3319999999999</v>
      </c>
      <c r="P1255" s="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20"/>
        <v>41885.783645833333</v>
      </c>
      <c r="T1255" s="11">
        <f t="shared" si="121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1.9885074626865671</v>
      </c>
      <c r="P1256" s="5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20"/>
        <v>40544.207638888889</v>
      </c>
      <c r="T1256" s="11">
        <f t="shared" si="121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2.0236666666666667</v>
      </c>
      <c r="P1257" s="5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20"/>
        <v>41609.887175925927</v>
      </c>
      <c r="T1257" s="11">
        <f t="shared" si="121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1.1796376666666666</v>
      </c>
      <c r="P1258" s="5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20"/>
        <v>40951.919340277775</v>
      </c>
      <c r="T1258" s="11">
        <f t="shared" si="121"/>
        <v>40921.919340277775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2.9472727272727273</v>
      </c>
      <c r="P1259" s="5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20"/>
        <v>40636.043865740743</v>
      </c>
      <c r="T1259" s="11">
        <f t="shared" si="121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2.1314633333333335</v>
      </c>
      <c r="P1260" s="5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20"/>
        <v>41517.611250000002</v>
      </c>
      <c r="T1260" s="11">
        <f t="shared" si="121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1.0424</v>
      </c>
      <c r="P1261" s="5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20"/>
        <v>41799.165972222225</v>
      </c>
      <c r="T1261" s="11">
        <f t="shared" si="121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1.1366666666666667</v>
      </c>
      <c r="P1262" s="5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20"/>
        <v>41696.842824074076</v>
      </c>
      <c r="T1262" s="11">
        <f t="shared" si="121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1.0125</v>
      </c>
      <c r="P1263" s="5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20"/>
        <v>41668.342905092592</v>
      </c>
      <c r="T1263" s="11">
        <f t="shared" si="121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1.2541538461538462</v>
      </c>
      <c r="P1264" s="5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20"/>
        <v>41686.762638888889</v>
      </c>
      <c r="T1264" s="11">
        <f t="shared" si="121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1.19</v>
      </c>
      <c r="P1265" s="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20"/>
        <v>41727.041666666664</v>
      </c>
      <c r="T1265" s="11">
        <f t="shared" si="121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1.6646153846153846</v>
      </c>
      <c r="P1266" s="5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20"/>
        <v>41576.662997685184</v>
      </c>
      <c r="T1266" s="11">
        <f t="shared" si="121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1.1914771428571429</v>
      </c>
      <c r="P1267" s="5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20"/>
        <v>40512.655266203699</v>
      </c>
      <c r="T1267" s="11">
        <f t="shared" si="121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1.0047368421052632</v>
      </c>
      <c r="P1268" s="5">
        <f t="shared" si="117"/>
        <v>190.9</v>
      </c>
      <c r="Q1268" t="str">
        <f t="shared" si="118"/>
        <v>music</v>
      </c>
      <c r="R1268" t="str">
        <f t="shared" si="119"/>
        <v>rock</v>
      </c>
      <c r="S1268" s="11">
        <f t="shared" si="120"/>
        <v>41650.87667824074</v>
      </c>
      <c r="T1268" s="11">
        <f t="shared" si="121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1.018</v>
      </c>
      <c r="P1269" s="5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20"/>
        <v>41479.585162037038</v>
      </c>
      <c r="T1269" s="11">
        <f t="shared" si="121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1.1666666666666667</v>
      </c>
      <c r="P1270" s="5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20"/>
        <v>41537.845451388886</v>
      </c>
      <c r="T1270" s="11">
        <f t="shared" si="121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1.0864893617021276</v>
      </c>
      <c r="P1271" s="5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20"/>
        <v>42476</v>
      </c>
      <c r="T1271" s="11">
        <f t="shared" si="121"/>
        <v>42445.823055555556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1.1472</v>
      </c>
      <c r="P1272" s="5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20"/>
        <v>40993.815300925926</v>
      </c>
      <c r="T1272" s="11">
        <f t="shared" si="121"/>
        <v>40933.85696759259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1.018</v>
      </c>
      <c r="P1273" s="5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20"/>
        <v>41591.725219907406</v>
      </c>
      <c r="T1273" s="11">
        <f t="shared" si="121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1.06</v>
      </c>
      <c r="P1274" s="5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20"/>
        <v>40344.166666666664</v>
      </c>
      <c r="T1274" s="11">
        <f t="shared" si="121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1.0349999999999999</v>
      </c>
      <c r="P1275" s="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20"/>
        <v>41882.730219907404</v>
      </c>
      <c r="T1275" s="11">
        <f t="shared" si="121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1.5497535999999998</v>
      </c>
      <c r="P1276" s="5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20"/>
        <v>41151.690104166664</v>
      </c>
      <c r="T1276" s="11">
        <f t="shared" si="121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1.6214066666666667</v>
      </c>
      <c r="P1277" s="5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20"/>
        <v>41493.867905092593</v>
      </c>
      <c r="T1277" s="11">
        <f t="shared" si="121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1.0442100000000001</v>
      </c>
      <c r="P1278" s="5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20"/>
        <v>40057.166666666664</v>
      </c>
      <c r="T1278" s="11">
        <f t="shared" si="121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1.0612433333333333</v>
      </c>
      <c r="P1279" s="5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20"/>
        <v>41156.561886574076</v>
      </c>
      <c r="T1279" s="11">
        <f t="shared" si="121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1.5493846153846154</v>
      </c>
      <c r="P1280" s="5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20"/>
        <v>41815.083333333336</v>
      </c>
      <c r="T1280" s="11">
        <f t="shared" si="121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1.1077157238734421</v>
      </c>
      <c r="P1281" s="5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20"/>
        <v>41722.057523148149</v>
      </c>
      <c r="T1281" s="11">
        <f t="shared" si="121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1.1091186666666666</v>
      </c>
      <c r="P1282" s="5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si="120"/>
        <v>40603.757569444446</v>
      </c>
      <c r="T1282" s="11">
        <f t="shared" si="121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IFERROR((E1283/D1283), 0)</f>
        <v>1.1071428571428572</v>
      </c>
      <c r="P1283" s="5">
        <f t="shared" ref="P1283:P1346" si="123">IFERROR(E1283/L1283,0)</f>
        <v>104.72972972972973</v>
      </c>
      <c r="Q1283" t="str">
        <f t="shared" ref="Q1283:Q1346" si="124">TRIM(LEFT(N1283,(FIND("/",N1283,1))-1))</f>
        <v>music</v>
      </c>
      <c r="R1283" t="str">
        <f t="shared" ref="R1283:R1346" si="125">TRIM(RIGHT(N1283,LEN(N1283) -(FIND("/",N1283,1))))</f>
        <v>rock</v>
      </c>
      <c r="S1283" s="11">
        <f t="shared" ref="S1283:S1346" si="126">(I1283/86400)+DATE(1970,1,1)</f>
        <v>41483.743472222224</v>
      </c>
      <c r="T1283" s="11">
        <f t="shared" ref="T1283:T1346" si="127">(J1283/86400)+DATE(1970,1,1)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1.2361333333333333</v>
      </c>
      <c r="P1284" s="5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6"/>
        <v>41617.207638888889</v>
      </c>
      <c r="T1284" s="11">
        <f t="shared" si="127"/>
        <v>41586.475173611107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2.1105</v>
      </c>
      <c r="P1285" s="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6"/>
        <v>41344.166666666664</v>
      </c>
      <c r="T1285" s="11">
        <f t="shared" si="127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1.01</v>
      </c>
      <c r="P1286" s="5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6"/>
        <v>42735.707638888889</v>
      </c>
      <c r="T1286" s="11">
        <f t="shared" si="127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1.0165</v>
      </c>
      <c r="P1287" s="5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6"/>
        <v>42175.583043981482</v>
      </c>
      <c r="T1287" s="11">
        <f t="shared" si="127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1.0833333333333333</v>
      </c>
      <c r="P1288" s="5">
        <f t="shared" si="123"/>
        <v>81.25</v>
      </c>
      <c r="Q1288" t="str">
        <f t="shared" si="124"/>
        <v>theater</v>
      </c>
      <c r="R1288" t="str">
        <f t="shared" si="125"/>
        <v>plays</v>
      </c>
      <c r="S1288" s="11">
        <f t="shared" si="126"/>
        <v>42052.583333333328</v>
      </c>
      <c r="T1288" s="11">
        <f t="shared" si="127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2.42</v>
      </c>
      <c r="P1289" s="5">
        <f t="shared" si="123"/>
        <v>24.2</v>
      </c>
      <c r="Q1289" t="str">
        <f t="shared" si="124"/>
        <v>theater</v>
      </c>
      <c r="R1289" t="str">
        <f t="shared" si="125"/>
        <v>plays</v>
      </c>
      <c r="S1289" s="11">
        <f t="shared" si="126"/>
        <v>42167.621018518519</v>
      </c>
      <c r="T1289" s="11">
        <f t="shared" si="127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1.0044999999999999</v>
      </c>
      <c r="P1290" s="5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6"/>
        <v>42592.166666666672</v>
      </c>
      <c r="T1290" s="11">
        <f t="shared" si="127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1.2506666666666666</v>
      </c>
      <c r="P1291" s="5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6"/>
        <v>42739.134780092594</v>
      </c>
      <c r="T1291" s="11">
        <f t="shared" si="127"/>
        <v>42709.134780092594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1.0857142857142856</v>
      </c>
      <c r="P1292" s="5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6"/>
        <v>42117.290972222225</v>
      </c>
      <c r="T1292" s="11">
        <f t="shared" si="127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1.4570000000000001</v>
      </c>
      <c r="P1293" s="5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6"/>
        <v>42101.291666666672</v>
      </c>
      <c r="T1293" s="11">
        <f t="shared" si="127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1.1000000000000001</v>
      </c>
      <c r="P1294" s="5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6"/>
        <v>42283.957638888889</v>
      </c>
      <c r="T1294" s="11">
        <f t="shared" si="127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1.0223333333333333</v>
      </c>
      <c r="P1295" s="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6"/>
        <v>42322.742719907408</v>
      </c>
      <c r="T1295" s="11">
        <f t="shared" si="127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1.22</v>
      </c>
      <c r="P1296" s="5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6"/>
        <v>42296.458333333328</v>
      </c>
      <c r="T1296" s="11">
        <f t="shared" si="127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1.0196000000000001</v>
      </c>
      <c r="P1297" s="5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6"/>
        <v>42214.708333333328</v>
      </c>
      <c r="T1297" s="11">
        <f t="shared" si="127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1.411764705882353</v>
      </c>
      <c r="P1298" s="5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6"/>
        <v>42443.008946759262</v>
      </c>
      <c r="T1298" s="11">
        <f t="shared" si="127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1.0952500000000001</v>
      </c>
      <c r="P1299" s="5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6"/>
        <v>42491.747199074074</v>
      </c>
      <c r="T1299" s="11">
        <f t="shared" si="127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1.0465</v>
      </c>
      <c r="P1300" s="5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6"/>
        <v>42488.680925925924</v>
      </c>
      <c r="T1300" s="11">
        <f t="shared" si="127"/>
        <v>42458.680925925924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1.24</v>
      </c>
      <c r="P1301" s="5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6"/>
        <v>42199.814340277779</v>
      </c>
      <c r="T1301" s="11">
        <f t="shared" si="127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1.35</v>
      </c>
      <c r="P1302" s="5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6"/>
        <v>42522.789583333331</v>
      </c>
      <c r="T1302" s="11">
        <f t="shared" si="127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1.0275000000000001</v>
      </c>
      <c r="P1303" s="5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6"/>
        <v>42206.125</v>
      </c>
      <c r="T1303" s="11">
        <f t="shared" si="127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</v>
      </c>
      <c r="P1304" s="5">
        <f t="shared" si="123"/>
        <v>50</v>
      </c>
      <c r="Q1304" t="str">
        <f t="shared" si="124"/>
        <v>theater</v>
      </c>
      <c r="R1304" t="str">
        <f t="shared" si="125"/>
        <v>plays</v>
      </c>
      <c r="S1304" s="11">
        <f t="shared" si="126"/>
        <v>42705.099664351852</v>
      </c>
      <c r="T1304" s="11">
        <f t="shared" si="127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1.3026085714285716</v>
      </c>
      <c r="P1305" s="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6"/>
        <v>42582.458333333328</v>
      </c>
      <c r="T1305" s="11">
        <f t="shared" si="127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0.39627499999999999</v>
      </c>
      <c r="P1306" s="5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6"/>
        <v>42807.152835648143</v>
      </c>
      <c r="T1306" s="11">
        <f t="shared" si="127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0.25976666666666665</v>
      </c>
      <c r="P1307" s="5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6"/>
        <v>42572.729166666672</v>
      </c>
      <c r="T1307" s="11">
        <f t="shared" si="127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0.65246363636363636</v>
      </c>
      <c r="P1308" s="5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6"/>
        <v>41977.457569444443</v>
      </c>
      <c r="T1308" s="11">
        <f t="shared" si="127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0.11514000000000001</v>
      </c>
      <c r="P1309" s="5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6"/>
        <v>42417.503229166672</v>
      </c>
      <c r="T1309" s="11">
        <f t="shared" si="127"/>
        <v>42387.503229166672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0.11360000000000001</v>
      </c>
      <c r="P1310" s="5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6"/>
        <v>42651.613564814819</v>
      </c>
      <c r="T1310" s="11">
        <f t="shared" si="127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1.1199130434782609</v>
      </c>
      <c r="P1311" s="5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6"/>
        <v>42292.882731481484</v>
      </c>
      <c r="T1311" s="11">
        <f t="shared" si="127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0.155</v>
      </c>
      <c r="P1312" s="5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6"/>
        <v>42601.667245370365</v>
      </c>
      <c r="T1312" s="11">
        <f t="shared" si="127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0.32028000000000001</v>
      </c>
      <c r="P1313" s="5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6"/>
        <v>42704.843969907408</v>
      </c>
      <c r="T1313" s="11">
        <f t="shared" si="127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6.0869565217391303E-3</v>
      </c>
      <c r="P1314" s="5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6"/>
        <v>42112.702800925923</v>
      </c>
      <c r="T1314" s="11">
        <f t="shared" si="127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0.31114999999999998</v>
      </c>
      <c r="P1315" s="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6"/>
        <v>42432.709652777776</v>
      </c>
      <c r="T1315" s="11">
        <f t="shared" si="127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1.1266666666666666E-2</v>
      </c>
      <c r="P1316" s="5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6"/>
        <v>42664.669675925921</v>
      </c>
      <c r="T1316" s="11">
        <f t="shared" si="127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0.40404000000000001</v>
      </c>
      <c r="P1317" s="5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6"/>
        <v>42314.041666666672</v>
      </c>
      <c r="T1317" s="11">
        <f t="shared" si="127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1.3333333333333333E-5</v>
      </c>
      <c r="P1318" s="5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6"/>
        <v>42428.961909722224</v>
      </c>
      <c r="T1318" s="11">
        <f t="shared" si="127"/>
        <v>42393.961909722224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5.7334999999999997E-2</v>
      </c>
      <c r="P1319" s="5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6"/>
        <v>42572.583333333328</v>
      </c>
      <c r="T1319" s="11">
        <f t="shared" si="127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0.15325</v>
      </c>
      <c r="P1320" s="5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6"/>
        <v>42015.043657407412</v>
      </c>
      <c r="T1320" s="11">
        <f t="shared" si="127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0.15103448275862069</v>
      </c>
      <c r="P1321" s="5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6"/>
        <v>41831.666666666664</v>
      </c>
      <c r="T1321" s="11">
        <f t="shared" si="127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5.0299999999999997E-3</v>
      </c>
      <c r="P1322" s="5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6"/>
        <v>42734.958333333328</v>
      </c>
      <c r="T1322" s="11">
        <f t="shared" si="127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1.3028138528138528E-2</v>
      </c>
      <c r="P1323" s="5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6"/>
        <v>42727.74927083333</v>
      </c>
      <c r="T1323" s="11">
        <f t="shared" si="127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3.0285714285714286E-3</v>
      </c>
      <c r="P1324" s="5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6"/>
        <v>42145.656539351854</v>
      </c>
      <c r="T1324" s="11">
        <f t="shared" si="127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8.8800000000000004E-2</v>
      </c>
      <c r="P1325" s="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6"/>
        <v>42486.288194444445</v>
      </c>
      <c r="T1325" s="11">
        <f t="shared" si="127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9.8400000000000001E-2</v>
      </c>
      <c r="P1326" s="5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6"/>
        <v>42656.633703703701</v>
      </c>
      <c r="T1326" s="11">
        <f t="shared" si="127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2.4299999999999999E-2</v>
      </c>
      <c r="P1327" s="5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6"/>
        <v>42734.086053240739</v>
      </c>
      <c r="T1327" s="11">
        <f t="shared" si="127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1.1299999999999999E-2</v>
      </c>
      <c r="P1328" s="5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6"/>
        <v>42019.791990740741</v>
      </c>
      <c r="T1328" s="11">
        <f t="shared" si="127"/>
        <v>41974.791990740741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3.5520833333333335E-2</v>
      </c>
      <c r="P1329" s="5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6"/>
        <v>42153.678645833337</v>
      </c>
      <c r="T1329" s="11">
        <f t="shared" si="127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2.3306666666666667E-2</v>
      </c>
      <c r="P1330" s="5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6"/>
        <v>42657.642754629633</v>
      </c>
      <c r="T1330" s="11">
        <f t="shared" si="127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8.1600000000000006E-3</v>
      </c>
      <c r="P1331" s="5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6"/>
        <v>41975.263252314813</v>
      </c>
      <c r="T1331" s="11">
        <f t="shared" si="127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0.22494285714285714</v>
      </c>
      <c r="P1332" s="5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6"/>
        <v>42553.166666666672</v>
      </c>
      <c r="T1332" s="11">
        <f t="shared" si="127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1.3668E-2</v>
      </c>
      <c r="P1333" s="5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6"/>
        <v>42599.50409722222</v>
      </c>
      <c r="T1333" s="11">
        <f t="shared" si="127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5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1">
        <f t="shared" si="126"/>
        <v>42762.060277777782</v>
      </c>
      <c r="T1334" s="11">
        <f t="shared" si="127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5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1">
        <f t="shared" si="126"/>
        <v>41836.106770833336</v>
      </c>
      <c r="T1335" s="11">
        <f t="shared" si="127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0.10754135338345865</v>
      </c>
      <c r="P1336" s="5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6"/>
        <v>42440.774155092593</v>
      </c>
      <c r="T1336" s="11">
        <f t="shared" si="127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0.1976</v>
      </c>
      <c r="P1337" s="5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6"/>
        <v>42343.936365740738</v>
      </c>
      <c r="T1337" s="11">
        <f t="shared" si="127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0.84946999999999995</v>
      </c>
      <c r="P1338" s="5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6"/>
        <v>41990.863750000004</v>
      </c>
      <c r="T1338" s="11">
        <f t="shared" si="127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0.49381999999999998</v>
      </c>
      <c r="P1339" s="5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6"/>
        <v>42797.577303240745</v>
      </c>
      <c r="T1339" s="11">
        <f t="shared" si="127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3.3033333333333331E-2</v>
      </c>
      <c r="P1340" s="5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6"/>
        <v>42218.803622685184</v>
      </c>
      <c r="T1340" s="11">
        <f t="shared" si="127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6.6339999999999996E-2</v>
      </c>
      <c r="P1341" s="5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6"/>
        <v>41981.688831018517</v>
      </c>
      <c r="T1341" s="11">
        <f t="shared" si="127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5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1">
        <f t="shared" si="126"/>
        <v>41866.595520833333</v>
      </c>
      <c r="T1342" s="11">
        <f t="shared" si="127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0.7036</v>
      </c>
      <c r="P1343" s="5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6"/>
        <v>42644.624039351853</v>
      </c>
      <c r="T1343" s="11">
        <f t="shared" si="127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2E-3</v>
      </c>
      <c r="P1344" s="5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6"/>
        <v>42202.816423611112</v>
      </c>
      <c r="T1344" s="11">
        <f t="shared" si="127"/>
        <v>42172.816423611112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1.02298</v>
      </c>
      <c r="P1345" s="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6"/>
        <v>42601.165972222225</v>
      </c>
      <c r="T1345" s="11">
        <f t="shared" si="127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3.7773333333333334</v>
      </c>
      <c r="P1346" s="5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si="126"/>
        <v>42551.789803240739</v>
      </c>
      <c r="T1346" s="11">
        <f t="shared" si="127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IFERROR((E1347/D1347), 0)</f>
        <v>1.25</v>
      </c>
      <c r="P1347" s="5">
        <f t="shared" ref="P1347:P1410" si="129">IFERROR(E1347/L1347,0)</f>
        <v>53.571428571428569</v>
      </c>
      <c r="Q1347" t="str">
        <f t="shared" ref="Q1347:Q1410" si="130">TRIM(LEFT(N1347,(FIND("/",N1347,1))-1))</f>
        <v>publishing</v>
      </c>
      <c r="R1347" t="str">
        <f t="shared" ref="R1347:R1410" si="131">TRIM(RIGHT(N1347,LEN(N1347) -(FIND("/",N1347,1))))</f>
        <v>nonfiction</v>
      </c>
      <c r="S1347" s="11">
        <f t="shared" ref="S1347:S1410" si="132">(I1347/86400)+DATE(1970,1,1)</f>
        <v>41834.814340277779</v>
      </c>
      <c r="T1347" s="11">
        <f t="shared" ref="T1347:T1410" si="133">(J1347/86400)+DATE(1970,1,1)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1.473265306122449</v>
      </c>
      <c r="P1348" s="5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32"/>
        <v>41452.075821759259</v>
      </c>
      <c r="T1348" s="11">
        <f t="shared" si="133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1.022</v>
      </c>
      <c r="P1349" s="5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32"/>
        <v>42070.638020833328</v>
      </c>
      <c r="T1349" s="11">
        <f t="shared" si="133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1.018723404255319</v>
      </c>
      <c r="P1350" s="5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32"/>
        <v>41991.506168981483</v>
      </c>
      <c r="T1350" s="11">
        <f t="shared" si="133"/>
        <v>41963.506168981483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2.0419999999999998</v>
      </c>
      <c r="P1351" s="5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32"/>
        <v>42354.290972222225</v>
      </c>
      <c r="T1351" s="11">
        <f t="shared" si="133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1.0405</v>
      </c>
      <c r="P1352" s="5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32"/>
        <v>42364.013124999998</v>
      </c>
      <c r="T1352" s="11">
        <f t="shared" si="133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1.0126500000000001</v>
      </c>
      <c r="P1353" s="5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32"/>
        <v>42412.74009259259</v>
      </c>
      <c r="T1353" s="11">
        <f t="shared" si="133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1.3613999999999999</v>
      </c>
      <c r="P1354" s="5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32"/>
        <v>42252.165972222225</v>
      </c>
      <c r="T1354" s="11">
        <f t="shared" si="133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1.3360000000000001</v>
      </c>
      <c r="P1355" s="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32"/>
        <v>41344</v>
      </c>
      <c r="T1355" s="11">
        <f t="shared" si="133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1.3025</v>
      </c>
      <c r="P1356" s="5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32"/>
        <v>42532.807627314818</v>
      </c>
      <c r="T1356" s="11">
        <f t="shared" si="133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1.2267999999999999</v>
      </c>
      <c r="P1357" s="5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32"/>
        <v>41243.416666666664</v>
      </c>
      <c r="T1357" s="11">
        <f t="shared" si="133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1.8281058823529412</v>
      </c>
      <c r="P1358" s="5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32"/>
        <v>41460.038888888885</v>
      </c>
      <c r="T1358" s="11">
        <f t="shared" si="133"/>
        <v>41430.038888888885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1.2529999999999999</v>
      </c>
      <c r="P1359" s="5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32"/>
        <v>41334.249305555553</v>
      </c>
      <c r="T1359" s="11">
        <f t="shared" si="133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1.1166666666666667</v>
      </c>
      <c r="P1360" s="5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32"/>
        <v>40719.570868055554</v>
      </c>
      <c r="T1360" s="11">
        <f t="shared" si="133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1.1575757575757575</v>
      </c>
      <c r="P1361" s="5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32"/>
        <v>40730.814699074072</v>
      </c>
      <c r="T1361" s="11">
        <f t="shared" si="133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1.732</v>
      </c>
      <c r="P1362" s="5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32"/>
        <v>41123.900694444441</v>
      </c>
      <c r="T1362" s="11">
        <f t="shared" si="133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1.2598333333333334</v>
      </c>
      <c r="P1363" s="5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32"/>
        <v>41811.717268518521</v>
      </c>
      <c r="T1363" s="11">
        <f t="shared" si="133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1.091</v>
      </c>
      <c r="P1364" s="5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32"/>
        <v>41524.934386574074</v>
      </c>
      <c r="T1364" s="11">
        <f t="shared" si="133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</v>
      </c>
      <c r="P1365" s="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32"/>
        <v>42415.332638888889</v>
      </c>
      <c r="T1365" s="11">
        <f t="shared" si="133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1.1864285714285714</v>
      </c>
      <c r="P1366" s="5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32"/>
        <v>42011.6956712963</v>
      </c>
      <c r="T1366" s="11">
        <f t="shared" si="133"/>
        <v>41951.6956712963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1.0026666666666666</v>
      </c>
      <c r="P1367" s="5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32"/>
        <v>42079.691574074073</v>
      </c>
      <c r="T1367" s="11">
        <f t="shared" si="133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1.2648920000000001</v>
      </c>
      <c r="P1368" s="5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32"/>
        <v>41970.037766203706</v>
      </c>
      <c r="T1368" s="11">
        <f t="shared" si="133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1.1426000000000001</v>
      </c>
      <c r="P1369" s="5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32"/>
        <v>42322.044560185182</v>
      </c>
      <c r="T1369" s="11">
        <f t="shared" si="133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1.107</v>
      </c>
      <c r="P1370" s="5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32"/>
        <v>42170.190902777773</v>
      </c>
      <c r="T1370" s="11">
        <f t="shared" si="133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1.0534805315203954</v>
      </c>
      <c r="P1371" s="5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32"/>
        <v>41740.594282407408</v>
      </c>
      <c r="T1371" s="11">
        <f t="shared" si="133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1.0366666666666666</v>
      </c>
      <c r="P1372" s="5">
        <f t="shared" si="129"/>
        <v>77.75</v>
      </c>
      <c r="Q1372" t="str">
        <f t="shared" si="130"/>
        <v>music</v>
      </c>
      <c r="R1372" t="str">
        <f t="shared" si="131"/>
        <v>rock</v>
      </c>
      <c r="S1372" s="11">
        <f t="shared" si="132"/>
        <v>41563.00335648148</v>
      </c>
      <c r="T1372" s="11">
        <f t="shared" si="133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1.0708672667523933</v>
      </c>
      <c r="P1373" s="5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32"/>
        <v>42131.758587962962</v>
      </c>
      <c r="T1373" s="11">
        <f t="shared" si="133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1.24</v>
      </c>
      <c r="P1374" s="5">
        <f t="shared" si="129"/>
        <v>38.75</v>
      </c>
      <c r="Q1374" t="str">
        <f t="shared" si="130"/>
        <v>music</v>
      </c>
      <c r="R1374" t="str">
        <f t="shared" si="131"/>
        <v>rock</v>
      </c>
      <c r="S1374" s="11">
        <f t="shared" si="132"/>
        <v>41102.739953703705</v>
      </c>
      <c r="T1374" s="11">
        <f t="shared" si="133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1.0501</v>
      </c>
      <c r="P1375" s="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32"/>
        <v>42734.95177083333</v>
      </c>
      <c r="T1375" s="11">
        <f t="shared" si="133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1.8946666666666667</v>
      </c>
      <c r="P1376" s="5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32"/>
        <v>42454.12023148148</v>
      </c>
      <c r="T1376" s="11">
        <f t="shared" si="133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1.7132499999999999</v>
      </c>
      <c r="P1377" s="5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32"/>
        <v>42750.066192129627</v>
      </c>
      <c r="T1377" s="11">
        <f t="shared" si="133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2.5248648648648651</v>
      </c>
      <c r="P1378" s="5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32"/>
        <v>42707.710717592592</v>
      </c>
      <c r="T1378" s="11">
        <f t="shared" si="133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1.1615384615384616</v>
      </c>
      <c r="P1379" s="5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32"/>
        <v>42769.174305555556</v>
      </c>
      <c r="T1379" s="11">
        <f t="shared" si="133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2.0335000000000001</v>
      </c>
      <c r="P1380" s="5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32"/>
        <v>42583.759375000001</v>
      </c>
      <c r="T1380" s="11">
        <f t="shared" si="133"/>
        <v>42568.759375000001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1.1160000000000001</v>
      </c>
      <c r="P1381" s="5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32"/>
        <v>42160.491620370369</v>
      </c>
      <c r="T1381" s="11">
        <f t="shared" si="133"/>
        <v>42130.491620370369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4.24</v>
      </c>
      <c r="P1382" s="5">
        <f t="shared" si="129"/>
        <v>21.2</v>
      </c>
      <c r="Q1382" t="str">
        <f t="shared" si="130"/>
        <v>music</v>
      </c>
      <c r="R1382" t="str">
        <f t="shared" si="131"/>
        <v>rock</v>
      </c>
      <c r="S1382" s="11">
        <f t="shared" si="132"/>
        <v>42164.083333333328</v>
      </c>
      <c r="T1382" s="11">
        <f t="shared" si="133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1.071</v>
      </c>
      <c r="P1383" s="5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32"/>
        <v>42733.214409722219</v>
      </c>
      <c r="T1383" s="11">
        <f t="shared" si="133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1.043625</v>
      </c>
      <c r="P1384" s="5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32"/>
        <v>41400.800185185188</v>
      </c>
      <c r="T1384" s="11">
        <f t="shared" si="133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2.124090909090909</v>
      </c>
      <c r="P1385" s="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32"/>
        <v>42727.074976851851</v>
      </c>
      <c r="T1385" s="11">
        <f t="shared" si="133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1.2408571428571429</v>
      </c>
      <c r="P1386" s="5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32"/>
        <v>42190.735208333332</v>
      </c>
      <c r="T1386" s="11">
        <f t="shared" si="133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1.10406125</v>
      </c>
      <c r="P1387" s="5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32"/>
        <v>42489.507638888885</v>
      </c>
      <c r="T1387" s="11">
        <f t="shared" si="133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2.1875</v>
      </c>
      <c r="P1388" s="5">
        <f t="shared" si="129"/>
        <v>62.5</v>
      </c>
      <c r="Q1388" t="str">
        <f t="shared" si="130"/>
        <v>music</v>
      </c>
      <c r="R1388" t="str">
        <f t="shared" si="131"/>
        <v>rock</v>
      </c>
      <c r="S1388" s="11">
        <f t="shared" si="132"/>
        <v>42214.646863425922</v>
      </c>
      <c r="T1388" s="11">
        <f t="shared" si="133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1.36625</v>
      </c>
      <c r="P1389" s="5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32"/>
        <v>42158.1875</v>
      </c>
      <c r="T1389" s="11">
        <f t="shared" si="133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1.348074</v>
      </c>
      <c r="P1390" s="5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32"/>
        <v>42660.676388888889</v>
      </c>
      <c r="T1390" s="11">
        <f t="shared" si="133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1.454</v>
      </c>
      <c r="P1391" s="5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32"/>
        <v>42595.480983796297</v>
      </c>
      <c r="T1391" s="11">
        <f t="shared" si="133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1.0910714285714285</v>
      </c>
      <c r="P1392" s="5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32"/>
        <v>42121.716666666667</v>
      </c>
      <c r="T1392" s="11">
        <f t="shared" si="133"/>
        <v>42087.803310185191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1.1020000000000001</v>
      </c>
      <c r="P1393" s="5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32"/>
        <v>42238.207638888889</v>
      </c>
      <c r="T1393" s="11">
        <f t="shared" si="133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1.1364000000000001</v>
      </c>
      <c r="P1394" s="5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32"/>
        <v>42432.154930555553</v>
      </c>
      <c r="T1394" s="11">
        <f t="shared" si="133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1.0235000000000001</v>
      </c>
      <c r="P1395" s="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32"/>
        <v>42583.681979166664</v>
      </c>
      <c r="T1395" s="11">
        <f t="shared" si="133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1.2213333333333334</v>
      </c>
      <c r="P1396" s="5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32"/>
        <v>42795.125</v>
      </c>
      <c r="T1396" s="11">
        <f t="shared" si="133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1.1188571428571428</v>
      </c>
      <c r="P1397" s="5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32"/>
        <v>42749.90834490741</v>
      </c>
      <c r="T1397" s="11">
        <f t="shared" si="133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1.073</v>
      </c>
      <c r="P1398" s="5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32"/>
        <v>42048.99863425926</v>
      </c>
      <c r="T1398" s="11">
        <f t="shared" si="133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1.1385000000000001</v>
      </c>
      <c r="P1399" s="5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32"/>
        <v>42670.888194444444</v>
      </c>
      <c r="T1399" s="11">
        <f t="shared" si="133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1.0968181818181819</v>
      </c>
      <c r="P1400" s="5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32"/>
        <v>42556.874236111107</v>
      </c>
      <c r="T1400" s="11">
        <f t="shared" si="133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1.2614444444444444</v>
      </c>
      <c r="P1401" s="5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32"/>
        <v>41919.004317129627</v>
      </c>
      <c r="T1401" s="11">
        <f t="shared" si="133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1.6742857142857144</v>
      </c>
      <c r="P1402" s="5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32"/>
        <v>42533.229166666672</v>
      </c>
      <c r="T1402" s="11">
        <f t="shared" si="133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4.9652000000000003</v>
      </c>
      <c r="P1403" s="5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32"/>
        <v>41420.99622685185</v>
      </c>
      <c r="T1403" s="11">
        <f t="shared" si="133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1.0915999999999999</v>
      </c>
      <c r="P1404" s="5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32"/>
        <v>42125.011701388888</v>
      </c>
      <c r="T1404" s="11">
        <f t="shared" si="133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1.0257499999999999</v>
      </c>
      <c r="P1405" s="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32"/>
        <v>41481.062905092593</v>
      </c>
      <c r="T1405" s="11">
        <f t="shared" si="133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1.6620689655172414E-2</v>
      </c>
      <c r="P1406" s="5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32"/>
        <v>42057.510243055556</v>
      </c>
      <c r="T1406" s="11">
        <f t="shared" si="133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4.1999999999999997E-3</v>
      </c>
      <c r="P1407" s="5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32"/>
        <v>41971.722233796296</v>
      </c>
      <c r="T1407" s="11">
        <f t="shared" si="133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1.25E-3</v>
      </c>
      <c r="P1408" s="5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32"/>
        <v>42350.416666666672</v>
      </c>
      <c r="T1408" s="11">
        <f t="shared" si="133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5.0000000000000001E-3</v>
      </c>
      <c r="P1409" s="5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32"/>
        <v>41863.536782407406</v>
      </c>
      <c r="T1409" s="11">
        <f t="shared" si="133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7.1999999999999995E-2</v>
      </c>
      <c r="P1410" s="5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si="132"/>
        <v>42321.913842592592</v>
      </c>
      <c r="T1410" s="11">
        <f t="shared" si="133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IFERROR((E1411/D1411), 0)</f>
        <v>0</v>
      </c>
      <c r="P1411" s="5">
        <f t="shared" ref="P1411:P1474" si="135">IFERROR(E1411/L1411,0)</f>
        <v>0</v>
      </c>
      <c r="Q1411" t="str">
        <f t="shared" ref="Q1411:Q1474" si="136">TRIM(LEFT(N1411,(FIND("/",N1411,1))-1))</f>
        <v>publishing</v>
      </c>
      <c r="R1411" t="str">
        <f t="shared" ref="R1411:R1474" si="137">TRIM(RIGHT(N1411,LEN(N1411) -(FIND("/",N1411,1))))</f>
        <v>translations</v>
      </c>
      <c r="S1411" s="11">
        <f t="shared" ref="S1411:S1474" si="138">(I1411/86400)+DATE(1970,1,1)</f>
        <v>42005.175173611111</v>
      </c>
      <c r="T1411" s="11">
        <f t="shared" ref="T1411:T1474" si="139">(J1411/86400)+DATE(1970,1,1)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1.6666666666666666E-4</v>
      </c>
      <c r="P1412" s="5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8"/>
        <v>42524.318518518514</v>
      </c>
      <c r="T1412" s="11">
        <f t="shared" si="139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2.3333333333333335E-3</v>
      </c>
      <c r="P1413" s="5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8"/>
        <v>42041.059027777781</v>
      </c>
      <c r="T1413" s="11">
        <f t="shared" si="139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4.5714285714285714E-2</v>
      </c>
      <c r="P1414" s="5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8"/>
        <v>41977.063645833332</v>
      </c>
      <c r="T1414" s="11">
        <f t="shared" si="139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0.05</v>
      </c>
      <c r="P1415" s="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8"/>
        <v>42420.437152777777</v>
      </c>
      <c r="T1415" s="11">
        <f t="shared" si="139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2E-3</v>
      </c>
      <c r="P1416" s="5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8"/>
        <v>42738.25309027778</v>
      </c>
      <c r="T1416" s="11">
        <f t="shared" si="139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0.18181818181818182</v>
      </c>
      <c r="P1417" s="5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8"/>
        <v>42232.675821759258</v>
      </c>
      <c r="T1417" s="11">
        <f t="shared" si="139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5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1">
        <f t="shared" si="138"/>
        <v>42329.967812499999</v>
      </c>
      <c r="T1418" s="11">
        <f t="shared" si="139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1.2222222222222223E-2</v>
      </c>
      <c r="P1419" s="5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8"/>
        <v>42262.46597222222</v>
      </c>
      <c r="T1419" s="11">
        <f t="shared" si="139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2E-3</v>
      </c>
      <c r="P1420" s="5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8"/>
        <v>42425.456412037034</v>
      </c>
      <c r="T1420" s="11">
        <f t="shared" si="139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7.0634920634920634E-2</v>
      </c>
      <c r="P1421" s="5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8"/>
        <v>42652.456238425926</v>
      </c>
      <c r="T1421" s="11">
        <f t="shared" si="139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2.7272727272727271E-2</v>
      </c>
      <c r="P1422" s="5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8"/>
        <v>42549.667662037042</v>
      </c>
      <c r="T1422" s="11">
        <f t="shared" si="139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1E-3</v>
      </c>
      <c r="P1423" s="5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8"/>
        <v>42043.915613425925</v>
      </c>
      <c r="T1423" s="11">
        <f t="shared" si="139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1.0399999999999999E-3</v>
      </c>
      <c r="P1424" s="5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8"/>
        <v>42634.239629629628</v>
      </c>
      <c r="T1424" s="11">
        <f t="shared" si="139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3.3333333333333335E-3</v>
      </c>
      <c r="P1425" s="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8"/>
        <v>42370.360312500001</v>
      </c>
      <c r="T1425" s="11">
        <f t="shared" si="139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0.2036</v>
      </c>
      <c r="P1426" s="5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8"/>
        <v>42689.759282407409</v>
      </c>
      <c r="T1426" s="11">
        <f t="shared" si="139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5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1">
        <f t="shared" si="138"/>
        <v>42123.131469907406</v>
      </c>
      <c r="T1427" s="11">
        <f t="shared" si="139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5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1">
        <f t="shared" si="138"/>
        <v>42240.390277777777</v>
      </c>
      <c r="T1428" s="11">
        <f t="shared" si="139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8.3799999999999999E-2</v>
      </c>
      <c r="P1429" s="5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8"/>
        <v>42631.851678240739</v>
      </c>
      <c r="T1429" s="11">
        <f t="shared" si="139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4.4999999999999998E-2</v>
      </c>
      <c r="P1430" s="5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8"/>
        <v>42462.338159722218</v>
      </c>
      <c r="T1430" s="11">
        <f t="shared" si="139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5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1">
        <f t="shared" si="138"/>
        <v>42104.060671296298</v>
      </c>
      <c r="T1431" s="11">
        <f t="shared" si="139"/>
        <v>42074.060671296298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8.0600000000000005E-2</v>
      </c>
      <c r="P1432" s="5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8"/>
        <v>41992.813518518524</v>
      </c>
      <c r="T1432" s="11">
        <f t="shared" si="139"/>
        <v>41961.813518518524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0.31947058823529412</v>
      </c>
      <c r="P1433" s="5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8"/>
        <v>42334.252500000002</v>
      </c>
      <c r="T1433" s="11">
        <f t="shared" si="139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5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1">
        <f t="shared" si="138"/>
        <v>42205.780416666668</v>
      </c>
      <c r="T1434" s="11">
        <f t="shared" si="139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6.7083333333333328E-2</v>
      </c>
      <c r="P1435" s="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8"/>
        <v>42714.458333333328</v>
      </c>
      <c r="T1435" s="11">
        <f t="shared" si="139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9.987804878048781E-2</v>
      </c>
      <c r="P1436" s="5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8"/>
        <v>42163.625</v>
      </c>
      <c r="T1436" s="11">
        <f t="shared" si="139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1E-3</v>
      </c>
      <c r="P1437" s="5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8"/>
        <v>42288.780324074076</v>
      </c>
      <c r="T1437" s="11">
        <f t="shared" si="139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7.7000000000000002E-3</v>
      </c>
      <c r="P1438" s="5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8"/>
        <v>42421.35019675926</v>
      </c>
      <c r="T1438" s="11">
        <f t="shared" si="139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0.26900000000000002</v>
      </c>
      <c r="P1439" s="5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8"/>
        <v>41833.207638888889</v>
      </c>
      <c r="T1439" s="11">
        <f t="shared" si="139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0.03</v>
      </c>
      <c r="P1440" s="5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8"/>
        <v>42487.579861111109</v>
      </c>
      <c r="T1440" s="11">
        <f t="shared" si="139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6.6055045871559637E-2</v>
      </c>
      <c r="P1441" s="5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8"/>
        <v>42070.829872685186</v>
      </c>
      <c r="T1441" s="11">
        <f t="shared" si="139"/>
        <v>42040.829872685186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7.6923076923076926E-5</v>
      </c>
      <c r="P1442" s="5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8"/>
        <v>42516.748414351852</v>
      </c>
      <c r="T1442" s="11">
        <f t="shared" si="139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1.1222222222222222E-2</v>
      </c>
      <c r="P1443" s="5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8"/>
        <v>42258.765844907408</v>
      </c>
      <c r="T1443" s="11">
        <f t="shared" si="139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5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1">
        <f t="shared" si="138"/>
        <v>42515.64534722222</v>
      </c>
      <c r="T1444" s="11">
        <f t="shared" si="139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5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1">
        <f t="shared" si="138"/>
        <v>42737.926030092596</v>
      </c>
      <c r="T1445" s="11">
        <f t="shared" si="139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5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1">
        <f t="shared" si="138"/>
        <v>42259.873402777783</v>
      </c>
      <c r="T1446" s="11">
        <f t="shared" si="139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5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1">
        <f t="shared" si="138"/>
        <v>42169.542303240742</v>
      </c>
      <c r="T1447" s="11">
        <f t="shared" si="139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5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1">
        <f t="shared" si="138"/>
        <v>42481.447662037041</v>
      </c>
      <c r="T1448" s="11">
        <f t="shared" si="139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1.4999999999999999E-4</v>
      </c>
      <c r="P1449" s="5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8"/>
        <v>42559.730717592596</v>
      </c>
      <c r="T1449" s="11">
        <f t="shared" si="139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5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1">
        <f t="shared" si="138"/>
        <v>42146.225694444445</v>
      </c>
      <c r="T1450" s="11">
        <f t="shared" si="139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5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1">
        <f t="shared" si="138"/>
        <v>42134.811400462961</v>
      </c>
      <c r="T1451" s="11">
        <f t="shared" si="139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1.0000000000000001E-5</v>
      </c>
      <c r="P1452" s="5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8"/>
        <v>42420.171261574069</v>
      </c>
      <c r="T1452" s="11">
        <f t="shared" si="139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1.0554089709762533E-4</v>
      </c>
      <c r="P1453" s="5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8"/>
        <v>41962.00068287037</v>
      </c>
      <c r="T1453" s="11">
        <f t="shared" si="139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5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1">
        <f t="shared" si="138"/>
        <v>41848.703275462962</v>
      </c>
      <c r="T1454" s="11">
        <f t="shared" si="139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5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1">
        <f t="shared" si="138"/>
        <v>42840.654479166667</v>
      </c>
      <c r="T1455" s="11">
        <f t="shared" si="139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8.5714285714285719E-3</v>
      </c>
      <c r="P1456" s="5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8"/>
        <v>42484.915972222225</v>
      </c>
      <c r="T1456" s="11">
        <f t="shared" si="139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0.105</v>
      </c>
      <c r="P1457" s="5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8"/>
        <v>41887.568749999999</v>
      </c>
      <c r="T1457" s="11">
        <f t="shared" si="139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2.9000000000000001E-2</v>
      </c>
      <c r="P1458" s="5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8"/>
        <v>42738.668576388889</v>
      </c>
      <c r="T1458" s="11">
        <f t="shared" si="139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5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1">
        <f t="shared" si="138"/>
        <v>42319.938009259262</v>
      </c>
      <c r="T1459" s="11">
        <f t="shared" si="139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5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1">
        <f t="shared" si="138"/>
        <v>41862.166666666664</v>
      </c>
      <c r="T1460" s="11">
        <f t="shared" si="139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5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1">
        <f t="shared" si="138"/>
        <v>42340.725694444445</v>
      </c>
      <c r="T1461" s="11">
        <f t="shared" si="139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5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1">
        <f t="shared" si="138"/>
        <v>41973.989583333328</v>
      </c>
      <c r="T1462" s="11">
        <f t="shared" si="139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1.012446</v>
      </c>
      <c r="P1463" s="5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8"/>
        <v>41933</v>
      </c>
      <c r="T1463" s="11">
        <f t="shared" si="139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1.085175</v>
      </c>
      <c r="P1464" s="5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8"/>
        <v>41374.662858796299</v>
      </c>
      <c r="T1464" s="11">
        <f t="shared" si="139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1.4766666666666666</v>
      </c>
      <c r="P1465" s="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8"/>
        <v>41371.869652777779</v>
      </c>
      <c r="T1465" s="11">
        <f t="shared" si="139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1.6319999999999999</v>
      </c>
      <c r="P1466" s="5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8"/>
        <v>41321.661550925928</v>
      </c>
      <c r="T1466" s="11">
        <f t="shared" si="139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4.5641449999999999</v>
      </c>
      <c r="P1467" s="5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8"/>
        <v>40990.125</v>
      </c>
      <c r="T1467" s="11">
        <f t="shared" si="139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1.0787731249999999</v>
      </c>
      <c r="P1468" s="5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8"/>
        <v>42381.208333333328</v>
      </c>
      <c r="T1468" s="11">
        <f t="shared" si="139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1.1508</v>
      </c>
      <c r="P1469" s="5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8"/>
        <v>40993.760243055556</v>
      </c>
      <c r="T1469" s="11">
        <f t="shared" si="139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1.0236842105263158</v>
      </c>
      <c r="P1470" s="5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8"/>
        <v>40706.014456018514</v>
      </c>
      <c r="T1470" s="11">
        <f t="shared" si="139"/>
        <v>40646.014456018514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1.0842485875706214</v>
      </c>
      <c r="P1471" s="5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8"/>
        <v>41320.598483796297</v>
      </c>
      <c r="T1471" s="11">
        <f t="shared" si="139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1.2513333333333334</v>
      </c>
      <c r="P1472" s="5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8"/>
        <v>41271.827118055553</v>
      </c>
      <c r="T1472" s="11">
        <f t="shared" si="139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1.03840625</v>
      </c>
      <c r="P1473" s="5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8"/>
        <v>42103.957569444443</v>
      </c>
      <c r="T1473" s="11">
        <f t="shared" si="139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1.3870400000000001</v>
      </c>
      <c r="P1474" s="5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si="138"/>
        <v>41563.542858796296</v>
      </c>
      <c r="T1474" s="11">
        <f t="shared" si="139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IFERROR((E1475/D1475), 0)</f>
        <v>1.20516</v>
      </c>
      <c r="P1475" s="5">
        <f t="shared" ref="P1475:P1538" si="141">IFERROR(E1475/L1475,0)</f>
        <v>38.462553191489363</v>
      </c>
      <c r="Q1475" t="str">
        <f t="shared" ref="Q1475:Q1538" si="142">TRIM(LEFT(N1475,(FIND("/",N1475,1))-1))</f>
        <v>publishing</v>
      </c>
      <c r="R1475" t="str">
        <f t="shared" ref="R1475:R1538" si="143">TRIM(RIGHT(N1475,LEN(N1475) -(FIND("/",N1475,1))))</f>
        <v>radio &amp; podcasts</v>
      </c>
      <c r="S1475" s="11">
        <f t="shared" ref="S1475:S1538" si="144">(I1475/86400)+DATE(1970,1,1)</f>
        <v>40969.979618055557</v>
      </c>
      <c r="T1475" s="11">
        <f t="shared" ref="T1475:T1538" si="145">(J1475/86400)+DATE(1970,1,1)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1.1226666666666667</v>
      </c>
      <c r="P1476" s="5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44"/>
        <v>41530.72791666667</v>
      </c>
      <c r="T1476" s="11">
        <f t="shared" si="145"/>
        <v>41500.72791666667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1.8866966666666667</v>
      </c>
      <c r="P1477" s="5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44"/>
        <v>41993.207638888889</v>
      </c>
      <c r="T1477" s="11">
        <f t="shared" si="14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6.6155466666666669</v>
      </c>
      <c r="P1478" s="5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44"/>
        <v>40796.041921296295</v>
      </c>
      <c r="T1478" s="11">
        <f t="shared" si="14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1.1131</v>
      </c>
      <c r="P1479" s="5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44"/>
        <v>40900.125</v>
      </c>
      <c r="T1479" s="11">
        <f t="shared" si="14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11.8161422</v>
      </c>
      <c r="P1480" s="5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44"/>
        <v>41408.871678240743</v>
      </c>
      <c r="T1480" s="11">
        <f t="shared" si="14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1.37375</v>
      </c>
      <c r="P1481" s="5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44"/>
        <v>41769.165972222225</v>
      </c>
      <c r="T1481" s="11">
        <f t="shared" si="14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1.170404</v>
      </c>
      <c r="P1482" s="5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44"/>
        <v>41481.708333333336</v>
      </c>
      <c r="T1482" s="11">
        <f t="shared" si="14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2.1000000000000001E-2</v>
      </c>
      <c r="P1483" s="5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4"/>
        <v>41580.922974537039</v>
      </c>
      <c r="T1483" s="11">
        <f t="shared" si="14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1E-3</v>
      </c>
      <c r="P1484" s="5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4"/>
        <v>41159.327083333337</v>
      </c>
      <c r="T1484" s="11">
        <f t="shared" si="145"/>
        <v>41136.858055555553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7.1428571428571426E-3</v>
      </c>
      <c r="P1485" s="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4"/>
        <v>42573.192997685182</v>
      </c>
      <c r="T1485" s="11">
        <f t="shared" si="145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5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1">
        <f t="shared" si="144"/>
        <v>41111.618750000001</v>
      </c>
      <c r="T1486" s="11">
        <f t="shared" si="14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2.2388059701492536E-2</v>
      </c>
      <c r="P1487" s="5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4"/>
        <v>42175.795983796299</v>
      </c>
      <c r="T1487" s="11">
        <f t="shared" si="14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2.3999999999999998E-3</v>
      </c>
      <c r="P1488" s="5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4"/>
        <v>42062.168530092589</v>
      </c>
      <c r="T1488" s="11">
        <f t="shared" si="14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5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1">
        <f t="shared" si="144"/>
        <v>42584.917488425926</v>
      </c>
      <c r="T1489" s="11">
        <f t="shared" si="14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2.4E-2</v>
      </c>
      <c r="P1490" s="5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4"/>
        <v>41644.563194444447</v>
      </c>
      <c r="T1490" s="11">
        <f t="shared" si="14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5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1">
        <f t="shared" si="144"/>
        <v>41228.653379629628</v>
      </c>
      <c r="T1491" s="11">
        <f t="shared" si="14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0.30862068965517242</v>
      </c>
      <c r="P1492" s="5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44"/>
        <v>41549.561041666668</v>
      </c>
      <c r="T1492" s="11">
        <f t="shared" si="14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8.3333333333333329E-2</v>
      </c>
      <c r="P1493" s="5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4"/>
        <v>42050.651388888888</v>
      </c>
      <c r="T1493" s="11">
        <f t="shared" si="14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7.4999999999999997E-3</v>
      </c>
      <c r="P1494" s="5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4"/>
        <v>40712.884791666671</v>
      </c>
      <c r="T1494" s="11">
        <f t="shared" si="14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5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1">
        <f t="shared" si="144"/>
        <v>41441.866608796292</v>
      </c>
      <c r="T1495" s="11">
        <f t="shared" si="145"/>
        <v>41411.866608796292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8.8999999999999996E-2</v>
      </c>
      <c r="P1496" s="5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44"/>
        <v>42097.651388888888</v>
      </c>
      <c r="T1496" s="11">
        <f t="shared" si="14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5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1">
        <f t="shared" si="144"/>
        <v>40782.789710648147</v>
      </c>
      <c r="T1497" s="11">
        <f t="shared" si="14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5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1">
        <f t="shared" si="144"/>
        <v>41898.475219907406</v>
      </c>
      <c r="T1498" s="11">
        <f t="shared" si="14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6.666666666666667E-5</v>
      </c>
      <c r="P1499" s="5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4"/>
        <v>41486.821527777778</v>
      </c>
      <c r="T1499" s="11">
        <f t="shared" si="14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1.9E-2</v>
      </c>
      <c r="P1500" s="5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4"/>
        <v>41885.983541666668</v>
      </c>
      <c r="T1500" s="11">
        <f t="shared" si="14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2.5000000000000001E-3</v>
      </c>
      <c r="P1501" s="5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4"/>
        <v>42587.007326388892</v>
      </c>
      <c r="T1501" s="11">
        <f t="shared" si="14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0.25035714285714283</v>
      </c>
      <c r="P1502" s="5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44"/>
        <v>41395.904594907406</v>
      </c>
      <c r="T1502" s="11">
        <f t="shared" si="14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1.6633076923076924</v>
      </c>
      <c r="P1503" s="5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44"/>
        <v>42193.583599537036</v>
      </c>
      <c r="T1503" s="11">
        <f t="shared" si="14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1.0144545454545455</v>
      </c>
      <c r="P1504" s="5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44"/>
        <v>42454.916666666672</v>
      </c>
      <c r="T1504" s="11">
        <f t="shared" si="14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1.0789146666666667</v>
      </c>
      <c r="P1505" s="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44"/>
        <v>42666.347233796296</v>
      </c>
      <c r="T1505" s="11">
        <f t="shared" si="14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2.7793846153846156</v>
      </c>
      <c r="P1506" s="5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44"/>
        <v>41800.356249999997</v>
      </c>
      <c r="T1506" s="11">
        <f t="shared" si="14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1.0358125</v>
      </c>
      <c r="P1507" s="5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44"/>
        <v>42451.834027777775</v>
      </c>
      <c r="T1507" s="11">
        <f t="shared" si="14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1.1140000000000001</v>
      </c>
      <c r="P1508" s="5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44"/>
        <v>41844.785925925928</v>
      </c>
      <c r="T1508" s="11">
        <f t="shared" si="14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2.15</v>
      </c>
      <c r="P1509" s="5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44"/>
        <v>40313.340277777781</v>
      </c>
      <c r="T1509" s="11">
        <f t="shared" si="145"/>
        <v>40254.450335648144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1.1076216216216217</v>
      </c>
      <c r="P1510" s="5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44"/>
        <v>41817.614363425928</v>
      </c>
      <c r="T1510" s="11">
        <f t="shared" si="14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1.2364125714285714</v>
      </c>
      <c r="P1511" s="5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44"/>
        <v>42780.957638888889</v>
      </c>
      <c r="T1511" s="11">
        <f t="shared" si="14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1.0103500000000001</v>
      </c>
      <c r="P1512" s="5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44"/>
        <v>41839.385162037041</v>
      </c>
      <c r="T1512" s="11">
        <f t="shared" si="145"/>
        <v>41809.385162037041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1.1179285714285714</v>
      </c>
      <c r="P1513" s="5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44"/>
        <v>42326.625046296293</v>
      </c>
      <c r="T1513" s="11">
        <f t="shared" si="14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5.5877142857142861</v>
      </c>
      <c r="P1514" s="5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44"/>
        <v>42771.684479166666</v>
      </c>
      <c r="T1514" s="11">
        <f t="shared" si="14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1.5001875</v>
      </c>
      <c r="P1515" s="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44"/>
        <v>41836.637337962966</v>
      </c>
      <c r="T1515" s="11">
        <f t="shared" si="14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1.0647599999999999</v>
      </c>
      <c r="P1516" s="5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44"/>
        <v>42274.597685185188</v>
      </c>
      <c r="T1516" s="11">
        <f t="shared" si="14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1.57189</v>
      </c>
      <c r="P1517" s="5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44"/>
        <v>42445.211770833332</v>
      </c>
      <c r="T1517" s="11">
        <f t="shared" si="14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1.0865882352941176</v>
      </c>
      <c r="P1518" s="5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44"/>
        <v>42649.583333333328</v>
      </c>
      <c r="T1518" s="11">
        <f t="shared" si="14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1.6197999999999999</v>
      </c>
      <c r="P1519" s="5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44"/>
        <v>41979.25</v>
      </c>
      <c r="T1519" s="11">
        <f t="shared" si="14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2.0536666666666665</v>
      </c>
      <c r="P1520" s="5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44"/>
        <v>41790.8200462963</v>
      </c>
      <c r="T1520" s="11">
        <f t="shared" si="14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1.033638888888889</v>
      </c>
      <c r="P1521" s="5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44"/>
        <v>41810.915972222225</v>
      </c>
      <c r="T1521" s="11">
        <f t="shared" si="14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1.0347222222222223</v>
      </c>
      <c r="P1522" s="5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44"/>
        <v>41992.166666666672</v>
      </c>
      <c r="T1522" s="11">
        <f t="shared" si="14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1.0681333333333334</v>
      </c>
      <c r="P1523" s="5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44"/>
        <v>42528.167719907404</v>
      </c>
      <c r="T1523" s="11">
        <f t="shared" si="14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1.3896574712643677</v>
      </c>
      <c r="P1524" s="5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44"/>
        <v>41929.830312500002</v>
      </c>
      <c r="T1524" s="11">
        <f t="shared" si="14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1.2484324324324325</v>
      </c>
      <c r="P1525" s="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44"/>
        <v>41996</v>
      </c>
      <c r="T1525" s="11">
        <f t="shared" si="14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2.0699999999999998</v>
      </c>
      <c r="P1526" s="5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44"/>
        <v>42786.501041666663</v>
      </c>
      <c r="T1526" s="11">
        <f t="shared" si="14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1.7400576923076922</v>
      </c>
      <c r="P1527" s="5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44"/>
        <v>42600.702986111108</v>
      </c>
      <c r="T1527" s="11">
        <f t="shared" si="14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1.2032608695652174</v>
      </c>
      <c r="P1528" s="5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44"/>
        <v>42388.276006944448</v>
      </c>
      <c r="T1528" s="11">
        <f t="shared" si="14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1.1044428571428573</v>
      </c>
      <c r="P1529" s="5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44"/>
        <v>42808.558865740742</v>
      </c>
      <c r="T1529" s="11">
        <f t="shared" si="14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2.8156666666666665</v>
      </c>
      <c r="P1530" s="5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44"/>
        <v>42767</v>
      </c>
      <c r="T1530" s="11">
        <f t="shared" si="14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1.0067894736842105</v>
      </c>
      <c r="P1531" s="5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44"/>
        <v>42082.587037037039</v>
      </c>
      <c r="T1531" s="11">
        <f t="shared" si="14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1.3482571428571428</v>
      </c>
      <c r="P1532" s="5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44"/>
        <v>42300.76730324074</v>
      </c>
      <c r="T1532" s="11">
        <f t="shared" si="145"/>
        <v>42275.76730324074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1.7595744680851064</v>
      </c>
      <c r="P1533" s="5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44"/>
        <v>41974.125</v>
      </c>
      <c r="T1533" s="11">
        <f t="shared" si="14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4.8402000000000003</v>
      </c>
      <c r="P1534" s="5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44"/>
        <v>42415.625</v>
      </c>
      <c r="T1534" s="11">
        <f t="shared" si="14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1.4514</v>
      </c>
      <c r="P1535" s="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44"/>
        <v>42492.165972222225</v>
      </c>
      <c r="T1535" s="11">
        <f t="shared" si="14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4.1773333333333333</v>
      </c>
      <c r="P1536" s="5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44"/>
        <v>42251.674328703702</v>
      </c>
      <c r="T1536" s="11">
        <f t="shared" si="145"/>
        <v>42221.674328703702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1.3242499999999999</v>
      </c>
      <c r="P1537" s="5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44"/>
        <v>42513.916666666672</v>
      </c>
      <c r="T1537" s="11">
        <f t="shared" si="14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2.5030841666666666</v>
      </c>
      <c r="P1538" s="5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si="144"/>
        <v>42243.802199074074</v>
      </c>
      <c r="T1538" s="11">
        <f t="shared" si="14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IFERROR((E1539/D1539), 0)</f>
        <v>1.7989999999999999</v>
      </c>
      <c r="P1539" s="5">
        <f t="shared" ref="P1539:P1602" si="147">IFERROR(E1539/L1539,0)</f>
        <v>96.375</v>
      </c>
      <c r="Q1539" t="str">
        <f t="shared" ref="Q1539:Q1602" si="148">TRIM(LEFT(N1539,(FIND("/",N1539,1))-1))</f>
        <v>photography</v>
      </c>
      <c r="R1539" t="str">
        <f t="shared" ref="R1539:R1602" si="149">TRIM(RIGHT(N1539,LEN(N1539) -(FIND("/",N1539,1))))</f>
        <v>photobooks</v>
      </c>
      <c r="S1539" s="11">
        <f t="shared" ref="S1539:S1602" si="150">(I1539/86400)+DATE(1970,1,1)</f>
        <v>42588.75</v>
      </c>
      <c r="T1539" s="11">
        <f t="shared" ref="T1539:T1602" si="151">(J1539/86400)+DATE(1970,1,1)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1.0262857142857142</v>
      </c>
      <c r="P1540" s="5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50"/>
        <v>42026.782060185185</v>
      </c>
      <c r="T1540" s="11">
        <f t="shared" si="151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1.359861</v>
      </c>
      <c r="P1541" s="5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50"/>
        <v>42738.91920138889</v>
      </c>
      <c r="T1541" s="11">
        <f t="shared" si="151"/>
        <v>42705.91920138889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1.1786666666666668</v>
      </c>
      <c r="P1542" s="5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50"/>
        <v>41969.052083333328</v>
      </c>
      <c r="T1542" s="11">
        <f t="shared" si="151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3.3333333333333332E-4</v>
      </c>
      <c r="P1543" s="5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1">
        <f t="shared" si="150"/>
        <v>42004.712245370371</v>
      </c>
      <c r="T1543" s="11">
        <f t="shared" si="151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0.04</v>
      </c>
      <c r="P1544" s="5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50"/>
        <v>42185.996527777781</v>
      </c>
      <c r="T1544" s="11">
        <f t="shared" si="151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4.4444444444444444E-3</v>
      </c>
      <c r="P1545" s="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50"/>
        <v>41965.551319444443</v>
      </c>
      <c r="T1545" s="11">
        <f t="shared" si="151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5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1">
        <f t="shared" si="150"/>
        <v>42095.012499999997</v>
      </c>
      <c r="T1546" s="11">
        <f t="shared" si="151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3.3333333333333332E-4</v>
      </c>
      <c r="P1547" s="5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1">
        <f t="shared" si="150"/>
        <v>42065.886111111111</v>
      </c>
      <c r="T1547" s="11">
        <f t="shared" si="151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0.28899999999999998</v>
      </c>
      <c r="P1548" s="5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50"/>
        <v>41899.212951388887</v>
      </c>
      <c r="T1548" s="11">
        <f t="shared" si="151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5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1">
        <f t="shared" si="150"/>
        <v>42789.426875000005</v>
      </c>
      <c r="T1549" s="11">
        <f t="shared" si="151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8.5714285714285715E-2</v>
      </c>
      <c r="P1550" s="5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50"/>
        <v>42316.923842592594</v>
      </c>
      <c r="T1550" s="11">
        <f t="shared" si="151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0.34</v>
      </c>
      <c r="P1551" s="5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50"/>
        <v>42311.177766203706</v>
      </c>
      <c r="T1551" s="11">
        <f t="shared" si="151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0.13466666666666666</v>
      </c>
      <c r="P1552" s="5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50"/>
        <v>42502.449467592596</v>
      </c>
      <c r="T1552" s="11">
        <f t="shared" si="151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5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1">
        <f t="shared" si="150"/>
        <v>42151.824525462958</v>
      </c>
      <c r="T1553" s="11">
        <f t="shared" si="151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0.49186046511627907</v>
      </c>
      <c r="P1554" s="5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50"/>
        <v>41913.165972222225</v>
      </c>
      <c r="T1554" s="11">
        <f t="shared" si="151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5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1">
        <f t="shared" si="150"/>
        <v>42249.282951388886</v>
      </c>
      <c r="T1555" s="11">
        <f t="shared" si="151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5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1">
        <f t="shared" si="150"/>
        <v>42218.252199074079</v>
      </c>
      <c r="T1556" s="11">
        <f t="shared" si="151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5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1">
        <f t="shared" si="150"/>
        <v>42264.708333333328</v>
      </c>
      <c r="T1557" s="11">
        <f t="shared" si="151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0.45133333333333331</v>
      </c>
      <c r="P1558" s="5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50"/>
        <v>42555.153055555551</v>
      </c>
      <c r="T1558" s="11">
        <f t="shared" si="151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0.04</v>
      </c>
      <c r="P1559" s="5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50"/>
        <v>41902.65315972222</v>
      </c>
      <c r="T1559" s="11">
        <f t="shared" si="151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4.6666666666666669E-2</v>
      </c>
      <c r="P1560" s="5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50"/>
        <v>42244.508333333331</v>
      </c>
      <c r="T1560" s="11">
        <f t="shared" si="151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3.3333333333333335E-3</v>
      </c>
      <c r="P1561" s="5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50"/>
        <v>42123.053229166668</v>
      </c>
      <c r="T1561" s="11">
        <f t="shared" si="151"/>
        <v>42108.053229166668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3.7600000000000001E-2</v>
      </c>
      <c r="P1562" s="5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50"/>
        <v>41956.062418981484</v>
      </c>
      <c r="T1562" s="11">
        <f t="shared" si="151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6.7000000000000002E-3</v>
      </c>
      <c r="P1563" s="5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50"/>
        <v>41585.083368055552</v>
      </c>
      <c r="T1563" s="11">
        <f t="shared" si="151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5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1">
        <f t="shared" si="150"/>
        <v>40149.034722222219</v>
      </c>
      <c r="T1564" s="11">
        <f t="shared" si="151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1.4166666666666666E-2</v>
      </c>
      <c r="P1565" s="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50"/>
        <v>41712.700821759259</v>
      </c>
      <c r="T1565" s="11">
        <f t="shared" si="151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1E-3</v>
      </c>
      <c r="P1566" s="5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50"/>
        <v>42152.836805555555</v>
      </c>
      <c r="T1566" s="11">
        <f t="shared" si="151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2.5000000000000001E-2</v>
      </c>
      <c r="P1567" s="5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50"/>
        <v>40702.729872685188</v>
      </c>
      <c r="T1567" s="11">
        <f t="shared" si="151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0.21249999999999999</v>
      </c>
      <c r="P1568" s="5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50"/>
        <v>42578.916666666672</v>
      </c>
      <c r="T1568" s="11">
        <f t="shared" si="151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4.1176470588235294E-2</v>
      </c>
      <c r="P1569" s="5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50"/>
        <v>41687</v>
      </c>
      <c r="T1569" s="11">
        <f t="shared" si="151"/>
        <v>41671.93686342593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0.13639999999999999</v>
      </c>
      <c r="P1570" s="5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50"/>
        <v>41997.062326388885</v>
      </c>
      <c r="T1570" s="11">
        <f t="shared" si="151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5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1">
        <f t="shared" si="150"/>
        <v>41419.679560185185</v>
      </c>
      <c r="T1571" s="11">
        <f t="shared" si="151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0.41399999999999998</v>
      </c>
      <c r="P1572" s="5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50"/>
        <v>42468.771782407406</v>
      </c>
      <c r="T1572" s="11">
        <f t="shared" si="151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6.6115702479338841E-3</v>
      </c>
      <c r="P1573" s="5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50"/>
        <v>42174.769479166665</v>
      </c>
      <c r="T1573" s="11">
        <f t="shared" si="151"/>
        <v>42144.769479166665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0.05</v>
      </c>
      <c r="P1574" s="5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50"/>
        <v>42428.999305555553</v>
      </c>
      <c r="T1574" s="11">
        <f t="shared" si="151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2.4777777777777777E-2</v>
      </c>
      <c r="P1575" s="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50"/>
        <v>42826.165972222225</v>
      </c>
      <c r="T1575" s="11">
        <f t="shared" si="151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5.0599999999999999E-2</v>
      </c>
      <c r="P1576" s="5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50"/>
        <v>42052.927418981482</v>
      </c>
      <c r="T1576" s="11">
        <f t="shared" si="151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0.2291</v>
      </c>
      <c r="P1577" s="5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50"/>
        <v>41829.524259259255</v>
      </c>
      <c r="T1577" s="11">
        <f t="shared" si="151"/>
        <v>41799.524259259255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0.13</v>
      </c>
      <c r="P1578" s="5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50"/>
        <v>42185.879259259258</v>
      </c>
      <c r="T1578" s="11">
        <f t="shared" si="151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5.4999999999999997E-3</v>
      </c>
      <c r="P1579" s="5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50"/>
        <v>41114.847777777773</v>
      </c>
      <c r="T1579" s="11">
        <f t="shared" si="151"/>
        <v>41054.847777777773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0.10806536636794939</v>
      </c>
      <c r="P1580" s="5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50"/>
        <v>40423.083333333336</v>
      </c>
      <c r="T1580" s="11">
        <f t="shared" si="151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8.4008400840084006E-3</v>
      </c>
      <c r="P1581" s="5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50"/>
        <v>41514.996423611112</v>
      </c>
      <c r="T1581" s="11">
        <f t="shared" si="151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5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1">
        <f t="shared" si="150"/>
        <v>41050.050069444442</v>
      </c>
      <c r="T1582" s="11">
        <f t="shared" si="151"/>
        <v>40990.050069444442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5.0000000000000001E-3</v>
      </c>
      <c r="P1583" s="5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1">
        <f t="shared" si="150"/>
        <v>42357.448958333334</v>
      </c>
      <c r="T1583" s="11">
        <f t="shared" si="151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9.2999999999999999E-2</v>
      </c>
      <c r="P1584" s="5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50"/>
        <v>42303.888888888891</v>
      </c>
      <c r="T1584" s="11">
        <f t="shared" si="151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7.5000000000000002E-4</v>
      </c>
      <c r="P1585" s="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50"/>
        <v>41907.904988425929</v>
      </c>
      <c r="T1585" s="11">
        <f t="shared" si="151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5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1">
        <f t="shared" si="150"/>
        <v>41789.649317129632</v>
      </c>
      <c r="T1586" s="11">
        <f t="shared" si="151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0.79</v>
      </c>
      <c r="P1587" s="5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50"/>
        <v>42729.458333333328</v>
      </c>
      <c r="T1587" s="11">
        <f t="shared" si="151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5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1">
        <f t="shared" si="150"/>
        <v>42099.062754629631</v>
      </c>
      <c r="T1588" s="11">
        <f t="shared" si="151"/>
        <v>42069.104421296295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1.3333333333333334E-4</v>
      </c>
      <c r="P1589" s="5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1">
        <f t="shared" si="150"/>
        <v>41986.950983796298</v>
      </c>
      <c r="T1589" s="11">
        <f t="shared" si="151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5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1">
        <f t="shared" si="150"/>
        <v>42035.841666666667</v>
      </c>
      <c r="T1590" s="11">
        <f t="shared" si="151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5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1">
        <f t="shared" si="150"/>
        <v>42286.984791666662</v>
      </c>
      <c r="T1591" s="11">
        <f t="shared" si="151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1.7000000000000001E-2</v>
      </c>
      <c r="P1592" s="5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50"/>
        <v>42270.857222222221</v>
      </c>
      <c r="T1592" s="11">
        <f t="shared" si="151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0.29228571428571426</v>
      </c>
      <c r="P1593" s="5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50"/>
        <v>42463.68450231482</v>
      </c>
      <c r="T1593" s="11">
        <f t="shared" si="151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5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1">
        <f t="shared" si="150"/>
        <v>42091.031076388885</v>
      </c>
      <c r="T1594" s="11">
        <f t="shared" si="151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1.3636363636363637E-4</v>
      </c>
      <c r="P1595" s="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1">
        <f t="shared" si="150"/>
        <v>42063.845543981486</v>
      </c>
      <c r="T1595" s="11">
        <f t="shared" si="151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0.20499999999999999</v>
      </c>
      <c r="P1596" s="5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50"/>
        <v>42505.681250000001</v>
      </c>
      <c r="T1596" s="11">
        <f t="shared" si="151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2.8E-3</v>
      </c>
      <c r="P1597" s="5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50"/>
        <v>41808.842361111107</v>
      </c>
      <c r="T1597" s="11">
        <f t="shared" si="151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2.3076923076923078E-2</v>
      </c>
      <c r="P1598" s="5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50"/>
        <v>41986.471863425926</v>
      </c>
      <c r="T1598" s="11">
        <f t="shared" si="151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5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1">
        <f t="shared" si="150"/>
        <v>42633.354131944448</v>
      </c>
      <c r="T1599" s="11">
        <f t="shared" si="151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1.25E-3</v>
      </c>
      <c r="P1600" s="5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1">
        <f t="shared" si="150"/>
        <v>42211.667337962965</v>
      </c>
      <c r="T1600" s="11">
        <f t="shared" si="151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5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1">
        <f t="shared" si="150"/>
        <v>42468.497407407413</v>
      </c>
      <c r="T1601" s="11">
        <f t="shared" si="151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7.3400000000000007E-2</v>
      </c>
      <c r="P1602" s="5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si="150"/>
        <v>41835.21597222222</v>
      </c>
      <c r="T1602" s="11">
        <f t="shared" si="151"/>
        <v>41791.057314814811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IFERROR((E1603/D1603), 0)</f>
        <v>1.082492</v>
      </c>
      <c r="P1603" s="5">
        <f t="shared" ref="P1603:P1666" si="153">IFERROR(E1603/L1603,0)</f>
        <v>48.325535714285714</v>
      </c>
      <c r="Q1603" t="str">
        <f t="shared" ref="Q1603:Q1666" si="154">TRIM(LEFT(N1603,(FIND("/",N1603,1))-1))</f>
        <v>music</v>
      </c>
      <c r="R1603" t="str">
        <f t="shared" ref="R1603:R1666" si="155">TRIM(RIGHT(N1603,LEN(N1603) -(FIND("/",N1603,1))))</f>
        <v>rock</v>
      </c>
      <c r="S1603" s="11">
        <f t="shared" ref="S1603:S1666" si="156">(I1603/86400)+DATE(1970,1,1)</f>
        <v>40668.092974537038</v>
      </c>
      <c r="T1603" s="11">
        <f t="shared" ref="T1603:T1666" si="157">(J1603/86400)+DATE(1970,1,1)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1.0016666666666667</v>
      </c>
      <c r="P1604" s="5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6"/>
        <v>40830.958333333336</v>
      </c>
      <c r="T1604" s="11">
        <f t="shared" si="157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1.0003299999999999</v>
      </c>
      <c r="P1605" s="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6"/>
        <v>40936.169664351852</v>
      </c>
      <c r="T1605" s="11">
        <f t="shared" si="157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1.2210714285714286</v>
      </c>
      <c r="P1606" s="5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6"/>
        <v>40985.803645833337</v>
      </c>
      <c r="T1606" s="11">
        <f t="shared" si="157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1.0069333333333335</v>
      </c>
      <c r="P1607" s="5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6"/>
        <v>40756.291666666664</v>
      </c>
      <c r="T1607" s="11">
        <f t="shared" si="157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1.01004125</v>
      </c>
      <c r="P1608" s="5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6"/>
        <v>40626.069884259261</v>
      </c>
      <c r="T1608" s="11">
        <f t="shared" si="157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1.4511000000000001</v>
      </c>
      <c r="P1609" s="5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6"/>
        <v>41074.80846064815</v>
      </c>
      <c r="T1609" s="11">
        <f t="shared" si="157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1.0125</v>
      </c>
      <c r="P1610" s="5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6"/>
        <v>41640.226388888885</v>
      </c>
      <c r="T1610" s="11">
        <f t="shared" si="157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1.1833333333333333</v>
      </c>
      <c r="P1611" s="5">
        <f t="shared" si="153"/>
        <v>443.75</v>
      </c>
      <c r="Q1611" t="str">
        <f t="shared" si="154"/>
        <v>music</v>
      </c>
      <c r="R1611" t="str">
        <f t="shared" si="155"/>
        <v>rock</v>
      </c>
      <c r="S1611" s="11">
        <f t="shared" si="156"/>
        <v>40849.333333333336</v>
      </c>
      <c r="T1611" s="11">
        <f t="shared" si="157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2.7185000000000001</v>
      </c>
      <c r="P1612" s="5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6"/>
        <v>41258.924884259257</v>
      </c>
      <c r="T1612" s="11">
        <f t="shared" si="157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1.25125</v>
      </c>
      <c r="P1613" s="5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6"/>
        <v>41430.00037037037</v>
      </c>
      <c r="T1613" s="11">
        <f t="shared" si="157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1.1000000000000001</v>
      </c>
      <c r="P1614" s="5">
        <f t="shared" si="153"/>
        <v>50</v>
      </c>
      <c r="Q1614" t="str">
        <f t="shared" si="154"/>
        <v>music</v>
      </c>
      <c r="R1614" t="str">
        <f t="shared" si="155"/>
        <v>rock</v>
      </c>
      <c r="S1614" s="11">
        <f t="shared" si="156"/>
        <v>41276.874814814815</v>
      </c>
      <c r="T1614" s="11">
        <f t="shared" si="157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1.0149999999999999</v>
      </c>
      <c r="P1615" s="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6"/>
        <v>41112.069467592592</v>
      </c>
      <c r="T1615" s="11">
        <f t="shared" si="157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1.0269999999999999</v>
      </c>
      <c r="P1616" s="5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6"/>
        <v>41854.708333333336</v>
      </c>
      <c r="T1616" s="11">
        <f t="shared" si="157"/>
        <v>41794.981122685189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1.1412500000000001</v>
      </c>
      <c r="P1617" s="5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6"/>
        <v>40890.092546296299</v>
      </c>
      <c r="T1617" s="11">
        <f t="shared" si="157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1.042</v>
      </c>
      <c r="P1618" s="5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6"/>
        <v>41235.916666666664</v>
      </c>
      <c r="T1618" s="11">
        <f t="shared" si="157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1.4585714285714286</v>
      </c>
      <c r="P1619" s="5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6"/>
        <v>41579.791666666664</v>
      </c>
      <c r="T1619" s="11">
        <f t="shared" si="157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1.0506666666666666</v>
      </c>
      <c r="P1620" s="5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6"/>
        <v>41341.654340277775</v>
      </c>
      <c r="T1620" s="11">
        <f t="shared" si="157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1.3333333333333333</v>
      </c>
      <c r="P1621" s="5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6"/>
        <v>41897.186180555553</v>
      </c>
      <c r="T1621" s="11">
        <f t="shared" si="157"/>
        <v>41876.186180555553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1.1299999999999999</v>
      </c>
      <c r="P1622" s="5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6"/>
        <v>41328.339583333334</v>
      </c>
      <c r="T1622" s="11">
        <f t="shared" si="157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1.212</v>
      </c>
      <c r="P1623" s="5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6"/>
        <v>41057.165972222225</v>
      </c>
      <c r="T1623" s="11">
        <f t="shared" si="157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1.0172463768115942</v>
      </c>
      <c r="P1624" s="5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6"/>
        <v>41990.332638888889</v>
      </c>
      <c r="T1624" s="11">
        <f t="shared" si="157"/>
        <v>41950.294837962967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1.0106666666666666</v>
      </c>
      <c r="P1625" s="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6"/>
        <v>41513.688530092593</v>
      </c>
      <c r="T1625" s="11">
        <f t="shared" si="157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1.18</v>
      </c>
      <c r="P1626" s="5">
        <f t="shared" si="153"/>
        <v>47.2</v>
      </c>
      <c r="Q1626" t="str">
        <f t="shared" si="154"/>
        <v>music</v>
      </c>
      <c r="R1626" t="str">
        <f t="shared" si="155"/>
        <v>rock</v>
      </c>
      <c r="S1626" s="11">
        <f t="shared" si="156"/>
        <v>41283.367303240739</v>
      </c>
      <c r="T1626" s="11">
        <f t="shared" si="157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1.5533333333333332</v>
      </c>
      <c r="P1627" s="5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6"/>
        <v>41163.699687500004</v>
      </c>
      <c r="T1627" s="11">
        <f t="shared" si="157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1.0118750000000001</v>
      </c>
      <c r="P1628" s="5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6"/>
        <v>41609.889664351853</v>
      </c>
      <c r="T1628" s="11">
        <f t="shared" si="157"/>
        <v>41579.847997685181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1.17</v>
      </c>
      <c r="P1629" s="5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6"/>
        <v>41239.207638888889</v>
      </c>
      <c r="T1629" s="11">
        <f t="shared" si="157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1.00925</v>
      </c>
      <c r="P1630" s="5">
        <f t="shared" si="153"/>
        <v>45.875</v>
      </c>
      <c r="Q1630" t="str">
        <f t="shared" si="154"/>
        <v>music</v>
      </c>
      <c r="R1630" t="str">
        <f t="shared" si="155"/>
        <v>rock</v>
      </c>
      <c r="S1630" s="11">
        <f t="shared" si="156"/>
        <v>41807.737060185187</v>
      </c>
      <c r="T1630" s="11">
        <f t="shared" si="157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1.0366666666666666</v>
      </c>
      <c r="P1631" s="5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6"/>
        <v>41690.867280092592</v>
      </c>
      <c r="T1631" s="11">
        <f t="shared" si="157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2.6524999999999999</v>
      </c>
      <c r="P1632" s="5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6"/>
        <v>40970.290972222225</v>
      </c>
      <c r="T1632" s="11">
        <f t="shared" si="157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1.5590999999999999</v>
      </c>
      <c r="P1633" s="5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6"/>
        <v>41194.859502314815</v>
      </c>
      <c r="T1633" s="11">
        <f t="shared" si="157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1.0162500000000001</v>
      </c>
      <c r="P1634" s="5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6"/>
        <v>40810.340902777782</v>
      </c>
      <c r="T1634" s="11">
        <f t="shared" si="157"/>
        <v>40750.340902777782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</v>
      </c>
      <c r="P1635" s="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6"/>
        <v>40924.208333333336</v>
      </c>
      <c r="T1635" s="11">
        <f t="shared" si="157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1.0049999999999999</v>
      </c>
      <c r="P1636" s="5">
        <f t="shared" si="153"/>
        <v>62.8125</v>
      </c>
      <c r="Q1636" t="str">
        <f t="shared" si="154"/>
        <v>music</v>
      </c>
      <c r="R1636" t="str">
        <f t="shared" si="155"/>
        <v>rock</v>
      </c>
      <c r="S1636" s="11">
        <f t="shared" si="156"/>
        <v>40696.249305555553</v>
      </c>
      <c r="T1636" s="11">
        <f t="shared" si="157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1.2529999999999999</v>
      </c>
      <c r="P1637" s="5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6"/>
        <v>42562.868761574078</v>
      </c>
      <c r="T1637" s="11">
        <f t="shared" si="157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1.0355555555555556</v>
      </c>
      <c r="P1638" s="5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6"/>
        <v>40706.166666666664</v>
      </c>
      <c r="T1638" s="11">
        <f t="shared" si="157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1.038</v>
      </c>
      <c r="P1639" s="5">
        <f t="shared" si="153"/>
        <v>34.6</v>
      </c>
      <c r="Q1639" t="str">
        <f t="shared" si="154"/>
        <v>music</v>
      </c>
      <c r="R1639" t="str">
        <f t="shared" si="155"/>
        <v>rock</v>
      </c>
      <c r="S1639" s="11">
        <f t="shared" si="156"/>
        <v>40178.985416666663</v>
      </c>
      <c r="T1639" s="11">
        <f t="shared" si="157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1.05</v>
      </c>
      <c r="P1640" s="5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6"/>
        <v>41333.892361111109</v>
      </c>
      <c r="T1640" s="11">
        <f t="shared" si="157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</v>
      </c>
      <c r="P1641" s="5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6"/>
        <v>40971.652372685188</v>
      </c>
      <c r="T1641" s="11">
        <f t="shared" si="157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1.6986000000000001</v>
      </c>
      <c r="P1642" s="5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6"/>
        <v>40393.082638888889</v>
      </c>
      <c r="T1642" s="11">
        <f t="shared" si="157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1.014</v>
      </c>
      <c r="P1643" s="5">
        <f t="shared" si="153"/>
        <v>97.5</v>
      </c>
      <c r="Q1643" t="str">
        <f t="shared" si="154"/>
        <v>music</v>
      </c>
      <c r="R1643" t="str">
        <f t="shared" si="155"/>
        <v>pop</v>
      </c>
      <c r="S1643" s="11">
        <f t="shared" si="156"/>
        <v>41992.596574074079</v>
      </c>
      <c r="T1643" s="11">
        <f t="shared" si="157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</v>
      </c>
      <c r="P1644" s="5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6"/>
        <v>40708.024618055555</v>
      </c>
      <c r="T1644" s="11">
        <f t="shared" si="157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1.2470000000000001</v>
      </c>
      <c r="P1645" s="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6"/>
        <v>41176.824212962965</v>
      </c>
      <c r="T1645" s="11">
        <f t="shared" si="157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1.095</v>
      </c>
      <c r="P1646" s="5">
        <f t="shared" si="153"/>
        <v>85.546875</v>
      </c>
      <c r="Q1646" t="str">
        <f t="shared" si="154"/>
        <v>music</v>
      </c>
      <c r="R1646" t="str">
        <f t="shared" si="155"/>
        <v>pop</v>
      </c>
      <c r="S1646" s="11">
        <f t="shared" si="156"/>
        <v>41235.101388888885</v>
      </c>
      <c r="T1646" s="11">
        <f t="shared" si="157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1.1080000000000001</v>
      </c>
      <c r="P1647" s="5">
        <f t="shared" si="153"/>
        <v>554</v>
      </c>
      <c r="Q1647" t="str">
        <f t="shared" si="154"/>
        <v>music</v>
      </c>
      <c r="R1647" t="str">
        <f t="shared" si="155"/>
        <v>pop</v>
      </c>
      <c r="S1647" s="11">
        <f t="shared" si="156"/>
        <v>41535.617361111115</v>
      </c>
      <c r="T1647" s="11">
        <f t="shared" si="157"/>
        <v>41521.617361111115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1.1020000000000001</v>
      </c>
      <c r="P1648" s="5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6"/>
        <v>41865.757638888885</v>
      </c>
      <c r="T1648" s="11">
        <f t="shared" si="157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1.0471999999999999</v>
      </c>
      <c r="P1649" s="5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6"/>
        <v>41069.409456018519</v>
      </c>
      <c r="T1649" s="11">
        <f t="shared" si="157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1.2526086956521738</v>
      </c>
      <c r="P1650" s="5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6"/>
        <v>40622.662986111114</v>
      </c>
      <c r="T1650" s="11">
        <f t="shared" si="157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1.0058763157894737</v>
      </c>
      <c r="P1651" s="5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6"/>
        <v>41782.684664351851</v>
      </c>
      <c r="T1651" s="11">
        <f t="shared" si="157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1.4155</v>
      </c>
      <c r="P1652" s="5">
        <f t="shared" si="153"/>
        <v>88.46875</v>
      </c>
      <c r="Q1652" t="str">
        <f t="shared" si="154"/>
        <v>music</v>
      </c>
      <c r="R1652" t="str">
        <f t="shared" si="155"/>
        <v>pop</v>
      </c>
      <c r="S1652" s="11">
        <f t="shared" si="156"/>
        <v>41556.435613425929</v>
      </c>
      <c r="T1652" s="11">
        <f t="shared" si="157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1.0075000000000001</v>
      </c>
      <c r="P1653" s="5">
        <f t="shared" si="153"/>
        <v>100.75</v>
      </c>
      <c r="Q1653" t="str">
        <f t="shared" si="154"/>
        <v>music</v>
      </c>
      <c r="R1653" t="str">
        <f t="shared" si="155"/>
        <v>pop</v>
      </c>
      <c r="S1653" s="11">
        <f t="shared" si="156"/>
        <v>40659.290972222225</v>
      </c>
      <c r="T1653" s="11">
        <f t="shared" si="157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1.0066666666666666</v>
      </c>
      <c r="P1654" s="5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6"/>
        <v>41602.534641203703</v>
      </c>
      <c r="T1654" s="11">
        <f t="shared" si="157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1.7423040000000001</v>
      </c>
      <c r="P1655" s="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6"/>
        <v>40657.834444444445</v>
      </c>
      <c r="T1655" s="11">
        <f t="shared" si="157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1.199090909090909</v>
      </c>
      <c r="P1656" s="5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6"/>
        <v>41017.890740740739</v>
      </c>
      <c r="T1656" s="11">
        <f t="shared" si="157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1.4286666666666668</v>
      </c>
      <c r="P1657" s="5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6"/>
        <v>41004.750231481477</v>
      </c>
      <c r="T1657" s="11">
        <f t="shared" si="157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1.0033493333333334</v>
      </c>
      <c r="P1658" s="5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6"/>
        <v>41256.928842592592</v>
      </c>
      <c r="T1658" s="11">
        <f t="shared" si="157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1.0493380000000001</v>
      </c>
      <c r="P1659" s="5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6"/>
        <v>41053.782037037039</v>
      </c>
      <c r="T1659" s="11">
        <f t="shared" si="157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1.3223333333333334</v>
      </c>
      <c r="P1660" s="5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6"/>
        <v>41261.597222222219</v>
      </c>
      <c r="T1660" s="11">
        <f t="shared" si="157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1.1279999999999999</v>
      </c>
      <c r="P1661" s="5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6"/>
        <v>41625.5</v>
      </c>
      <c r="T1661" s="11">
        <f t="shared" si="157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12.5375</v>
      </c>
      <c r="P1662" s="5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6"/>
        <v>42490.915972222225</v>
      </c>
      <c r="T1662" s="11">
        <f t="shared" si="157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1.0250632911392406</v>
      </c>
      <c r="P1663" s="5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6"/>
        <v>42386.875</v>
      </c>
      <c r="T1663" s="11">
        <f t="shared" si="157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1.026375</v>
      </c>
      <c r="P1664" s="5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6"/>
        <v>40908.239999999998</v>
      </c>
      <c r="T1664" s="11">
        <f t="shared" si="157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1.08</v>
      </c>
      <c r="P1665" s="5">
        <f t="shared" si="153"/>
        <v>33.75</v>
      </c>
      <c r="Q1665" t="str">
        <f t="shared" si="154"/>
        <v>music</v>
      </c>
      <c r="R1665" t="str">
        <f t="shared" si="155"/>
        <v>pop</v>
      </c>
      <c r="S1665" s="11">
        <f t="shared" si="156"/>
        <v>42036.02207175926</v>
      </c>
      <c r="T1665" s="11">
        <f t="shared" si="157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1.2240879999999998</v>
      </c>
      <c r="P1666" s="5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si="156"/>
        <v>40984.165972222225</v>
      </c>
      <c r="T1666" s="11">
        <f t="shared" si="157"/>
        <v>40939.761782407411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IFERROR((E1667/D1667), 0)</f>
        <v>1.1945714285714286</v>
      </c>
      <c r="P1667" s="5">
        <f t="shared" ref="P1667:P1730" si="159">IFERROR(E1667/L1667,0)</f>
        <v>44.956989247311824</v>
      </c>
      <c r="Q1667" t="str">
        <f t="shared" ref="Q1667:Q1730" si="160">TRIM(LEFT(N1667,(FIND("/",N1667,1))-1))</f>
        <v>music</v>
      </c>
      <c r="R1667" t="str">
        <f t="shared" ref="R1667:R1730" si="161">TRIM(RIGHT(N1667,LEN(N1667) -(FIND("/",N1667,1))))</f>
        <v>pop</v>
      </c>
      <c r="S1667" s="11">
        <f t="shared" ref="S1667:S1730" si="162">(I1667/86400)+DATE(1970,1,1)</f>
        <v>40596.125</v>
      </c>
      <c r="T1667" s="11">
        <f t="shared" ref="T1667:T1730" si="163">(J1667/86400)+DATE(1970,1,1)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1.6088</v>
      </c>
      <c r="P1668" s="5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62"/>
        <v>41361.211493055554</v>
      </c>
      <c r="T1668" s="11">
        <f t="shared" si="16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1.2685294117647059</v>
      </c>
      <c r="P1669" s="5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62"/>
        <v>41709.290972222225</v>
      </c>
      <c r="T1669" s="11">
        <f t="shared" si="16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1.026375</v>
      </c>
      <c r="P1670" s="5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62"/>
        <v>40875.191423611112</v>
      </c>
      <c r="T1670" s="11">
        <f t="shared" si="163"/>
        <v>40845.149756944447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1.3975</v>
      </c>
      <c r="P1671" s="5">
        <f t="shared" si="159"/>
        <v>53.75</v>
      </c>
      <c r="Q1671" t="str">
        <f t="shared" si="160"/>
        <v>music</v>
      </c>
      <c r="R1671" t="str">
        <f t="shared" si="161"/>
        <v>pop</v>
      </c>
      <c r="S1671" s="11">
        <f t="shared" si="162"/>
        <v>42521.885138888887</v>
      </c>
      <c r="T1671" s="11">
        <f t="shared" si="16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1.026</v>
      </c>
      <c r="P1672" s="5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62"/>
        <v>40364.166666666664</v>
      </c>
      <c r="T1672" s="11">
        <f t="shared" si="163"/>
        <v>40313.930543981478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1.0067349999999999</v>
      </c>
      <c r="P1673" s="5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62"/>
        <v>42583.54414351852</v>
      </c>
      <c r="T1673" s="11">
        <f t="shared" si="16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1.1294117647058823</v>
      </c>
      <c r="P1674" s="5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62"/>
        <v>41064.656597222223</v>
      </c>
      <c r="T1674" s="11">
        <f t="shared" si="16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1.2809523809523808</v>
      </c>
      <c r="P1675" s="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62"/>
        <v>42069.878379629634</v>
      </c>
      <c r="T1675" s="11">
        <f t="shared" si="16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2.0169999999999999</v>
      </c>
      <c r="P1676" s="5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62"/>
        <v>42600.290972222225</v>
      </c>
      <c r="T1676" s="11">
        <f t="shared" si="16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1.37416</v>
      </c>
      <c r="P1677" s="5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62"/>
        <v>40832.918749999997</v>
      </c>
      <c r="T1677" s="11">
        <f t="shared" si="16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1.1533333333333333</v>
      </c>
      <c r="P1678" s="5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62"/>
        <v>41020.165972222225</v>
      </c>
      <c r="T1678" s="11">
        <f t="shared" si="163"/>
        <v>40973.726238425923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1.1166666666666667</v>
      </c>
      <c r="P1679" s="5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62"/>
        <v>42476.249305555553</v>
      </c>
      <c r="T1679" s="11">
        <f t="shared" si="16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1.1839999999999999</v>
      </c>
      <c r="P1680" s="5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62"/>
        <v>41676.854988425926</v>
      </c>
      <c r="T1680" s="11">
        <f t="shared" si="16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1.75</v>
      </c>
      <c r="P1681" s="5">
        <f t="shared" si="159"/>
        <v>62.5</v>
      </c>
      <c r="Q1681" t="str">
        <f t="shared" si="160"/>
        <v>music</v>
      </c>
      <c r="R1681" t="str">
        <f t="shared" si="161"/>
        <v>pop</v>
      </c>
      <c r="S1681" s="11">
        <f t="shared" si="162"/>
        <v>40746.068807870368</v>
      </c>
      <c r="T1681" s="11">
        <f t="shared" si="16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1.175</v>
      </c>
      <c r="P1682" s="5">
        <f t="shared" si="159"/>
        <v>47</v>
      </c>
      <c r="Q1682" t="str">
        <f t="shared" si="160"/>
        <v>music</v>
      </c>
      <c r="R1682" t="str">
        <f t="shared" si="161"/>
        <v>pop</v>
      </c>
      <c r="S1682" s="11">
        <f t="shared" si="162"/>
        <v>41832.757719907408</v>
      </c>
      <c r="T1682" s="11">
        <f t="shared" si="16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1.0142212307692309</v>
      </c>
      <c r="P1683" s="5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62"/>
        <v>42823.083333333328</v>
      </c>
      <c r="T1683" s="11">
        <f t="shared" si="16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5">
        <f t="shared" si="159"/>
        <v>0</v>
      </c>
      <c r="Q1684" t="str">
        <f t="shared" si="160"/>
        <v>music</v>
      </c>
      <c r="R1684" t="str">
        <f t="shared" si="161"/>
        <v>faith</v>
      </c>
      <c r="S1684" s="11">
        <f t="shared" si="162"/>
        <v>42839.171990740739</v>
      </c>
      <c r="T1684" s="11">
        <f t="shared" si="16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0.21714285714285714</v>
      </c>
      <c r="P1685" s="5">
        <f t="shared" si="159"/>
        <v>76</v>
      </c>
      <c r="Q1685" t="str">
        <f t="shared" si="160"/>
        <v>music</v>
      </c>
      <c r="R1685" t="str">
        <f t="shared" si="161"/>
        <v>faith</v>
      </c>
      <c r="S1685" s="11">
        <f t="shared" si="162"/>
        <v>42832.781689814816</v>
      </c>
      <c r="T1685" s="11">
        <f t="shared" si="16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1.0912500000000001</v>
      </c>
      <c r="P1686" s="5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62"/>
        <v>42811.773622685185</v>
      </c>
      <c r="T1686" s="11">
        <f t="shared" si="16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1.0285714285714285</v>
      </c>
      <c r="P1687" s="5">
        <f t="shared" si="159"/>
        <v>24</v>
      </c>
      <c r="Q1687" t="str">
        <f t="shared" si="160"/>
        <v>music</v>
      </c>
      <c r="R1687" t="str">
        <f t="shared" si="161"/>
        <v>faith</v>
      </c>
      <c r="S1687" s="11">
        <f t="shared" si="162"/>
        <v>42818.208599537036</v>
      </c>
      <c r="T1687" s="11">
        <f t="shared" si="16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3.5999999999999999E-3</v>
      </c>
      <c r="P1688" s="5">
        <f t="shared" si="159"/>
        <v>18</v>
      </c>
      <c r="Q1688" t="str">
        <f t="shared" si="160"/>
        <v>music</v>
      </c>
      <c r="R1688" t="str">
        <f t="shared" si="161"/>
        <v>faith</v>
      </c>
      <c r="S1688" s="11">
        <f t="shared" si="162"/>
        <v>42852.802303240736</v>
      </c>
      <c r="T1688" s="11">
        <f t="shared" si="16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0.3125</v>
      </c>
      <c r="P1689" s="5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62"/>
        <v>42835.84375</v>
      </c>
      <c r="T1689" s="11">
        <f t="shared" si="16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0.443</v>
      </c>
      <c r="P1690" s="5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62"/>
        <v>42834.492986111116</v>
      </c>
      <c r="T1690" s="11">
        <f t="shared" si="16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</v>
      </c>
      <c r="P1691" s="5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62"/>
        <v>42810.900810185187</v>
      </c>
      <c r="T1691" s="11">
        <f t="shared" si="16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0.254</v>
      </c>
      <c r="P1692" s="5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62"/>
        <v>42831.389374999999</v>
      </c>
      <c r="T1692" s="11">
        <f t="shared" si="16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0.33473333333333333</v>
      </c>
      <c r="P1693" s="5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62"/>
        <v>42828.041666666672</v>
      </c>
      <c r="T1693" s="11">
        <f t="shared" si="163"/>
        <v>42795.701481481483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0.47799999999999998</v>
      </c>
      <c r="P1694" s="5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62"/>
        <v>42820.999305555553</v>
      </c>
      <c r="T1694" s="11">
        <f t="shared" si="16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9.3333333333333338E-2</v>
      </c>
      <c r="P1695" s="5">
        <f t="shared" si="159"/>
        <v>35</v>
      </c>
      <c r="Q1695" t="str">
        <f t="shared" si="160"/>
        <v>music</v>
      </c>
      <c r="R1695" t="str">
        <f t="shared" si="161"/>
        <v>faith</v>
      </c>
      <c r="S1695" s="11">
        <f t="shared" si="162"/>
        <v>42834.833333333328</v>
      </c>
      <c r="T1695" s="11">
        <f t="shared" si="16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5.0000000000000001E-4</v>
      </c>
      <c r="P1696" s="5">
        <f t="shared" si="159"/>
        <v>5</v>
      </c>
      <c r="Q1696" t="str">
        <f t="shared" si="160"/>
        <v>music</v>
      </c>
      <c r="R1696" t="str">
        <f t="shared" si="161"/>
        <v>faith</v>
      </c>
      <c r="S1696" s="11">
        <f t="shared" si="162"/>
        <v>42821.191666666666</v>
      </c>
      <c r="T1696" s="11">
        <f t="shared" si="16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0.11708333333333333</v>
      </c>
      <c r="P1697" s="5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62"/>
        <v>42835.041666666672</v>
      </c>
      <c r="T1697" s="11">
        <f t="shared" si="16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5">
        <f t="shared" si="159"/>
        <v>0</v>
      </c>
      <c r="Q1698" t="str">
        <f t="shared" si="160"/>
        <v>music</v>
      </c>
      <c r="R1698" t="str">
        <f t="shared" si="161"/>
        <v>faith</v>
      </c>
      <c r="S1698" s="11">
        <f t="shared" si="162"/>
        <v>42826.027905092589</v>
      </c>
      <c r="T1698" s="11">
        <f t="shared" si="16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0.20208000000000001</v>
      </c>
      <c r="P1699" s="5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62"/>
        <v>42834.991296296299</v>
      </c>
      <c r="T1699" s="11">
        <f t="shared" si="163"/>
        <v>42805.032962962963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5">
        <f t="shared" si="159"/>
        <v>0</v>
      </c>
      <c r="Q1700" t="str">
        <f t="shared" si="160"/>
        <v>music</v>
      </c>
      <c r="R1700" t="str">
        <f t="shared" si="161"/>
        <v>faith</v>
      </c>
      <c r="S1700" s="11">
        <f t="shared" si="162"/>
        <v>42820.147916666669</v>
      </c>
      <c r="T1700" s="11">
        <f t="shared" si="16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4.2311459353574929E-2</v>
      </c>
      <c r="P1701" s="5">
        <f t="shared" si="159"/>
        <v>54</v>
      </c>
      <c r="Q1701" t="str">
        <f t="shared" si="160"/>
        <v>music</v>
      </c>
      <c r="R1701" t="str">
        <f t="shared" si="161"/>
        <v>faith</v>
      </c>
      <c r="S1701" s="11">
        <f t="shared" si="162"/>
        <v>42836.863946759258</v>
      </c>
      <c r="T1701" s="11">
        <f t="shared" si="16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0.2606</v>
      </c>
      <c r="P1702" s="5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62"/>
        <v>42826.166666666672</v>
      </c>
      <c r="T1702" s="11">
        <f t="shared" si="16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1.9801980198019802E-3</v>
      </c>
      <c r="P1703" s="5">
        <f t="shared" si="159"/>
        <v>5</v>
      </c>
      <c r="Q1703" t="str">
        <f t="shared" si="160"/>
        <v>music</v>
      </c>
      <c r="R1703" t="str">
        <f t="shared" si="161"/>
        <v>faith</v>
      </c>
      <c r="S1703" s="11">
        <f t="shared" si="162"/>
        <v>42019.664409722223</v>
      </c>
      <c r="T1703" s="11">
        <f t="shared" si="16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6.0606060606060605E-5</v>
      </c>
      <c r="P1704" s="5">
        <f t="shared" si="159"/>
        <v>1</v>
      </c>
      <c r="Q1704" t="str">
        <f t="shared" si="160"/>
        <v>music</v>
      </c>
      <c r="R1704" t="str">
        <f t="shared" si="161"/>
        <v>faith</v>
      </c>
      <c r="S1704" s="11">
        <f t="shared" si="162"/>
        <v>42093.828125</v>
      </c>
      <c r="T1704" s="11">
        <f t="shared" si="16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1.0200000000000001E-2</v>
      </c>
      <c r="P1705" s="5">
        <f t="shared" si="159"/>
        <v>25.5</v>
      </c>
      <c r="Q1705" t="str">
        <f t="shared" si="160"/>
        <v>music</v>
      </c>
      <c r="R1705" t="str">
        <f t="shared" si="161"/>
        <v>faith</v>
      </c>
      <c r="S1705" s="11">
        <f t="shared" si="162"/>
        <v>42247.281678240739</v>
      </c>
      <c r="T1705" s="11">
        <f t="shared" si="163"/>
        <v>42187.281678240739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0.65100000000000002</v>
      </c>
      <c r="P1706" s="5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62"/>
        <v>42051.139733796299</v>
      </c>
      <c r="T1706" s="11">
        <f t="shared" si="16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5">
        <f t="shared" si="159"/>
        <v>0</v>
      </c>
      <c r="Q1707" t="str">
        <f t="shared" si="160"/>
        <v>music</v>
      </c>
      <c r="R1707" t="str">
        <f t="shared" si="161"/>
        <v>faith</v>
      </c>
      <c r="S1707" s="11">
        <f t="shared" si="162"/>
        <v>42256.666666666672</v>
      </c>
      <c r="T1707" s="11">
        <f t="shared" si="16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5">
        <f t="shared" si="159"/>
        <v>0</v>
      </c>
      <c r="Q1708" t="str">
        <f t="shared" si="160"/>
        <v>music</v>
      </c>
      <c r="R1708" t="str">
        <f t="shared" si="161"/>
        <v>faith</v>
      </c>
      <c r="S1708" s="11">
        <f t="shared" si="162"/>
        <v>42239.306388888886</v>
      </c>
      <c r="T1708" s="11">
        <f t="shared" si="16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9.74E-2</v>
      </c>
      <c r="P1709" s="5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62"/>
        <v>42457.679340277777</v>
      </c>
      <c r="T1709" s="11">
        <f t="shared" si="16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5">
        <f t="shared" si="159"/>
        <v>0</v>
      </c>
      <c r="Q1710" t="str">
        <f t="shared" si="160"/>
        <v>music</v>
      </c>
      <c r="R1710" t="str">
        <f t="shared" si="161"/>
        <v>faith</v>
      </c>
      <c r="S1710" s="11">
        <f t="shared" si="162"/>
        <v>42491.866967592592</v>
      </c>
      <c r="T1710" s="11">
        <f t="shared" si="16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4.8571428571428571E-2</v>
      </c>
      <c r="P1711" s="5">
        <f t="shared" si="159"/>
        <v>21.25</v>
      </c>
      <c r="Q1711" t="str">
        <f t="shared" si="160"/>
        <v>music</v>
      </c>
      <c r="R1711" t="str">
        <f t="shared" si="161"/>
        <v>faith</v>
      </c>
      <c r="S1711" s="11">
        <f t="shared" si="162"/>
        <v>41882.818749999999</v>
      </c>
      <c r="T1711" s="11">
        <f t="shared" si="163"/>
        <v>41841.563819444447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6.7999999999999996E-3</v>
      </c>
      <c r="P1712" s="5">
        <f t="shared" si="159"/>
        <v>34</v>
      </c>
      <c r="Q1712" t="str">
        <f t="shared" si="160"/>
        <v>music</v>
      </c>
      <c r="R1712" t="str">
        <f t="shared" si="161"/>
        <v>faith</v>
      </c>
      <c r="S1712" s="11">
        <f t="shared" si="162"/>
        <v>42387.541666666672</v>
      </c>
      <c r="T1712" s="11">
        <f t="shared" si="163"/>
        <v>42341.591296296298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0.105</v>
      </c>
      <c r="P1713" s="5">
        <f t="shared" si="159"/>
        <v>525</v>
      </c>
      <c r="Q1713" t="str">
        <f t="shared" si="160"/>
        <v>music</v>
      </c>
      <c r="R1713" t="str">
        <f t="shared" si="161"/>
        <v>faith</v>
      </c>
      <c r="S1713" s="11">
        <f t="shared" si="162"/>
        <v>41883.646226851852</v>
      </c>
      <c r="T1713" s="11">
        <f t="shared" si="16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5">
        <f t="shared" si="159"/>
        <v>0</v>
      </c>
      <c r="Q1714" t="str">
        <f t="shared" si="160"/>
        <v>music</v>
      </c>
      <c r="R1714" t="str">
        <f t="shared" si="161"/>
        <v>faith</v>
      </c>
      <c r="S1714" s="11">
        <f t="shared" si="162"/>
        <v>42185.913807870369</v>
      </c>
      <c r="T1714" s="11">
        <f t="shared" si="16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1.6666666666666666E-2</v>
      </c>
      <c r="P1715" s="5">
        <f t="shared" si="159"/>
        <v>50</v>
      </c>
      <c r="Q1715" t="str">
        <f t="shared" si="160"/>
        <v>music</v>
      </c>
      <c r="R1715" t="str">
        <f t="shared" si="161"/>
        <v>faith</v>
      </c>
      <c r="S1715" s="11">
        <f t="shared" si="162"/>
        <v>41917.801064814819</v>
      </c>
      <c r="T1715" s="11">
        <f t="shared" si="16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7.868E-2</v>
      </c>
      <c r="P1716" s="5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62"/>
        <v>42125.918530092589</v>
      </c>
      <c r="T1716" s="11">
        <f t="shared" si="16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2.2000000000000001E-3</v>
      </c>
      <c r="P1717" s="5">
        <f t="shared" si="159"/>
        <v>5.5</v>
      </c>
      <c r="Q1717" t="str">
        <f t="shared" si="160"/>
        <v>music</v>
      </c>
      <c r="R1717" t="str">
        <f t="shared" si="161"/>
        <v>faith</v>
      </c>
      <c r="S1717" s="11">
        <f t="shared" si="162"/>
        <v>42094.140277777777</v>
      </c>
      <c r="T1717" s="11">
        <f t="shared" si="16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7.4999999999999997E-2</v>
      </c>
      <c r="P1718" s="5">
        <f t="shared" si="159"/>
        <v>50</v>
      </c>
      <c r="Q1718" t="str">
        <f t="shared" si="160"/>
        <v>music</v>
      </c>
      <c r="R1718" t="str">
        <f t="shared" si="161"/>
        <v>faith</v>
      </c>
      <c r="S1718" s="11">
        <f t="shared" si="162"/>
        <v>42713.619201388894</v>
      </c>
      <c r="T1718" s="11">
        <f t="shared" si="16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0.42725880551301687</v>
      </c>
      <c r="P1719" s="5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62"/>
        <v>42481.166666666672</v>
      </c>
      <c r="T1719" s="11">
        <f t="shared" si="163"/>
        <v>42460.981921296298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2.142857142857143E-3</v>
      </c>
      <c r="P1720" s="5">
        <f t="shared" si="159"/>
        <v>37.5</v>
      </c>
      <c r="Q1720" t="str">
        <f t="shared" si="160"/>
        <v>music</v>
      </c>
      <c r="R1720" t="str">
        <f t="shared" si="161"/>
        <v>faith</v>
      </c>
      <c r="S1720" s="11">
        <f t="shared" si="162"/>
        <v>42504.207638888889</v>
      </c>
      <c r="T1720" s="11">
        <f t="shared" si="16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8.7500000000000008E-3</v>
      </c>
      <c r="P1721" s="5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62"/>
        <v>41899.534618055557</v>
      </c>
      <c r="T1721" s="11">
        <f t="shared" si="16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5.6250000000000001E-2</v>
      </c>
      <c r="P1722" s="5">
        <f t="shared" si="159"/>
        <v>28.125</v>
      </c>
      <c r="Q1722" t="str">
        <f t="shared" si="160"/>
        <v>music</v>
      </c>
      <c r="R1722" t="str">
        <f t="shared" si="161"/>
        <v>faith</v>
      </c>
      <c r="S1722" s="11">
        <f t="shared" si="162"/>
        <v>41952.824895833335</v>
      </c>
      <c r="T1722" s="11">
        <f t="shared" si="16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5">
        <f t="shared" si="159"/>
        <v>0</v>
      </c>
      <c r="Q1723" t="str">
        <f t="shared" si="160"/>
        <v>music</v>
      </c>
      <c r="R1723" t="str">
        <f t="shared" si="161"/>
        <v>faith</v>
      </c>
      <c r="S1723" s="11">
        <f t="shared" si="162"/>
        <v>42349.461377314816</v>
      </c>
      <c r="T1723" s="11">
        <f t="shared" si="16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3.4722222222222224E-4</v>
      </c>
      <c r="P1724" s="5">
        <f t="shared" si="159"/>
        <v>1</v>
      </c>
      <c r="Q1724" t="str">
        <f t="shared" si="160"/>
        <v>music</v>
      </c>
      <c r="R1724" t="str">
        <f t="shared" si="161"/>
        <v>faith</v>
      </c>
      <c r="S1724" s="11">
        <f t="shared" si="162"/>
        <v>42463.006944444445</v>
      </c>
      <c r="T1724" s="11">
        <f t="shared" si="16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6.5000000000000002E-2</v>
      </c>
      <c r="P1725" s="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62"/>
        <v>42186.25</v>
      </c>
      <c r="T1725" s="11">
        <f t="shared" si="16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5.8333333333333336E-3</v>
      </c>
      <c r="P1726" s="5">
        <f t="shared" si="159"/>
        <v>8.75</v>
      </c>
      <c r="Q1726" t="str">
        <f t="shared" si="160"/>
        <v>music</v>
      </c>
      <c r="R1726" t="str">
        <f t="shared" si="161"/>
        <v>faith</v>
      </c>
      <c r="S1726" s="11">
        <f t="shared" si="162"/>
        <v>41942.932430555556</v>
      </c>
      <c r="T1726" s="11">
        <f t="shared" si="16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0.10181818181818182</v>
      </c>
      <c r="P1727" s="5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62"/>
        <v>41875.968159722222</v>
      </c>
      <c r="T1727" s="11">
        <f t="shared" si="16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0.33784615384615385</v>
      </c>
      <c r="P1728" s="5">
        <f t="shared" si="159"/>
        <v>137.25</v>
      </c>
      <c r="Q1728" t="str">
        <f t="shared" si="160"/>
        <v>music</v>
      </c>
      <c r="R1728" t="str">
        <f t="shared" si="161"/>
        <v>faith</v>
      </c>
      <c r="S1728" s="11">
        <f t="shared" si="162"/>
        <v>41817.919722222221</v>
      </c>
      <c r="T1728" s="11">
        <f t="shared" si="16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3.3333333333333332E-4</v>
      </c>
      <c r="P1729" s="5">
        <f t="shared" si="159"/>
        <v>1</v>
      </c>
      <c r="Q1729" t="str">
        <f t="shared" si="160"/>
        <v>music</v>
      </c>
      <c r="R1729" t="str">
        <f t="shared" si="161"/>
        <v>faith</v>
      </c>
      <c r="S1729" s="11">
        <f t="shared" si="162"/>
        <v>42099.458333333328</v>
      </c>
      <c r="T1729" s="11">
        <f t="shared" si="163"/>
        <v>42044.927974537037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0.68400000000000005</v>
      </c>
      <c r="P1730" s="5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si="162"/>
        <v>42298.625856481478</v>
      </c>
      <c r="T1730" s="11">
        <f t="shared" si="16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IFERROR((E1731/D1731), 0)</f>
        <v>0</v>
      </c>
      <c r="P1731" s="5">
        <f t="shared" ref="P1731:P1794" si="165">IFERROR(E1731/L1731,0)</f>
        <v>0</v>
      </c>
      <c r="Q1731" t="str">
        <f t="shared" ref="Q1731:Q1794" si="166">TRIM(LEFT(N1731,(FIND("/",N1731,1))-1))</f>
        <v>music</v>
      </c>
      <c r="R1731" t="str">
        <f t="shared" ref="R1731:R1794" si="167">TRIM(RIGHT(N1731,LEN(N1731) -(FIND("/",N1731,1))))</f>
        <v>faith</v>
      </c>
      <c r="S1731" s="11">
        <f t="shared" ref="S1731:S1794" si="168">(I1731/86400)+DATE(1970,1,1)</f>
        <v>42531.052152777775</v>
      </c>
      <c r="T1731" s="11">
        <f t="shared" ref="T1731:T1794" si="169">(J1731/86400)+DATE(1970,1,1)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5">
        <f t="shared" si="165"/>
        <v>0</v>
      </c>
      <c r="Q1732" t="str">
        <f t="shared" si="166"/>
        <v>music</v>
      </c>
      <c r="R1732" t="str">
        <f t="shared" si="167"/>
        <v>faith</v>
      </c>
      <c r="S1732" s="11">
        <f t="shared" si="168"/>
        <v>42302.087766203702</v>
      </c>
      <c r="T1732" s="11">
        <f t="shared" si="169"/>
        <v>42272.087766203702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5">
        <f t="shared" si="165"/>
        <v>0</v>
      </c>
      <c r="Q1733" t="str">
        <f t="shared" si="166"/>
        <v>music</v>
      </c>
      <c r="R1733" t="str">
        <f t="shared" si="167"/>
        <v>faith</v>
      </c>
      <c r="S1733" s="11">
        <f t="shared" si="168"/>
        <v>42166.625</v>
      </c>
      <c r="T1733" s="11">
        <f t="shared" si="169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5">
        <f t="shared" si="165"/>
        <v>0</v>
      </c>
      <c r="Q1734" t="str">
        <f t="shared" si="166"/>
        <v>music</v>
      </c>
      <c r="R1734" t="str">
        <f t="shared" si="167"/>
        <v>faith</v>
      </c>
      <c r="S1734" s="11">
        <f t="shared" si="168"/>
        <v>42385.208333333328</v>
      </c>
      <c r="T1734" s="11">
        <f t="shared" si="169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5">
        <f t="shared" si="165"/>
        <v>0</v>
      </c>
      <c r="Q1735" t="str">
        <f t="shared" si="166"/>
        <v>music</v>
      </c>
      <c r="R1735" t="str">
        <f t="shared" si="167"/>
        <v>faith</v>
      </c>
      <c r="S1735" s="11">
        <f t="shared" si="168"/>
        <v>42626.895833333328</v>
      </c>
      <c r="T1735" s="11">
        <f t="shared" si="169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2.2222222222222223E-4</v>
      </c>
      <c r="P1736" s="5">
        <f t="shared" si="165"/>
        <v>1</v>
      </c>
      <c r="Q1736" t="str">
        <f t="shared" si="166"/>
        <v>music</v>
      </c>
      <c r="R1736" t="str">
        <f t="shared" si="167"/>
        <v>faith</v>
      </c>
      <c r="S1736" s="11">
        <f t="shared" si="168"/>
        <v>42132.036527777775</v>
      </c>
      <c r="T1736" s="11">
        <f t="shared" si="169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0.11</v>
      </c>
      <c r="P1737" s="5">
        <f t="shared" si="165"/>
        <v>55</v>
      </c>
      <c r="Q1737" t="str">
        <f t="shared" si="166"/>
        <v>music</v>
      </c>
      <c r="R1737" t="str">
        <f t="shared" si="167"/>
        <v>faith</v>
      </c>
      <c r="S1737" s="11">
        <f t="shared" si="168"/>
        <v>42589.81417824074</v>
      </c>
      <c r="T1737" s="11">
        <f t="shared" si="169"/>
        <v>42559.81417824074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7.3333333333333332E-3</v>
      </c>
      <c r="P1738" s="5">
        <f t="shared" si="165"/>
        <v>22</v>
      </c>
      <c r="Q1738" t="str">
        <f t="shared" si="166"/>
        <v>music</v>
      </c>
      <c r="R1738" t="str">
        <f t="shared" si="167"/>
        <v>faith</v>
      </c>
      <c r="S1738" s="11">
        <f t="shared" si="168"/>
        <v>42316.90315972222</v>
      </c>
      <c r="T1738" s="11">
        <f t="shared" si="169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0.21249999999999999</v>
      </c>
      <c r="P1739" s="5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8"/>
        <v>42205.948981481481</v>
      </c>
      <c r="T1739" s="11">
        <f t="shared" si="169"/>
        <v>42175.948981481481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4.0000000000000001E-3</v>
      </c>
      <c r="P1740" s="5">
        <f t="shared" si="165"/>
        <v>20</v>
      </c>
      <c r="Q1740" t="str">
        <f t="shared" si="166"/>
        <v>music</v>
      </c>
      <c r="R1740" t="str">
        <f t="shared" si="167"/>
        <v>faith</v>
      </c>
      <c r="S1740" s="11">
        <f t="shared" si="168"/>
        <v>41914.874328703707</v>
      </c>
      <c r="T1740" s="11">
        <f t="shared" si="169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1E-3</v>
      </c>
      <c r="P1741" s="5">
        <f t="shared" si="165"/>
        <v>1</v>
      </c>
      <c r="Q1741" t="str">
        <f t="shared" si="166"/>
        <v>music</v>
      </c>
      <c r="R1741" t="str">
        <f t="shared" si="167"/>
        <v>faith</v>
      </c>
      <c r="S1741" s="11">
        <f t="shared" si="168"/>
        <v>42494.832546296297</v>
      </c>
      <c r="T1741" s="11">
        <f t="shared" si="169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5">
        <f t="shared" si="165"/>
        <v>0</v>
      </c>
      <c r="Q1742" t="str">
        <f t="shared" si="166"/>
        <v>music</v>
      </c>
      <c r="R1742" t="str">
        <f t="shared" si="167"/>
        <v>faith</v>
      </c>
      <c r="S1742" s="11">
        <f t="shared" si="168"/>
        <v>42201.817384259259</v>
      </c>
      <c r="T1742" s="11">
        <f t="shared" si="169"/>
        <v>42171.817384259259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1.1083333333333334</v>
      </c>
      <c r="P1743" s="5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8"/>
        <v>42165.628136574072</v>
      </c>
      <c r="T1743" s="11">
        <f t="shared" si="169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1.0874999999999999</v>
      </c>
      <c r="P1744" s="5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8"/>
        <v>42742.875</v>
      </c>
      <c r="T1744" s="11">
        <f t="shared" si="169"/>
        <v>42710.876967592594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1.0041666666666667</v>
      </c>
      <c r="P1745" s="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8"/>
        <v>42609.165972222225</v>
      </c>
      <c r="T1745" s="11">
        <f t="shared" si="169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1.1845454545454546</v>
      </c>
      <c r="P1746" s="5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8"/>
        <v>42071.563391203701</v>
      </c>
      <c r="T1746" s="11">
        <f t="shared" si="169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1.1401428571428571</v>
      </c>
      <c r="P1747" s="5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8"/>
        <v>42726.083333333328</v>
      </c>
      <c r="T1747" s="11">
        <f t="shared" si="169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1.4810000000000001</v>
      </c>
      <c r="P1748" s="5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8"/>
        <v>42698.083333333328</v>
      </c>
      <c r="T1748" s="11">
        <f t="shared" si="169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1.0495555555555556</v>
      </c>
      <c r="P1749" s="5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8"/>
        <v>42321.625</v>
      </c>
      <c r="T1749" s="11">
        <f t="shared" si="169"/>
        <v>42292.435532407406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1.29948</v>
      </c>
      <c r="P1750" s="5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8"/>
        <v>42249.950729166667</v>
      </c>
      <c r="T1750" s="11">
        <f t="shared" si="169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1.2348756218905472</v>
      </c>
      <c r="P1751" s="5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8"/>
        <v>42795.791666666672</v>
      </c>
      <c r="T1751" s="11">
        <f t="shared" si="169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2.0162</v>
      </c>
      <c r="P1752" s="5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8"/>
        <v>42479.836851851855</v>
      </c>
      <c r="T1752" s="11">
        <f t="shared" si="169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1.0289999999999999</v>
      </c>
      <c r="P1753" s="5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8"/>
        <v>42082.739849537036</v>
      </c>
      <c r="T1753" s="11">
        <f t="shared" si="169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2.6016666666666666</v>
      </c>
      <c r="P1754" s="5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8"/>
        <v>42657.253263888888</v>
      </c>
      <c r="T1754" s="11">
        <f t="shared" si="169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1.08</v>
      </c>
      <c r="P1755" s="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8"/>
        <v>42450.707962962959</v>
      </c>
      <c r="T1755" s="11">
        <f t="shared" si="169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1.1052941176470588</v>
      </c>
      <c r="P1756" s="5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8"/>
        <v>42097.835104166668</v>
      </c>
      <c r="T1756" s="11">
        <f t="shared" si="169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1.2</v>
      </c>
      <c r="P1757" s="5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8"/>
        <v>42282.788900462961</v>
      </c>
      <c r="T1757" s="11">
        <f t="shared" si="169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1.0282909090909091</v>
      </c>
      <c r="P1758" s="5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8"/>
        <v>42611.167465277773</v>
      </c>
      <c r="T1758" s="11">
        <f t="shared" si="169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1.1599999999999999</v>
      </c>
      <c r="P1759" s="5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8"/>
        <v>42763.811805555553</v>
      </c>
      <c r="T1759" s="11">
        <f t="shared" si="169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1.147</v>
      </c>
      <c r="P1760" s="5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8"/>
        <v>42565.955925925926</v>
      </c>
      <c r="T1760" s="11">
        <f t="shared" si="169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1.0660000000000001</v>
      </c>
      <c r="P1761" s="5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8"/>
        <v>42088.787372685183</v>
      </c>
      <c r="T1761" s="11">
        <f t="shared" si="169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1.6544000000000001</v>
      </c>
      <c r="P1762" s="5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8"/>
        <v>42425.67260416667</v>
      </c>
      <c r="T1762" s="11">
        <f t="shared" si="169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1.55</v>
      </c>
      <c r="P1763" s="5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8"/>
        <v>42259.567824074074</v>
      </c>
      <c r="T1763" s="11">
        <f t="shared" si="169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8.85</v>
      </c>
      <c r="P1764" s="5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8"/>
        <v>42440.982002314813</v>
      </c>
      <c r="T1764" s="11">
        <f t="shared" si="169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1.0190833333333333</v>
      </c>
      <c r="P1765" s="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8"/>
        <v>42666.868518518517</v>
      </c>
      <c r="T1765" s="11">
        <f t="shared" si="169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0.19600000000000001</v>
      </c>
      <c r="P1766" s="5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8"/>
        <v>41854.485868055555</v>
      </c>
      <c r="T1766" s="11">
        <f t="shared" si="169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0.59467839999999994</v>
      </c>
      <c r="P1767" s="5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8"/>
        <v>41864.980462962965</v>
      </c>
      <c r="T1767" s="11">
        <f t="shared" si="169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5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1">
        <f t="shared" si="168"/>
        <v>41876.859814814816</v>
      </c>
      <c r="T1768" s="11">
        <f t="shared" si="169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0.4572</v>
      </c>
      <c r="P1769" s="5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8"/>
        <v>41854.658379629633</v>
      </c>
      <c r="T1769" s="11">
        <f t="shared" si="169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3.7400000000000003E-2</v>
      </c>
      <c r="P1770" s="5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8"/>
        <v>41909.560694444444</v>
      </c>
      <c r="T1770" s="11">
        <f t="shared" si="169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2.7025E-2</v>
      </c>
      <c r="P1771" s="5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8"/>
        <v>42017.818969907406</v>
      </c>
      <c r="T1771" s="11">
        <f t="shared" si="169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0.56514285714285717</v>
      </c>
      <c r="P1772" s="5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8"/>
        <v>41926.780023148152</v>
      </c>
      <c r="T1772" s="11">
        <f t="shared" si="169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0.21309523809523809</v>
      </c>
      <c r="P1773" s="5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8"/>
        <v>41935.979629629626</v>
      </c>
      <c r="T1773" s="11">
        <f t="shared" si="169"/>
        <v>41905.979629629626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0.156</v>
      </c>
      <c r="P1774" s="5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8"/>
        <v>41826.718009259261</v>
      </c>
      <c r="T1774" s="11">
        <f t="shared" si="169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6.2566666666666673E-2</v>
      </c>
      <c r="P1775" s="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8"/>
        <v>42023.760393518518</v>
      </c>
      <c r="T1775" s="11">
        <f t="shared" si="169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0.4592</v>
      </c>
      <c r="P1776" s="5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8"/>
        <v>41972.624305555553</v>
      </c>
      <c r="T1776" s="11">
        <f t="shared" si="169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0.65101538461538466</v>
      </c>
      <c r="P1777" s="5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8"/>
        <v>41936.976388888885</v>
      </c>
      <c r="T1777" s="11">
        <f t="shared" si="169"/>
        <v>41891.976388888885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6.7000000000000004E-2</v>
      </c>
      <c r="P1778" s="5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8"/>
        <v>41941.95684027778</v>
      </c>
      <c r="T1778" s="11">
        <f t="shared" si="169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0.135625</v>
      </c>
      <c r="P1779" s="5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8"/>
        <v>42055.357094907406</v>
      </c>
      <c r="T1779" s="11">
        <f t="shared" si="169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1.9900000000000001E-2</v>
      </c>
      <c r="P1780" s="5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8"/>
        <v>42090.821701388893</v>
      </c>
      <c r="T1780" s="11">
        <f t="shared" si="169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0.36236363636363639</v>
      </c>
      <c r="P1781" s="5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8"/>
        <v>42615.691898148143</v>
      </c>
      <c r="T1781" s="11">
        <f t="shared" si="169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0.39743333333333336</v>
      </c>
      <c r="P1782" s="5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8"/>
        <v>42553.600810185184</v>
      </c>
      <c r="T1782" s="11">
        <f t="shared" si="169"/>
        <v>42493.600810185184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0.25763636363636366</v>
      </c>
      <c r="P1783" s="5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8"/>
        <v>42628.617418981477</v>
      </c>
      <c r="T1783" s="11">
        <f t="shared" si="169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0.15491428571428573</v>
      </c>
      <c r="P1784" s="5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8"/>
        <v>42421.575104166666</v>
      </c>
      <c r="T1784" s="11">
        <f t="shared" si="169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0.236925</v>
      </c>
      <c r="P1785" s="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8"/>
        <v>42145.949976851851</v>
      </c>
      <c r="T1785" s="11">
        <f t="shared" si="169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0.39760000000000001</v>
      </c>
      <c r="P1786" s="5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8"/>
        <v>42035.142361111109</v>
      </c>
      <c r="T1786" s="11">
        <f t="shared" si="169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0.20220833333333332</v>
      </c>
      <c r="P1787" s="5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8"/>
        <v>41928</v>
      </c>
      <c r="T1787" s="11">
        <f t="shared" si="169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0.47631578947368419</v>
      </c>
      <c r="P1788" s="5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8"/>
        <v>41988.550659722227</v>
      </c>
      <c r="T1788" s="11">
        <f t="shared" si="169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0.15329999999999999</v>
      </c>
      <c r="P1789" s="5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8"/>
        <v>42098.613854166666</v>
      </c>
      <c r="T1789" s="11">
        <f t="shared" si="169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1.3818181818181818E-2</v>
      </c>
      <c r="P1790" s="5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8"/>
        <v>41943.94840277778</v>
      </c>
      <c r="T1790" s="11">
        <f t="shared" si="169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5.0000000000000001E-3</v>
      </c>
      <c r="P1791" s="5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8"/>
        <v>42016.250034722223</v>
      </c>
      <c r="T1791" s="11">
        <f t="shared" si="169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4.9575757575757579E-2</v>
      </c>
      <c r="P1792" s="5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8"/>
        <v>42040.674513888887</v>
      </c>
      <c r="T1792" s="11">
        <f t="shared" si="169"/>
        <v>42010.674513888887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3.5666666666666666E-2</v>
      </c>
      <c r="P1793" s="5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8"/>
        <v>42033.740335648152</v>
      </c>
      <c r="T1793" s="11">
        <f t="shared" si="169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0.61124000000000001</v>
      </c>
      <c r="P1794" s="5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si="168"/>
        <v>42226.290972222225</v>
      </c>
      <c r="T1794" s="11">
        <f t="shared" si="169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IFERROR((E1795/D1795), 0)</f>
        <v>1.3333333333333334E-2</v>
      </c>
      <c r="P1795" s="5">
        <f t="shared" ref="P1795:P1858" si="171">IFERROR(E1795/L1795,0)</f>
        <v>20</v>
      </c>
      <c r="Q1795" t="str">
        <f t="shared" ref="Q1795:Q1858" si="172">TRIM(LEFT(N1795,(FIND("/",N1795,1))-1))</f>
        <v>photography</v>
      </c>
      <c r="R1795" t="str">
        <f t="shared" ref="R1795:R1858" si="173">TRIM(RIGHT(N1795,LEN(N1795) -(FIND("/",N1795,1))))</f>
        <v>photobooks</v>
      </c>
      <c r="S1795" s="11">
        <f t="shared" ref="S1795:S1858" si="174">(I1795/86400)+DATE(1970,1,1)</f>
        <v>41970.933333333334</v>
      </c>
      <c r="T1795" s="11">
        <f t="shared" ref="T1795:T1858" si="175">(J1795/86400)+DATE(1970,1,1)</f>
        <v>41940.891666666663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0.11077777777777778</v>
      </c>
      <c r="P1796" s="5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74"/>
        <v>42046.551180555558</v>
      </c>
      <c r="T1796" s="11">
        <f t="shared" si="17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0.38735714285714284</v>
      </c>
      <c r="P1797" s="5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74"/>
        <v>42657.666666666672</v>
      </c>
      <c r="T1797" s="11">
        <f t="shared" si="17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0.22052631578947368</v>
      </c>
      <c r="P1798" s="5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74"/>
        <v>42575.439421296294</v>
      </c>
      <c r="T1798" s="11">
        <f t="shared" si="17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0.67549999999999999</v>
      </c>
      <c r="P1799" s="5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4"/>
        <v>42719.56931712963</v>
      </c>
      <c r="T1799" s="11">
        <f t="shared" si="17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0.136375</v>
      </c>
      <c r="P1800" s="5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74"/>
        <v>42404.32677083333</v>
      </c>
      <c r="T1800" s="11">
        <f t="shared" si="17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1.7457500000000001E-2</v>
      </c>
      <c r="P1801" s="5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74"/>
        <v>41954.884351851855</v>
      </c>
      <c r="T1801" s="11">
        <f t="shared" si="17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0.20449632511889321</v>
      </c>
      <c r="P1802" s="5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74"/>
        <v>42653.606134259258</v>
      </c>
      <c r="T1802" s="11">
        <f t="shared" si="17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0.13852941176470587</v>
      </c>
      <c r="P1803" s="5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74"/>
        <v>42353.506944444445</v>
      </c>
      <c r="T1803" s="11">
        <f t="shared" si="17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0.48485714285714288</v>
      </c>
      <c r="P1804" s="5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74"/>
        <v>42182.915972222225</v>
      </c>
      <c r="T1804" s="11">
        <f t="shared" si="17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0.308</v>
      </c>
      <c r="P1805" s="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74"/>
        <v>42049.071550925924</v>
      </c>
      <c r="T1805" s="11">
        <f t="shared" si="175"/>
        <v>42018.071550925924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0.35174193548387095</v>
      </c>
      <c r="P1806" s="5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74"/>
        <v>42322.719953703709</v>
      </c>
      <c r="T1806" s="11">
        <f t="shared" si="17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0.36404444444444445</v>
      </c>
      <c r="P1807" s="5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74"/>
        <v>42279.75</v>
      </c>
      <c r="T1807" s="11">
        <f t="shared" si="17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2.955E-2</v>
      </c>
      <c r="P1808" s="5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74"/>
        <v>41912.638298611113</v>
      </c>
      <c r="T1808" s="11">
        <f t="shared" si="17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0.1106</v>
      </c>
      <c r="P1809" s="5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74"/>
        <v>41910.068437499998</v>
      </c>
      <c r="T1809" s="11">
        <f t="shared" si="17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0.41407142857142859</v>
      </c>
      <c r="P1810" s="5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74"/>
        <v>42777.680902777778</v>
      </c>
      <c r="T1810" s="11">
        <f t="shared" si="17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0.10857142857142857</v>
      </c>
      <c r="P1811" s="5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74"/>
        <v>42064.907858796301</v>
      </c>
      <c r="T1811" s="11">
        <f t="shared" si="17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3.3333333333333333E-2</v>
      </c>
      <c r="P1812" s="5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4"/>
        <v>41872.91002314815</v>
      </c>
      <c r="T1812" s="11">
        <f t="shared" si="17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7.407407407407407E-4</v>
      </c>
      <c r="P1813" s="5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74"/>
        <v>41936.166666666664</v>
      </c>
      <c r="T1813" s="11">
        <f t="shared" si="17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0.13307692307692306</v>
      </c>
      <c r="P1814" s="5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74"/>
        <v>42554.318703703699</v>
      </c>
      <c r="T1814" s="11">
        <f t="shared" si="17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5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1">
        <f t="shared" si="174"/>
        <v>41859.889027777775</v>
      </c>
      <c r="T1815" s="11">
        <f t="shared" si="17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0.49183333333333334</v>
      </c>
      <c r="P1816" s="5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74"/>
        <v>42063.314074074078</v>
      </c>
      <c r="T1816" s="11">
        <f t="shared" si="17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5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1">
        <f t="shared" si="174"/>
        <v>42186.906678240739</v>
      </c>
      <c r="T1817" s="11">
        <f t="shared" si="175"/>
        <v>42172.906678240739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2.036E-2</v>
      </c>
      <c r="P1818" s="5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74"/>
        <v>42576.791666666672</v>
      </c>
      <c r="T1818" s="11">
        <f t="shared" si="17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0.52327777777777773</v>
      </c>
      <c r="P1819" s="5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4"/>
        <v>42765.290972222225</v>
      </c>
      <c r="T1819" s="11">
        <f t="shared" si="17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5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1">
        <f t="shared" si="174"/>
        <v>42097.192708333328</v>
      </c>
      <c r="T1820" s="11">
        <f t="shared" si="17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2.0833333333333332E-2</v>
      </c>
      <c r="P1821" s="5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4"/>
        <v>41850.752268518518</v>
      </c>
      <c r="T1821" s="11">
        <f t="shared" si="17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6.565384615384616E-2</v>
      </c>
      <c r="P1822" s="5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74"/>
        <v>42095.042708333334</v>
      </c>
      <c r="T1822" s="11">
        <f t="shared" si="175"/>
        <v>42065.084374999999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1.3489</v>
      </c>
      <c r="P1823" s="5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74"/>
        <v>40971.319062499999</v>
      </c>
      <c r="T1823" s="11">
        <f t="shared" si="17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</v>
      </c>
      <c r="P1824" s="5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74"/>
        <v>41670.792361111111</v>
      </c>
      <c r="T1824" s="11">
        <f t="shared" si="175"/>
        <v>41634.797013888892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1.1585714285714286</v>
      </c>
      <c r="P1825" s="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74"/>
        <v>41206.684907407405</v>
      </c>
      <c r="T1825" s="11">
        <f t="shared" si="175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1.0006666666666666</v>
      </c>
      <c r="P1826" s="5">
        <f t="shared" si="171"/>
        <v>75.05</v>
      </c>
      <c r="Q1826" t="str">
        <f t="shared" si="172"/>
        <v>music</v>
      </c>
      <c r="R1826" t="str">
        <f t="shared" si="173"/>
        <v>rock</v>
      </c>
      <c r="S1826" s="11">
        <f t="shared" si="174"/>
        <v>41647.088888888888</v>
      </c>
      <c r="T1826" s="11">
        <f t="shared" si="175"/>
        <v>41626.916284722218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1.0505</v>
      </c>
      <c r="P1827" s="5">
        <f t="shared" si="171"/>
        <v>42.02</v>
      </c>
      <c r="Q1827" t="str">
        <f t="shared" si="172"/>
        <v>music</v>
      </c>
      <c r="R1827" t="str">
        <f t="shared" si="173"/>
        <v>rock</v>
      </c>
      <c r="S1827" s="11">
        <f t="shared" si="174"/>
        <v>41466.83452546296</v>
      </c>
      <c r="T1827" s="11">
        <f t="shared" si="17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1.01</v>
      </c>
      <c r="P1828" s="5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74"/>
        <v>41687.923807870371</v>
      </c>
      <c r="T1828" s="11">
        <f t="shared" si="17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1.0066250000000001</v>
      </c>
      <c r="P1829" s="5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74"/>
        <v>40605.325937499998</v>
      </c>
      <c r="T1829" s="11">
        <f t="shared" si="17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1.0016</v>
      </c>
      <c r="P1830" s="5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74"/>
        <v>41768.916666666664</v>
      </c>
      <c r="T1830" s="11">
        <f t="shared" si="17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1.6668333333333334</v>
      </c>
      <c r="P1831" s="5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74"/>
        <v>40564.916666666664</v>
      </c>
      <c r="T1831" s="11">
        <f t="shared" si="17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1.0153333333333334</v>
      </c>
      <c r="P1832" s="5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74"/>
        <v>41694.684108796297</v>
      </c>
      <c r="T1832" s="11">
        <f t="shared" si="17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1.03</v>
      </c>
      <c r="P1833" s="5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74"/>
        <v>41041.996099537035</v>
      </c>
      <c r="T1833" s="11">
        <f t="shared" si="17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1.4285714285714286</v>
      </c>
      <c r="P1834" s="5">
        <f t="shared" si="171"/>
        <v>25</v>
      </c>
      <c r="Q1834" t="str">
        <f t="shared" si="172"/>
        <v>music</v>
      </c>
      <c r="R1834" t="str">
        <f t="shared" si="173"/>
        <v>rock</v>
      </c>
      <c r="S1834" s="11">
        <f t="shared" si="174"/>
        <v>40606.539664351854</v>
      </c>
      <c r="T1834" s="11">
        <f t="shared" si="17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2.625</v>
      </c>
      <c r="P1835" s="5">
        <f t="shared" si="171"/>
        <v>42</v>
      </c>
      <c r="Q1835" t="str">
        <f t="shared" si="172"/>
        <v>music</v>
      </c>
      <c r="R1835" t="str">
        <f t="shared" si="173"/>
        <v>rock</v>
      </c>
      <c r="S1835" s="11">
        <f t="shared" si="174"/>
        <v>41335.332638888889</v>
      </c>
      <c r="T1835" s="11">
        <f t="shared" si="17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1.1805000000000001</v>
      </c>
      <c r="P1836" s="5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74"/>
        <v>42028.964062500003</v>
      </c>
      <c r="T1836" s="11">
        <f t="shared" si="17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1.04</v>
      </c>
      <c r="P1837" s="5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74"/>
        <v>42460.660543981481</v>
      </c>
      <c r="T1837" s="11">
        <f t="shared" si="17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2.0034000000000001</v>
      </c>
      <c r="P1838" s="5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74"/>
        <v>41322.809363425928</v>
      </c>
      <c r="T1838" s="11">
        <f t="shared" si="17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3.0683333333333334</v>
      </c>
      <c r="P1839" s="5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74"/>
        <v>40986.006192129629</v>
      </c>
      <c r="T1839" s="11">
        <f t="shared" si="17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1.00149</v>
      </c>
      <c r="P1840" s="5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74"/>
        <v>40817.125</v>
      </c>
      <c r="T1840" s="11">
        <f t="shared" si="17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2.0529999999999999</v>
      </c>
      <c r="P1841" s="5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74"/>
        <v>42644.722013888888</v>
      </c>
      <c r="T1841" s="11">
        <f t="shared" si="17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1.0888888888888888</v>
      </c>
      <c r="P1842" s="5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74"/>
        <v>41401.207638888889</v>
      </c>
      <c r="T1842" s="11">
        <f t="shared" si="17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1.0175000000000001</v>
      </c>
      <c r="P1843" s="5">
        <f t="shared" si="171"/>
        <v>50.875</v>
      </c>
      <c r="Q1843" t="str">
        <f t="shared" si="172"/>
        <v>music</v>
      </c>
      <c r="R1843" t="str">
        <f t="shared" si="173"/>
        <v>rock</v>
      </c>
      <c r="S1843" s="11">
        <f t="shared" si="174"/>
        <v>41779.207638888889</v>
      </c>
      <c r="T1843" s="11">
        <f t="shared" si="17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1.2524999999999999</v>
      </c>
      <c r="P1844" s="5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74"/>
        <v>42065.249305555553</v>
      </c>
      <c r="T1844" s="11">
        <f t="shared" si="17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1.2400610000000001</v>
      </c>
      <c r="P1845" s="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74"/>
        <v>40594.994837962964</v>
      </c>
      <c r="T1845" s="11">
        <f t="shared" si="17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1.014</v>
      </c>
      <c r="P1846" s="5">
        <f t="shared" si="171"/>
        <v>76.05</v>
      </c>
      <c r="Q1846" t="str">
        <f t="shared" si="172"/>
        <v>music</v>
      </c>
      <c r="R1846" t="str">
        <f t="shared" si="173"/>
        <v>rock</v>
      </c>
      <c r="S1846" s="11">
        <f t="shared" si="174"/>
        <v>40705.125</v>
      </c>
      <c r="T1846" s="11">
        <f t="shared" si="17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</v>
      </c>
      <c r="P1847" s="5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74"/>
        <v>42538.204861111109</v>
      </c>
      <c r="T1847" s="11">
        <f t="shared" si="17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1.3792666666666666</v>
      </c>
      <c r="P1848" s="5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74"/>
        <v>41258.650196759263</v>
      </c>
      <c r="T1848" s="11">
        <f t="shared" si="17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1.2088000000000001</v>
      </c>
      <c r="P1849" s="5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74"/>
        <v>42115.236481481479</v>
      </c>
      <c r="T1849" s="11">
        <f t="shared" si="17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1.0736666666666668</v>
      </c>
      <c r="P1850" s="5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74"/>
        <v>40755.290972222225</v>
      </c>
      <c r="T1850" s="11">
        <f t="shared" si="17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1.0033333333333334</v>
      </c>
      <c r="P1851" s="5">
        <f t="shared" si="171"/>
        <v>37.625</v>
      </c>
      <c r="Q1851" t="str">
        <f t="shared" si="172"/>
        <v>music</v>
      </c>
      <c r="R1851" t="str">
        <f t="shared" si="173"/>
        <v>rock</v>
      </c>
      <c r="S1851" s="11">
        <f t="shared" si="174"/>
        <v>41199.845590277779</v>
      </c>
      <c r="T1851" s="11">
        <f t="shared" si="17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1.0152222222222222</v>
      </c>
      <c r="P1852" s="5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74"/>
        <v>41830.959490740745</v>
      </c>
      <c r="T1852" s="11">
        <f t="shared" si="17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1.0007692307692309</v>
      </c>
      <c r="P1853" s="5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74"/>
        <v>41848.041666666664</v>
      </c>
      <c r="T1853" s="11">
        <f t="shared" si="17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1.1696666666666666</v>
      </c>
      <c r="P1854" s="5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74"/>
        <v>42119</v>
      </c>
      <c r="T1854" s="11">
        <f t="shared" si="17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1.01875</v>
      </c>
      <c r="P1855" s="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74"/>
        <v>41227.102048611108</v>
      </c>
      <c r="T1855" s="11">
        <f t="shared" si="17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1.0212366666666666</v>
      </c>
      <c r="P1856" s="5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74"/>
        <v>41418.021261574075</v>
      </c>
      <c r="T1856" s="11">
        <f t="shared" si="17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1.5405897142857143</v>
      </c>
      <c r="P1857" s="5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74"/>
        <v>41645.538657407407</v>
      </c>
      <c r="T1857" s="11">
        <f t="shared" si="17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1.0125</v>
      </c>
      <c r="P1858" s="5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si="174"/>
        <v>41838.854999999996</v>
      </c>
      <c r="T1858" s="11">
        <f t="shared" si="17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IFERROR((E1859/D1859), 0)</f>
        <v>1</v>
      </c>
      <c r="P1859" s="5">
        <f t="shared" ref="P1859:P1922" si="177">IFERROR(E1859/L1859,0)</f>
        <v>136.36363636363637</v>
      </c>
      <c r="Q1859" t="str">
        <f t="shared" ref="Q1859:Q1922" si="178">TRIM(LEFT(N1859,(FIND("/",N1859,1))-1))</f>
        <v>music</v>
      </c>
      <c r="R1859" t="str">
        <f t="shared" ref="R1859:R1922" si="179">TRIM(RIGHT(N1859,LEN(N1859) -(FIND("/",N1859,1))))</f>
        <v>rock</v>
      </c>
      <c r="S1859" s="11">
        <f t="shared" ref="S1859:S1922" si="180">(I1859/86400)+DATE(1970,1,1)</f>
        <v>41894.76866898148</v>
      </c>
      <c r="T1859" s="11">
        <f t="shared" ref="T1859:T1922" si="181">(J1859/86400)+DATE(1970,1,1)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1.0874800874800874</v>
      </c>
      <c r="P1860" s="5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80"/>
        <v>40893.242141203707</v>
      </c>
      <c r="T1860" s="11">
        <f t="shared" si="181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1.3183333333333334</v>
      </c>
      <c r="P1861" s="5">
        <f t="shared" si="177"/>
        <v>70.625</v>
      </c>
      <c r="Q1861" t="str">
        <f t="shared" si="178"/>
        <v>music</v>
      </c>
      <c r="R1861" t="str">
        <f t="shared" si="179"/>
        <v>rock</v>
      </c>
      <c r="S1861" s="11">
        <f t="shared" si="180"/>
        <v>40808.770011574074</v>
      </c>
      <c r="T1861" s="11">
        <f t="shared" si="181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1.3346666666666667</v>
      </c>
      <c r="P1862" s="5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80"/>
        <v>41676.70930555556</v>
      </c>
      <c r="T1862" s="11">
        <f t="shared" si="181"/>
        <v>41655.70930555556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5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1">
        <f t="shared" si="180"/>
        <v>42030.300243055557</v>
      </c>
      <c r="T1863" s="11">
        <f t="shared" si="181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8.0833333333333326E-2</v>
      </c>
      <c r="P1864" s="5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80"/>
        <v>42802.3125</v>
      </c>
      <c r="T1864" s="11">
        <f t="shared" si="181"/>
        <v>42755.492754629631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4.0000000000000001E-3</v>
      </c>
      <c r="P1865" s="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1">
        <f t="shared" si="180"/>
        <v>41802.797280092593</v>
      </c>
      <c r="T1865" s="11">
        <f t="shared" si="181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0.42892307692307691</v>
      </c>
      <c r="P1866" s="5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80"/>
        <v>41763.716435185182</v>
      </c>
      <c r="T1866" s="11">
        <f t="shared" si="181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3.6363636363636364E-5</v>
      </c>
      <c r="P1867" s="5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1">
        <f t="shared" si="180"/>
        <v>42680.409108796295</v>
      </c>
      <c r="T1867" s="11">
        <f t="shared" si="181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5.0000000000000001E-3</v>
      </c>
      <c r="P1868" s="5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80"/>
        <v>42795.166666666672</v>
      </c>
      <c r="T1868" s="11">
        <f t="shared" si="181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5.0000000000000001E-4</v>
      </c>
      <c r="P1869" s="5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80"/>
        <v>42679.924907407403</v>
      </c>
      <c r="T1869" s="11">
        <f t="shared" si="181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4.8680000000000001E-2</v>
      </c>
      <c r="P1870" s="5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80"/>
        <v>42353.332638888889</v>
      </c>
      <c r="T1870" s="11">
        <f t="shared" si="181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5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1">
        <f t="shared" si="180"/>
        <v>42739.002881944441</v>
      </c>
      <c r="T1871" s="11">
        <f t="shared" si="181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0.10314285714285715</v>
      </c>
      <c r="P1872" s="5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80"/>
        <v>42400.178472222222</v>
      </c>
      <c r="T1872" s="11">
        <f t="shared" si="181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0.7178461538461538</v>
      </c>
      <c r="P1873" s="5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80"/>
        <v>41963.825243055559</v>
      </c>
      <c r="T1873" s="11">
        <f t="shared" si="181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1.06E-2</v>
      </c>
      <c r="P1874" s="5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80"/>
        <v>42185.129652777774</v>
      </c>
      <c r="T1874" s="11">
        <f t="shared" si="181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4.4999999999999997E-3</v>
      </c>
      <c r="P1875" s="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80"/>
        <v>42193.697916666672</v>
      </c>
      <c r="T1875" s="11">
        <f t="shared" si="181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1.6249999999999999E-4</v>
      </c>
      <c r="P1876" s="5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80"/>
        <v>42549.969131944439</v>
      </c>
      <c r="T1876" s="11">
        <f t="shared" si="181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5.1000000000000004E-3</v>
      </c>
      <c r="P1877" s="5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80"/>
        <v>42588.899398148147</v>
      </c>
      <c r="T1877" s="11">
        <f t="shared" si="181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5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1">
        <f t="shared" si="180"/>
        <v>41806.284780092596</v>
      </c>
      <c r="T1878" s="11">
        <f t="shared" si="181"/>
        <v>41776.284780092596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5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1">
        <f t="shared" si="180"/>
        <v>42064.029224537036</v>
      </c>
      <c r="T1879" s="11">
        <f t="shared" si="181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5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1">
        <f t="shared" si="180"/>
        <v>41803.008738425924</v>
      </c>
      <c r="T1880" s="11">
        <f t="shared" si="181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1.1999999999999999E-3</v>
      </c>
      <c r="P1881" s="5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1">
        <f t="shared" si="180"/>
        <v>42443.607974537037</v>
      </c>
      <c r="T1881" s="11">
        <f t="shared" si="181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0.20080000000000001</v>
      </c>
      <c r="P1882" s="5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80"/>
        <v>42459.525231481486</v>
      </c>
      <c r="T1882" s="11">
        <f t="shared" si="181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1.726845</v>
      </c>
      <c r="P1883" s="5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80"/>
        <v>42073.110983796301</v>
      </c>
      <c r="T1883" s="11">
        <f t="shared" si="181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1.008955223880597</v>
      </c>
      <c r="P1884" s="5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80"/>
        <v>41100.991666666669</v>
      </c>
      <c r="T1884" s="11">
        <f t="shared" si="181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1.0480480480480481</v>
      </c>
      <c r="P1885" s="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80"/>
        <v>41007.906342592592</v>
      </c>
      <c r="T1885" s="11">
        <f t="shared" si="181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1.351</v>
      </c>
      <c r="P1886" s="5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80"/>
        <v>41240.5</v>
      </c>
      <c r="T1886" s="11">
        <f t="shared" si="181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1.1632786885245903</v>
      </c>
      <c r="P1887" s="5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80"/>
        <v>41131.916666666664</v>
      </c>
      <c r="T1887" s="11">
        <f t="shared" si="181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1.0208333333333333</v>
      </c>
      <c r="P1888" s="5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80"/>
        <v>41955.94835648148</v>
      </c>
      <c r="T1888" s="11">
        <f t="shared" si="181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1.1116666666666666</v>
      </c>
      <c r="P1889" s="5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80"/>
        <v>42341.895833333328</v>
      </c>
      <c r="T1889" s="11">
        <f t="shared" si="181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1.6608000000000001</v>
      </c>
      <c r="P1890" s="5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80"/>
        <v>40330.207638888889</v>
      </c>
      <c r="T1890" s="11">
        <f t="shared" si="181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1.0660000000000001</v>
      </c>
      <c r="P1891" s="5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80"/>
        <v>41344.751689814817</v>
      </c>
      <c r="T1891" s="11">
        <f t="shared" si="181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1.4458441666666668</v>
      </c>
      <c r="P1892" s="5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80"/>
        <v>41258.786203703705</v>
      </c>
      <c r="T1892" s="11">
        <f t="shared" si="181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1.0555000000000001</v>
      </c>
      <c r="P1893" s="5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80"/>
        <v>40381.25</v>
      </c>
      <c r="T1893" s="11">
        <f t="shared" si="181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1.3660000000000001</v>
      </c>
      <c r="P1894" s="5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80"/>
        <v>40701.637511574074</v>
      </c>
      <c r="T1894" s="11">
        <f t="shared" si="181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1.04</v>
      </c>
      <c r="P1895" s="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80"/>
        <v>40649.165972222225</v>
      </c>
      <c r="T1895" s="11">
        <f t="shared" si="181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1.145</v>
      </c>
      <c r="P1896" s="5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80"/>
        <v>40951.90489583333</v>
      </c>
      <c r="T1896" s="11">
        <f t="shared" si="181"/>
        <v>40920.90489583333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1.0171957671957672</v>
      </c>
      <c r="P1897" s="5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80"/>
        <v>42297.746782407412</v>
      </c>
      <c r="T1897" s="11">
        <f t="shared" si="181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1.2394678492239468</v>
      </c>
      <c r="P1898" s="5">
        <f t="shared" si="177"/>
        <v>43</v>
      </c>
      <c r="Q1898" t="str">
        <f t="shared" si="178"/>
        <v>music</v>
      </c>
      <c r="R1898" t="str">
        <f t="shared" si="179"/>
        <v>indie rock</v>
      </c>
      <c r="S1898" s="11">
        <f t="shared" si="180"/>
        <v>41011.710243055553</v>
      </c>
      <c r="T1898" s="11">
        <f t="shared" si="181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1.0245669291338582</v>
      </c>
      <c r="P1899" s="5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80"/>
        <v>41702.875</v>
      </c>
      <c r="T1899" s="11">
        <f t="shared" si="181"/>
        <v>41680.583402777775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1.4450000000000001</v>
      </c>
      <c r="P1900" s="5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80"/>
        <v>42401.75</v>
      </c>
      <c r="T1900" s="11">
        <f t="shared" si="181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1.3333333333333333</v>
      </c>
      <c r="P1901" s="5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80"/>
        <v>42088.90006944444</v>
      </c>
      <c r="T1901" s="11">
        <f t="shared" si="181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1.0936440000000001</v>
      </c>
      <c r="P1902" s="5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80"/>
        <v>41188.415972222225</v>
      </c>
      <c r="T1902" s="11">
        <f t="shared" si="181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2.696969696969697E-2</v>
      </c>
      <c r="P1903" s="5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80"/>
        <v>42146.541666666672</v>
      </c>
      <c r="T1903" s="11">
        <f t="shared" si="181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1.2E-2</v>
      </c>
      <c r="P1904" s="5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1">
        <f t="shared" si="180"/>
        <v>42067.789895833332</v>
      </c>
      <c r="T1904" s="11">
        <f t="shared" si="181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0.46600000000000003</v>
      </c>
      <c r="P1905" s="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80"/>
        <v>42762.770729166667</v>
      </c>
      <c r="T1905" s="11">
        <f t="shared" si="181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1E-3</v>
      </c>
      <c r="P1906" s="5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80"/>
        <v>42371.685428240744</v>
      </c>
      <c r="T1906" s="11">
        <f t="shared" si="181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1.6800000000000001E-3</v>
      </c>
      <c r="P1907" s="5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80"/>
        <v>41889.925856481481</v>
      </c>
      <c r="T1907" s="11">
        <f t="shared" si="181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0.42759999999999998</v>
      </c>
      <c r="P1908" s="5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80"/>
        <v>42544.671099537038</v>
      </c>
      <c r="T1908" s="11">
        <f t="shared" si="181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2.8333333333333335E-3</v>
      </c>
      <c r="P1909" s="5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80"/>
        <v>41782.587094907409</v>
      </c>
      <c r="T1909" s="11">
        <f t="shared" si="181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1.7319999999999999E-2</v>
      </c>
      <c r="P1910" s="5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80"/>
        <v>42733.917824074073</v>
      </c>
      <c r="T1910" s="11">
        <f t="shared" si="181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0.14111428571428572</v>
      </c>
      <c r="P1911" s="5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80"/>
        <v>41935.429155092592</v>
      </c>
      <c r="T1911" s="11">
        <f t="shared" si="181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0.39395294117647056</v>
      </c>
      <c r="P1912" s="5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80"/>
        <v>42308.947916666672</v>
      </c>
      <c r="T1912" s="11">
        <f t="shared" si="181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2.3529411764705883E-4</v>
      </c>
      <c r="P1913" s="5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80"/>
        <v>41860.033958333333</v>
      </c>
      <c r="T1913" s="11">
        <f t="shared" si="181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0.59299999999999997</v>
      </c>
      <c r="P1914" s="5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80"/>
        <v>42159.226388888885</v>
      </c>
      <c r="T1914" s="11">
        <f t="shared" si="181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1.3270833333333334E-2</v>
      </c>
      <c r="P1915" s="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80"/>
        <v>41920.511319444442</v>
      </c>
      <c r="T1915" s="11">
        <f t="shared" si="181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9.0090090090090086E-2</v>
      </c>
      <c r="P1916" s="5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80"/>
        <v>41944.165972222225</v>
      </c>
      <c r="T1916" s="11">
        <f t="shared" si="181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1.6E-2</v>
      </c>
      <c r="P1917" s="5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1">
        <f t="shared" si="180"/>
        <v>41884.04886574074</v>
      </c>
      <c r="T1917" s="11">
        <f t="shared" si="181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5.1000000000000004E-3</v>
      </c>
      <c r="P1918" s="5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80"/>
        <v>42681.758969907409</v>
      </c>
      <c r="T1918" s="11">
        <f t="shared" si="181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0.52570512820512816</v>
      </c>
      <c r="P1919" s="5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80"/>
        <v>42776.270057870366</v>
      </c>
      <c r="T1919" s="11">
        <f t="shared" si="181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1.04E-2</v>
      </c>
      <c r="P1920" s="5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80"/>
        <v>41863.789942129632</v>
      </c>
      <c r="T1920" s="11">
        <f t="shared" si="181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0.47399999999999998</v>
      </c>
      <c r="P1921" s="5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80"/>
        <v>42143.875567129631</v>
      </c>
      <c r="T1921" s="11">
        <f t="shared" si="181"/>
        <v>42113.875567129631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0.43030000000000002</v>
      </c>
      <c r="P1922" s="5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si="180"/>
        <v>42298.958333333328</v>
      </c>
      <c r="T1922" s="11">
        <f t="shared" si="181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IFERROR((E1923/D1923), 0)</f>
        <v>1.3680000000000001</v>
      </c>
      <c r="P1923" s="5">
        <f t="shared" ref="P1923:P1986" si="183">IFERROR(E1923/L1923,0)</f>
        <v>54</v>
      </c>
      <c r="Q1923" t="str">
        <f t="shared" ref="Q1923:Q1986" si="184">TRIM(LEFT(N1923,(FIND("/",N1923,1))-1))</f>
        <v>music</v>
      </c>
      <c r="R1923" t="str">
        <f t="shared" ref="R1923:R1986" si="185">TRIM(RIGHT(N1923,LEN(N1923) -(FIND("/",N1923,1))))</f>
        <v>indie rock</v>
      </c>
      <c r="S1923" s="11">
        <f t="shared" ref="S1923:S1986" si="186">(I1923/86400)+DATE(1970,1,1)</f>
        <v>41104.221562500003</v>
      </c>
      <c r="T1923" s="11">
        <f t="shared" ref="T1923:T1986" si="187">(J1923/86400)+DATE(1970,1,1)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1.1555</v>
      </c>
      <c r="P1924" s="5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6"/>
        <v>41620.255868055552</v>
      </c>
      <c r="T1924" s="11">
        <f t="shared" si="187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2.4079999999999999</v>
      </c>
      <c r="P1925" s="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6"/>
        <v>40813.207638888889</v>
      </c>
      <c r="T1925" s="11">
        <f t="shared" si="187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1.1439999999999999</v>
      </c>
      <c r="P1926" s="5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6"/>
        <v>41654.814583333333</v>
      </c>
      <c r="T1926" s="11">
        <f t="shared" si="187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1.1033333333333333</v>
      </c>
      <c r="P1927" s="5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6"/>
        <v>41558</v>
      </c>
      <c r="T1927" s="11">
        <f t="shared" si="187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1.9537933333333333</v>
      </c>
      <c r="P1928" s="5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6"/>
        <v>40484.018055555556</v>
      </c>
      <c r="T1928" s="11">
        <f t="shared" si="187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1.0333333333333334</v>
      </c>
      <c r="P1929" s="5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6"/>
        <v>40976.207638888889</v>
      </c>
      <c r="T1929" s="11">
        <f t="shared" si="187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1.031372549019608</v>
      </c>
      <c r="P1930" s="5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6"/>
        <v>41401.6480787037</v>
      </c>
      <c r="T1930" s="11">
        <f t="shared" si="187"/>
        <v>41371.6480787037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1.003125</v>
      </c>
      <c r="P1931" s="5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6"/>
        <v>40729.021597222221</v>
      </c>
      <c r="T1931" s="11">
        <f t="shared" si="187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1.27</v>
      </c>
      <c r="P1932" s="5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6"/>
        <v>41462.558819444443</v>
      </c>
      <c r="T1932" s="11">
        <f t="shared" si="187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1.20601</v>
      </c>
      <c r="P1933" s="5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6"/>
        <v>41051.145833333336</v>
      </c>
      <c r="T1933" s="11">
        <f t="shared" si="187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1.0699047619047619</v>
      </c>
      <c r="P1934" s="5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6"/>
        <v>40932.809872685189</v>
      </c>
      <c r="T1934" s="11">
        <f t="shared" si="187"/>
        <v>40911.809872685189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1.7243333333333333</v>
      </c>
      <c r="P1935" s="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6"/>
        <v>41909.130868055552</v>
      </c>
      <c r="T1935" s="11">
        <f t="shared" si="187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1.2362</v>
      </c>
      <c r="P1936" s="5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6"/>
        <v>40902.208333333336</v>
      </c>
      <c r="T1936" s="11">
        <f t="shared" si="187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1.0840000000000001</v>
      </c>
      <c r="P1937" s="5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6"/>
        <v>41811.207638888889</v>
      </c>
      <c r="T1937" s="11">
        <f t="shared" si="187"/>
        <v>41773.932534722218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1.1652013333333333</v>
      </c>
      <c r="P1938" s="5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6"/>
        <v>40883.249305555553</v>
      </c>
      <c r="T1938" s="11">
        <f t="shared" si="187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1.8724499999999999</v>
      </c>
      <c r="P1939" s="5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6"/>
        <v>41075.165972222225</v>
      </c>
      <c r="T1939" s="11">
        <f t="shared" si="187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1.1593333333333333</v>
      </c>
      <c r="P1940" s="5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6"/>
        <v>41457.208333333336</v>
      </c>
      <c r="T1940" s="11">
        <f t="shared" si="187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1.107</v>
      </c>
      <c r="P1941" s="5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6"/>
        <v>41343.943379629629</v>
      </c>
      <c r="T1941" s="11">
        <f t="shared" si="187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1.7092307692307693</v>
      </c>
      <c r="P1942" s="5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6"/>
        <v>40709.165972222225</v>
      </c>
      <c r="T1942" s="11">
        <f t="shared" si="187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1.2611835600000001</v>
      </c>
      <c r="P1943" s="5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6"/>
        <v>41774.290868055556</v>
      </c>
      <c r="T1943" s="11">
        <f t="shared" si="187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1.3844033333333334</v>
      </c>
      <c r="P1944" s="5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6"/>
        <v>40728.828009259261</v>
      </c>
      <c r="T1944" s="11">
        <f t="shared" si="187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17.052499999999998</v>
      </c>
      <c r="P1945" s="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6"/>
        <v>42593.269861111112</v>
      </c>
      <c r="T1945" s="11">
        <f t="shared" si="187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7.8805550000000002</v>
      </c>
      <c r="P1946" s="5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6"/>
        <v>41760.584374999999</v>
      </c>
      <c r="T1946" s="11">
        <f t="shared" si="187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3.4801799999999998</v>
      </c>
      <c r="P1947" s="5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6"/>
        <v>42197.251828703702</v>
      </c>
      <c r="T1947" s="11">
        <f t="shared" si="187"/>
        <v>42157.251828703702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1.4974666666666667</v>
      </c>
      <c r="P1948" s="5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6"/>
        <v>41749.108344907407</v>
      </c>
      <c r="T1948" s="11">
        <f t="shared" si="187"/>
        <v>41689.150011574078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1.0063375000000001</v>
      </c>
      <c r="P1949" s="5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6"/>
        <v>40140.249305555553</v>
      </c>
      <c r="T1949" s="11">
        <f t="shared" si="187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8.0021100000000001</v>
      </c>
      <c r="P1950" s="5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6"/>
        <v>42527.709722222222</v>
      </c>
      <c r="T1950" s="11">
        <f t="shared" si="187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1.0600260000000001</v>
      </c>
      <c r="P1951" s="5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6"/>
        <v>41830.423043981486</v>
      </c>
      <c r="T1951" s="11">
        <f t="shared" si="187"/>
        <v>41800.423043981486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2.0051866666666669</v>
      </c>
      <c r="P1952" s="5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6"/>
        <v>40655.181400462963</v>
      </c>
      <c r="T1952" s="11">
        <f t="shared" si="187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2.1244399999999999</v>
      </c>
      <c r="P1953" s="5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6"/>
        <v>42681.462233796294</v>
      </c>
      <c r="T1953" s="11">
        <f t="shared" si="187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1.9847237142857144</v>
      </c>
      <c r="P1954" s="5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6"/>
        <v>41563.60665509259</v>
      </c>
      <c r="T1954" s="11">
        <f t="shared" si="187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2.2594666666666665</v>
      </c>
      <c r="P1955" s="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6"/>
        <v>40970.125</v>
      </c>
      <c r="T1955" s="11">
        <f t="shared" si="187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6.9894800000000004</v>
      </c>
      <c r="P1956" s="5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6"/>
        <v>42441.208333333328</v>
      </c>
      <c r="T1956" s="11">
        <f t="shared" si="187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3.9859528571428569</v>
      </c>
      <c r="P1957" s="5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6"/>
        <v>41052.791666666664</v>
      </c>
      <c r="T1957" s="11">
        <f t="shared" si="187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2.9403333333333332</v>
      </c>
      <c r="P1958" s="5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6"/>
        <v>42112.882002314815</v>
      </c>
      <c r="T1958" s="11">
        <f t="shared" si="187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1.6750470000000002</v>
      </c>
      <c r="P1959" s="5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6"/>
        <v>41209.098530092597</v>
      </c>
      <c r="T1959" s="11">
        <f t="shared" si="187"/>
        <v>41179.098530092597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14.355717142857143</v>
      </c>
      <c r="P1960" s="5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6"/>
        <v>41356.94630787037</v>
      </c>
      <c r="T1960" s="11">
        <f t="shared" si="187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1.5673440000000001</v>
      </c>
      <c r="P1961" s="5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6"/>
        <v>41913</v>
      </c>
      <c r="T1961" s="11">
        <f t="shared" si="187"/>
        <v>41871.845601851848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1.1790285714285715</v>
      </c>
      <c r="P1962" s="5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6"/>
        <v>41994.362743055557</v>
      </c>
      <c r="T1962" s="11">
        <f t="shared" si="187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11.053811999999999</v>
      </c>
      <c r="P1963" s="5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6"/>
        <v>41188.165972222225</v>
      </c>
      <c r="T1963" s="11">
        <f t="shared" si="187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1.9292499999999999</v>
      </c>
      <c r="P1964" s="5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6"/>
        <v>41772.780509259261</v>
      </c>
      <c r="T1964" s="11">
        <f t="shared" si="187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1.268842105263158</v>
      </c>
      <c r="P1965" s="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6"/>
        <v>41898.429791666669</v>
      </c>
      <c r="T1965" s="11">
        <f t="shared" si="187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2.5957748878923765</v>
      </c>
      <c r="P1966" s="5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6"/>
        <v>42482.272824074069</v>
      </c>
      <c r="T1966" s="11">
        <f t="shared" si="187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2.6227999999999998</v>
      </c>
      <c r="P1967" s="5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6"/>
        <v>40920.041666666664</v>
      </c>
      <c r="T1967" s="11">
        <f t="shared" si="187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2.0674309000000002</v>
      </c>
      <c r="P1968" s="5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6"/>
        <v>41865.540486111109</v>
      </c>
      <c r="T1968" s="11">
        <f t="shared" si="187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3.7012999999999998</v>
      </c>
      <c r="P1969" s="5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6"/>
        <v>41760.663530092592</v>
      </c>
      <c r="T1969" s="11">
        <f t="shared" si="187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2.8496600000000001</v>
      </c>
      <c r="P1970" s="5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6"/>
        <v>42707.628645833334</v>
      </c>
      <c r="T1970" s="11">
        <f t="shared" si="187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5.7907999999999999</v>
      </c>
      <c r="P1971" s="5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6"/>
        <v>42587.792453703703</v>
      </c>
      <c r="T1971" s="11">
        <f t="shared" si="187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11.318</v>
      </c>
      <c r="P1972" s="5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6"/>
        <v>41384.151631944442</v>
      </c>
      <c r="T1972" s="11">
        <f t="shared" si="187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2.6302771750000002</v>
      </c>
      <c r="P1973" s="5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6"/>
        <v>41593.166666666664</v>
      </c>
      <c r="T1973" s="11">
        <f t="shared" si="187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6.7447999999999997</v>
      </c>
      <c r="P1974" s="5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6"/>
        <v>41231.053749999999</v>
      </c>
      <c r="T1974" s="11">
        <f t="shared" si="187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2.5683081313131315</v>
      </c>
      <c r="P1975" s="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6"/>
        <v>42588.291666666672</v>
      </c>
      <c r="T1975" s="11">
        <f t="shared" si="187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3.7549600000000001</v>
      </c>
      <c r="P1976" s="5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6"/>
        <v>41505.334131944444</v>
      </c>
      <c r="T1976" s="11">
        <f t="shared" si="187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2.0870837499999997</v>
      </c>
      <c r="P1977" s="5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6"/>
        <v>41343.755219907405</v>
      </c>
      <c r="T1977" s="11">
        <f t="shared" si="187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3.4660000000000002</v>
      </c>
      <c r="P1978" s="5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6"/>
        <v>41468.899594907409</v>
      </c>
      <c r="T1978" s="11">
        <f t="shared" si="187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4.0232999999999999</v>
      </c>
      <c r="P1979" s="5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6"/>
        <v>42357.332638888889</v>
      </c>
      <c r="T1979" s="11">
        <f t="shared" si="187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10.2684514</v>
      </c>
      <c r="P1980" s="5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6"/>
        <v>41072.291666666664</v>
      </c>
      <c r="T1980" s="11">
        <f t="shared" si="187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1.14901155</v>
      </c>
      <c r="P1981" s="5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6"/>
        <v>42327.207638888889</v>
      </c>
      <c r="T1981" s="11">
        <f t="shared" si="187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3.5482402000000004</v>
      </c>
      <c r="P1982" s="5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6"/>
        <v>42463.500717592593</v>
      </c>
      <c r="T1982" s="11">
        <f t="shared" si="187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5.0799999999999998E-2</v>
      </c>
      <c r="P1983" s="5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6"/>
        <v>41829.725289351853</v>
      </c>
      <c r="T1983" s="11">
        <f t="shared" si="187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5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1">
        <f t="shared" si="186"/>
        <v>42708.628321759257</v>
      </c>
      <c r="T1984" s="11">
        <f t="shared" si="187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4.2999999999999997E-2</v>
      </c>
      <c r="P1985" s="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6"/>
        <v>42615.291666666672</v>
      </c>
      <c r="T1985" s="11">
        <f t="shared" si="187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0.21146666666666666</v>
      </c>
      <c r="P1986" s="5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si="186"/>
        <v>41973.831956018519</v>
      </c>
      <c r="T1986" s="11">
        <f t="shared" si="187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IFERROR((E1987/D1987), 0)</f>
        <v>3.1875000000000001E-2</v>
      </c>
      <c r="P1987" s="5">
        <f t="shared" ref="P1987:P2050" si="189">IFERROR(E1987/L1987,0)</f>
        <v>12.75</v>
      </c>
      <c r="Q1987" t="str">
        <f t="shared" ref="Q1987:Q2050" si="190">TRIM(LEFT(N1987,(FIND("/",N1987,1))-1))</f>
        <v>photography</v>
      </c>
      <c r="R1987" t="str">
        <f t="shared" ref="R1987:R2050" si="191">TRIM(RIGHT(N1987,LEN(N1987) -(FIND("/",N1987,1))))</f>
        <v>people</v>
      </c>
      <c r="S1987" s="11">
        <f t="shared" ref="S1987:S2050" si="192">(I1987/86400)+DATE(1970,1,1)</f>
        <v>42584.958333333328</v>
      </c>
      <c r="T1987" s="11">
        <f t="shared" ref="T1987:T2050" si="193">(J1987/86400)+DATE(1970,1,1)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5.0000000000000001E-4</v>
      </c>
      <c r="P1988" s="5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1">
        <f t="shared" si="192"/>
        <v>42443.392164351855</v>
      </c>
      <c r="T1988" s="11">
        <f t="shared" si="193"/>
        <v>42413.433831018519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0.42472727272727273</v>
      </c>
      <c r="P1989" s="5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92"/>
        <v>42064.639768518522</v>
      </c>
      <c r="T1989" s="11">
        <f t="shared" si="193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4.1666666666666666E-3</v>
      </c>
      <c r="P1990" s="5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92"/>
        <v>42236.763217592597</v>
      </c>
      <c r="T1990" s="11">
        <f t="shared" si="193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0.01</v>
      </c>
      <c r="P1991" s="5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92"/>
        <v>42715.680648148147</v>
      </c>
      <c r="T1991" s="11">
        <f t="shared" si="193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0.16966666666666666</v>
      </c>
      <c r="P1992" s="5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92"/>
        <v>42413.195972222224</v>
      </c>
      <c r="T1992" s="11">
        <f t="shared" si="193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7.0000000000000007E-2</v>
      </c>
      <c r="P1993" s="5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92"/>
        <v>42188.89335648148</v>
      </c>
      <c r="T1993" s="11">
        <f t="shared" si="193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1.3333333333333333E-3</v>
      </c>
      <c r="P1994" s="5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1">
        <f t="shared" si="192"/>
        <v>42053.143414351856</v>
      </c>
      <c r="T1994" s="11">
        <f t="shared" si="193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5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1">
        <f t="shared" si="192"/>
        <v>42359.588391203702</v>
      </c>
      <c r="T1995" s="11">
        <f t="shared" si="193"/>
        <v>42329.588391203702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5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1">
        <f t="shared" si="192"/>
        <v>42711.047939814816</v>
      </c>
      <c r="T1996" s="11">
        <f t="shared" si="193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7.8E-2</v>
      </c>
      <c r="P1997" s="5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92"/>
        <v>42201.902037037042</v>
      </c>
      <c r="T1997" s="11">
        <f t="shared" si="193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5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1">
        <f t="shared" si="192"/>
        <v>41830.819571759261</v>
      </c>
      <c r="T1998" s="11">
        <f t="shared" si="193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5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1">
        <f t="shared" si="192"/>
        <v>41877.930694444447</v>
      </c>
      <c r="T1999" s="11">
        <f t="shared" si="193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0.26200000000000001</v>
      </c>
      <c r="P2000" s="5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92"/>
        <v>41852.118495370371</v>
      </c>
      <c r="T2000" s="11">
        <f t="shared" si="193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7.6129032258064515E-3</v>
      </c>
      <c r="P2001" s="5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92"/>
        <v>41956.524398148147</v>
      </c>
      <c r="T2001" s="11">
        <f t="shared" si="193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0.125</v>
      </c>
      <c r="P2002" s="5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92"/>
        <v>42375.951539351852</v>
      </c>
      <c r="T2002" s="11">
        <f t="shared" si="193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3.8212909090909091</v>
      </c>
      <c r="P2003" s="5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92"/>
        <v>42167.833333333328</v>
      </c>
      <c r="T2003" s="11">
        <f t="shared" si="193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2.1679422000000002</v>
      </c>
      <c r="P2004" s="5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92"/>
        <v>42758.71230324074</v>
      </c>
      <c r="T2004" s="11">
        <f t="shared" si="193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3.12</v>
      </c>
      <c r="P2005" s="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92"/>
        <v>40361.958333333336</v>
      </c>
      <c r="T2005" s="11">
        <f t="shared" si="193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2.3442048</v>
      </c>
      <c r="P2006" s="5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92"/>
        <v>41830.604895833334</v>
      </c>
      <c r="T2006" s="11">
        <f t="shared" si="193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1.236801</v>
      </c>
      <c r="P2007" s="5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92"/>
        <v>41563.165972222225</v>
      </c>
      <c r="T2007" s="11">
        <f t="shared" si="193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2.4784000000000002</v>
      </c>
      <c r="P2008" s="5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92"/>
        <v>41976.542187500003</v>
      </c>
      <c r="T2008" s="11">
        <f t="shared" si="193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1.157092</v>
      </c>
      <c r="P2009" s="5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92"/>
        <v>40414.166666666664</v>
      </c>
      <c r="T2009" s="11">
        <f t="shared" si="193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1.1707484768810599</v>
      </c>
      <c r="P2010" s="5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92"/>
        <v>40805.604421296295</v>
      </c>
      <c r="T2010" s="11">
        <f t="shared" si="193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3.05158</v>
      </c>
      <c r="P2011" s="5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92"/>
        <v>42697.365081018521</v>
      </c>
      <c r="T2011" s="11">
        <f t="shared" si="193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3.2005299999999997</v>
      </c>
      <c r="P2012" s="5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92"/>
        <v>42600.996423611112</v>
      </c>
      <c r="T2012" s="11">
        <f t="shared" si="193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8.1956399999999991</v>
      </c>
      <c r="P2013" s="5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92"/>
        <v>42380.958333333328</v>
      </c>
      <c r="T2013" s="11">
        <f t="shared" si="193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2.3490000000000002</v>
      </c>
      <c r="P2014" s="5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92"/>
        <v>42040.822233796294</v>
      </c>
      <c r="T2014" s="11">
        <f t="shared" si="193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4.9491375</v>
      </c>
      <c r="P2015" s="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92"/>
        <v>42559.960810185185</v>
      </c>
      <c r="T2015" s="11">
        <f t="shared" si="193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78.137822333333332</v>
      </c>
      <c r="P2016" s="5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92"/>
        <v>41358.172905092593</v>
      </c>
      <c r="T2016" s="11">
        <f t="shared" si="193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1.1300013888888889</v>
      </c>
      <c r="P2017" s="5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92"/>
        <v>40795.876886574071</v>
      </c>
      <c r="T2017" s="11">
        <f t="shared" si="193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9.2154220000000002</v>
      </c>
      <c r="P2018" s="5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92"/>
        <v>41342.880775462967</v>
      </c>
      <c r="T2018" s="11">
        <f t="shared" si="193"/>
        <v>41312.880775462967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1.2510239999999999</v>
      </c>
      <c r="P2019" s="5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92"/>
        <v>40992.166666666664</v>
      </c>
      <c r="T2019" s="11">
        <f t="shared" si="193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1.0224343076923077</v>
      </c>
      <c r="P2020" s="5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92"/>
        <v>42229.365844907406</v>
      </c>
      <c r="T2020" s="11">
        <f t="shared" si="193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4.8490975000000001</v>
      </c>
      <c r="P2021" s="5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92"/>
        <v>42635.70857638889</v>
      </c>
      <c r="T2021" s="11">
        <f t="shared" si="193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1.9233333333333333</v>
      </c>
      <c r="P2022" s="5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92"/>
        <v>41773.961111111115</v>
      </c>
      <c r="T2022" s="11">
        <f t="shared" si="193"/>
        <v>41737.097500000003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2.8109999999999999</v>
      </c>
      <c r="P2023" s="5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92"/>
        <v>41906.070567129631</v>
      </c>
      <c r="T2023" s="11">
        <f t="shared" si="193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1.2513700000000001</v>
      </c>
      <c r="P2024" s="5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92"/>
        <v>42532.569120370375</v>
      </c>
      <c r="T2024" s="11">
        <f t="shared" si="193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1.61459</v>
      </c>
      <c r="P2025" s="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92"/>
        <v>42166.420752314814</v>
      </c>
      <c r="T2025" s="11">
        <f t="shared" si="193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5.8535000000000004</v>
      </c>
      <c r="P2026" s="5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92"/>
        <v>41134.125</v>
      </c>
      <c r="T2026" s="11">
        <f t="shared" si="193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2.0114999999999998</v>
      </c>
      <c r="P2027" s="5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92"/>
        <v>42166.184560185182</v>
      </c>
      <c r="T2027" s="11">
        <f t="shared" si="193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1.3348307999999998</v>
      </c>
      <c r="P2028" s="5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92"/>
        <v>41750.165972222225</v>
      </c>
      <c r="T2028" s="11">
        <f t="shared" si="193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1.2024900000000001</v>
      </c>
      <c r="P2029" s="5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92"/>
        <v>42093.772210648152</v>
      </c>
      <c r="T2029" s="11">
        <f t="shared" si="193"/>
        <v>42048.813877314809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1.2616666666666667</v>
      </c>
      <c r="P2030" s="5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92"/>
        <v>40252.913194444445</v>
      </c>
      <c r="T2030" s="11">
        <f t="shared" si="193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3.6120000000000001</v>
      </c>
      <c r="P2031" s="5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92"/>
        <v>41878.021770833337</v>
      </c>
      <c r="T2031" s="11">
        <f t="shared" si="193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2.26239013671875</v>
      </c>
      <c r="P2032" s="5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92"/>
        <v>41242.996481481481</v>
      </c>
      <c r="T2032" s="11">
        <f t="shared" si="193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1.2035</v>
      </c>
      <c r="P2033" s="5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92"/>
        <v>42013.041666666672</v>
      </c>
      <c r="T2033" s="11">
        <f t="shared" si="193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3.0418799999999999</v>
      </c>
      <c r="P2034" s="5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92"/>
        <v>42719.208333333328</v>
      </c>
      <c r="T2034" s="11">
        <f t="shared" si="193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1.7867599999999999</v>
      </c>
      <c r="P2035" s="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92"/>
        <v>41755.082384259258</v>
      </c>
      <c r="T2035" s="11">
        <f t="shared" si="193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3.868199871794872</v>
      </c>
      <c r="P2036" s="5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92"/>
        <v>42131.290277777778</v>
      </c>
      <c r="T2036" s="11">
        <f t="shared" si="193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2.1103642500000004</v>
      </c>
      <c r="P2037" s="5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92"/>
        <v>42357.041666666672</v>
      </c>
      <c r="T2037" s="11">
        <f t="shared" si="193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1.3166833333333334</v>
      </c>
      <c r="P2038" s="5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92"/>
        <v>41768.864803240736</v>
      </c>
      <c r="T2038" s="11">
        <f t="shared" si="193"/>
        <v>41738.864803240736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3.0047639999999998</v>
      </c>
      <c r="P2039" s="5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92"/>
        <v>41638.251770833333</v>
      </c>
      <c r="T2039" s="11">
        <f t="shared" si="193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4.2051249999999998</v>
      </c>
      <c r="P2040" s="5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92"/>
        <v>41456.75</v>
      </c>
      <c r="T2040" s="11">
        <f t="shared" si="193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1.362168</v>
      </c>
      <c r="P2041" s="5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92"/>
        <v>42705.207638888889</v>
      </c>
      <c r="T2041" s="11">
        <f t="shared" si="193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2.4817133333333334</v>
      </c>
      <c r="P2042" s="5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92"/>
        <v>41593.968784722223</v>
      </c>
      <c r="T2042" s="11">
        <f t="shared" si="193"/>
        <v>41578.927118055552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1.8186315789473684</v>
      </c>
      <c r="P2043" s="5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92"/>
        <v>42684.567442129628</v>
      </c>
      <c r="T2043" s="11">
        <f t="shared" si="193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1.2353000000000001</v>
      </c>
      <c r="P2044" s="5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92"/>
        <v>42391.708032407405</v>
      </c>
      <c r="T2044" s="11">
        <f t="shared" si="193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5.0620938628158845</v>
      </c>
      <c r="P2045" s="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92"/>
        <v>42715.207638888889</v>
      </c>
      <c r="T2045" s="11">
        <f t="shared" si="193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1.0821333333333334</v>
      </c>
      <c r="P2046" s="5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92"/>
        <v>42168.684189814812</v>
      </c>
      <c r="T2046" s="11">
        <f t="shared" si="193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8.1918387755102042</v>
      </c>
      <c r="P2047" s="5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92"/>
        <v>41099.088506944448</v>
      </c>
      <c r="T2047" s="11">
        <f t="shared" si="193"/>
        <v>41069.088506944448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1.2110000000000001</v>
      </c>
      <c r="P2048" s="5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92"/>
        <v>41417.171805555554</v>
      </c>
      <c r="T2048" s="11">
        <f t="shared" si="193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1.0299897959183673</v>
      </c>
      <c r="P2049" s="5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92"/>
        <v>42111</v>
      </c>
      <c r="T2049" s="11">
        <f t="shared" si="193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1.4833229411764706</v>
      </c>
      <c r="P2050" s="5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si="192"/>
        <v>41417.651516203703</v>
      </c>
      <c r="T2050" s="11">
        <f t="shared" si="193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IFERROR((E2051/D2051), 0)</f>
        <v>1.2019070000000001</v>
      </c>
      <c r="P2051" s="5">
        <f t="shared" ref="P2051:P2114" si="195">IFERROR(E2051/L2051,0)</f>
        <v>80.991037735849048</v>
      </c>
      <c r="Q2051" t="str">
        <f t="shared" ref="Q2051:Q2114" si="196">TRIM(LEFT(N2051,(FIND("/",N2051,1))-1))</f>
        <v>technology</v>
      </c>
      <c r="R2051" t="str">
        <f t="shared" ref="R2051:R2114" si="197">TRIM(RIGHT(N2051,LEN(N2051) -(FIND("/",N2051,1))))</f>
        <v>hardware</v>
      </c>
      <c r="S2051" s="11">
        <f t="shared" ref="S2051:S2114" si="198">(I2051/86400)+DATE(1970,1,1)</f>
        <v>41610.957638888889</v>
      </c>
      <c r="T2051" s="11">
        <f t="shared" ref="T2051:T2114" si="199">(J2051/86400)+DATE(1970,1,1)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4.7327000000000004</v>
      </c>
      <c r="P2052" s="5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8"/>
        <v>42155.071504629625</v>
      </c>
      <c r="T2052" s="11">
        <f t="shared" si="199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1.303625</v>
      </c>
      <c r="P2053" s="5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8"/>
        <v>41634.022418981483</v>
      </c>
      <c r="T2053" s="11">
        <f t="shared" si="199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3.5304799999999998</v>
      </c>
      <c r="P2054" s="5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8"/>
        <v>42420.08394675926</v>
      </c>
      <c r="T2054" s="11">
        <f t="shared" si="199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1.0102</v>
      </c>
      <c r="P2055" s="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8"/>
        <v>42333.659155092595</v>
      </c>
      <c r="T2055" s="11">
        <f t="shared" si="199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1.1359142857142857</v>
      </c>
      <c r="P2056" s="5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8"/>
        <v>41761.520949074074</v>
      </c>
      <c r="T2056" s="11">
        <f t="shared" si="199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1.6741666666666666</v>
      </c>
      <c r="P2057" s="5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8"/>
        <v>41976.166666666672</v>
      </c>
      <c r="T2057" s="11">
        <f t="shared" si="199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1.5345200000000001</v>
      </c>
      <c r="P2058" s="5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8"/>
        <v>41381.76090277778</v>
      </c>
      <c r="T2058" s="11">
        <f t="shared" si="199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2.022322</v>
      </c>
      <c r="P2059" s="5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8"/>
        <v>42426.494583333333</v>
      </c>
      <c r="T2059" s="11">
        <f t="shared" si="199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1.6828125</v>
      </c>
      <c r="P2060" s="5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8"/>
        <v>42065.833333333328</v>
      </c>
      <c r="T2060" s="11">
        <f t="shared" si="199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1.4345666666666668</v>
      </c>
      <c r="P2061" s="5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8"/>
        <v>42400.915972222225</v>
      </c>
      <c r="T2061" s="11">
        <f t="shared" si="199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1.964</v>
      </c>
      <c r="P2062" s="5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8"/>
        <v>41843.642939814818</v>
      </c>
      <c r="T2062" s="11">
        <f t="shared" si="199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1.0791999999999999</v>
      </c>
      <c r="P2063" s="5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8"/>
        <v>42735.764513888891</v>
      </c>
      <c r="T2063" s="11">
        <f t="shared" si="199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1.14977</v>
      </c>
      <c r="P2064" s="5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8"/>
        <v>42453.341412037036</v>
      </c>
      <c r="T2064" s="11">
        <f t="shared" si="199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1.4804999999999999</v>
      </c>
      <c r="P2065" s="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8"/>
        <v>42505.73265046296</v>
      </c>
      <c r="T2065" s="11">
        <f t="shared" si="199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1.9116676082790633</v>
      </c>
      <c r="P2066" s="5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8"/>
        <v>41425.5</v>
      </c>
      <c r="T2066" s="11">
        <f t="shared" si="199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1.99215125</v>
      </c>
      <c r="P2067" s="5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8"/>
        <v>41633.333668981482</v>
      </c>
      <c r="T2067" s="11">
        <f t="shared" si="199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2.1859999999999999</v>
      </c>
      <c r="P2068" s="5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8"/>
        <v>41874.771793981483</v>
      </c>
      <c r="T2068" s="11">
        <f t="shared" si="199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1.2686868686868686</v>
      </c>
      <c r="P2069" s="5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8"/>
        <v>42148.853888888887</v>
      </c>
      <c r="T2069" s="11">
        <f t="shared" si="199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1.0522388</v>
      </c>
      <c r="P2070" s="5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8"/>
        <v>42663.841608796298</v>
      </c>
      <c r="T2070" s="11">
        <f t="shared" si="199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1.2840666000000001</v>
      </c>
      <c r="P2071" s="5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8"/>
        <v>42371.972118055557</v>
      </c>
      <c r="T2071" s="11">
        <f t="shared" si="199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3.1732719999999999</v>
      </c>
      <c r="P2072" s="5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8"/>
        <v>42549.6565162037</v>
      </c>
      <c r="T2072" s="11">
        <f t="shared" si="199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2.8073000000000001</v>
      </c>
      <c r="P2073" s="5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8"/>
        <v>42645.278749999998</v>
      </c>
      <c r="T2073" s="11">
        <f t="shared" si="199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1.1073146853146854</v>
      </c>
      <c r="P2074" s="5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8"/>
        <v>42497.581388888888</v>
      </c>
      <c r="T2074" s="11">
        <f t="shared" si="199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1.5260429999999998</v>
      </c>
      <c r="P2075" s="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8"/>
        <v>42132.668032407411</v>
      </c>
      <c r="T2075" s="11">
        <f t="shared" si="199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1.0249999999999999</v>
      </c>
      <c r="P2076" s="5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8"/>
        <v>42496.826180555552</v>
      </c>
      <c r="T2076" s="11">
        <f t="shared" si="199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16.783738373837384</v>
      </c>
      <c r="P2077" s="5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8"/>
        <v>41480.681574074071</v>
      </c>
      <c r="T2077" s="11">
        <f t="shared" si="199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5.4334915642458101</v>
      </c>
      <c r="P2078" s="5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8"/>
        <v>41843.880659722221</v>
      </c>
      <c r="T2078" s="11">
        <f t="shared" si="199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1.1550800000000001</v>
      </c>
      <c r="P2079" s="5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8"/>
        <v>42160.875</v>
      </c>
      <c r="T2079" s="11">
        <f t="shared" si="199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1.3120499999999999</v>
      </c>
      <c r="P2080" s="5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8"/>
        <v>42722.771493055552</v>
      </c>
      <c r="T2080" s="11">
        <f t="shared" si="199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2.8816999999999999</v>
      </c>
      <c r="P2081" s="5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8"/>
        <v>42180.791666666672</v>
      </c>
      <c r="T2081" s="11">
        <f t="shared" si="199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5.0780000000000003</v>
      </c>
      <c r="P2082" s="5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8"/>
        <v>42319.998842592591</v>
      </c>
      <c r="T2082" s="11">
        <f t="shared" si="199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1.1457142857142857</v>
      </c>
      <c r="P2083" s="5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8"/>
        <v>41045.207638888889</v>
      </c>
      <c r="T2083" s="11">
        <f t="shared" si="199"/>
        <v>41004.15688657407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1.1073333333333333</v>
      </c>
      <c r="P2084" s="5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8"/>
        <v>40871.161990740744</v>
      </c>
      <c r="T2084" s="11">
        <f t="shared" si="199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1.1333333333333333</v>
      </c>
      <c r="P2085" s="5">
        <f t="shared" si="195"/>
        <v>34</v>
      </c>
      <c r="Q2085" t="str">
        <f t="shared" si="196"/>
        <v>music</v>
      </c>
      <c r="R2085" t="str">
        <f t="shared" si="197"/>
        <v>indie rock</v>
      </c>
      <c r="S2085" s="11">
        <f t="shared" si="198"/>
        <v>41064.72216435185</v>
      </c>
      <c r="T2085" s="11">
        <f t="shared" si="199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1.0833333333333333</v>
      </c>
      <c r="P2086" s="5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8"/>
        <v>41763.290972222225</v>
      </c>
      <c r="T2086" s="11">
        <f t="shared" si="199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1.2353333333333334</v>
      </c>
      <c r="P2087" s="5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8"/>
        <v>41105.835497685184</v>
      </c>
      <c r="T2087" s="11">
        <f t="shared" si="199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1.0069999999999999</v>
      </c>
      <c r="P2088" s="5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8"/>
        <v>40891.207638888889</v>
      </c>
      <c r="T2088" s="11">
        <f t="shared" si="199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1.0353333333333334</v>
      </c>
      <c r="P2089" s="5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8"/>
        <v>40794.204375000001</v>
      </c>
      <c r="T2089" s="11">
        <f t="shared" si="199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1.1551066666666667</v>
      </c>
      <c r="P2090" s="5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8"/>
        <v>40432.165972222225</v>
      </c>
      <c r="T2090" s="11">
        <f t="shared" si="199"/>
        <v>40395.714722222227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1.2040040000000001</v>
      </c>
      <c r="P2091" s="5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8"/>
        <v>41488.076319444444</v>
      </c>
      <c r="T2091" s="11">
        <f t="shared" si="199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1.1504037499999999</v>
      </c>
      <c r="P2092" s="5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8"/>
        <v>41329.381423611107</v>
      </c>
      <c r="T2092" s="11">
        <f t="shared" si="199"/>
        <v>41299.381423611107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1.2046777777777777</v>
      </c>
      <c r="P2093" s="5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8"/>
        <v>40603.833333333336</v>
      </c>
      <c r="T2093" s="11">
        <f t="shared" si="199"/>
        <v>40555.322662037041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1.0128333333333333</v>
      </c>
      <c r="P2094" s="5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8"/>
        <v>40823.707546296297</v>
      </c>
      <c r="T2094" s="11">
        <f t="shared" si="199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1.0246666666666666</v>
      </c>
      <c r="P2095" s="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8"/>
        <v>41265.896203703705</v>
      </c>
      <c r="T2095" s="11">
        <f t="shared" si="199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1.2054285714285715</v>
      </c>
      <c r="P2096" s="5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8"/>
        <v>40973.125</v>
      </c>
      <c r="T2096" s="11">
        <f t="shared" si="199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</v>
      </c>
      <c r="P2097" s="5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8"/>
        <v>40818.733483796299</v>
      </c>
      <c r="T2097" s="11">
        <f t="shared" si="199"/>
        <v>40758.733483796299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1.0166666666666666</v>
      </c>
      <c r="P2098" s="5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8"/>
        <v>41208.165972222225</v>
      </c>
      <c r="T2098" s="11">
        <f t="shared" si="199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</v>
      </c>
      <c r="P2099" s="5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8"/>
        <v>40878.626562500001</v>
      </c>
      <c r="T2099" s="11">
        <f t="shared" si="199"/>
        <v>40818.584895833337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1.0033333333333334</v>
      </c>
      <c r="P2100" s="5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8"/>
        <v>40976.11383101852</v>
      </c>
      <c r="T2100" s="11">
        <f t="shared" si="199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1.3236666666666668</v>
      </c>
      <c r="P2101" s="5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8"/>
        <v>42187.152777777781</v>
      </c>
      <c r="T2101" s="11">
        <f t="shared" si="199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1.3666666666666667</v>
      </c>
      <c r="P2102" s="5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8"/>
        <v>41090.165972222225</v>
      </c>
      <c r="T2102" s="11">
        <f t="shared" si="199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1.1325000000000001</v>
      </c>
      <c r="P2103" s="5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8"/>
        <v>40952.149467592593</v>
      </c>
      <c r="T2103" s="11">
        <f t="shared" si="199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1.36</v>
      </c>
      <c r="P2104" s="5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8"/>
        <v>40668.868611111109</v>
      </c>
      <c r="T2104" s="11">
        <f t="shared" si="199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1.4612318374694613</v>
      </c>
      <c r="P2105" s="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8"/>
        <v>41222.7966087963</v>
      </c>
      <c r="T2105" s="11">
        <f t="shared" si="199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1.2949999999999999</v>
      </c>
      <c r="P2106" s="5">
        <f t="shared" si="195"/>
        <v>28</v>
      </c>
      <c r="Q2106" t="str">
        <f t="shared" si="196"/>
        <v>music</v>
      </c>
      <c r="R2106" t="str">
        <f t="shared" si="197"/>
        <v>indie rock</v>
      </c>
      <c r="S2106" s="11">
        <f t="shared" si="198"/>
        <v>41425</v>
      </c>
      <c r="T2106" s="11">
        <f t="shared" si="199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2.54</v>
      </c>
      <c r="P2107" s="5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8"/>
        <v>41964.166666666672</v>
      </c>
      <c r="T2107" s="11">
        <f t="shared" si="199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1.0704545454545455</v>
      </c>
      <c r="P2108" s="5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8"/>
        <v>41300.21497685185</v>
      </c>
      <c r="T2108" s="11">
        <f t="shared" si="199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1.0773299999999999</v>
      </c>
      <c r="P2109" s="5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8"/>
        <v>41955.752233796295</v>
      </c>
      <c r="T2109" s="11">
        <f t="shared" si="199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1.0731250000000001</v>
      </c>
      <c r="P2110" s="5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8"/>
        <v>41162.163194444445</v>
      </c>
      <c r="T2110" s="11">
        <f t="shared" si="199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1.06525</v>
      </c>
      <c r="P2111" s="5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8"/>
        <v>42190.708530092597</v>
      </c>
      <c r="T2111" s="11">
        <f t="shared" si="199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1.0035000000000001</v>
      </c>
      <c r="P2112" s="5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8"/>
        <v>41787.207638888889</v>
      </c>
      <c r="T2112" s="11">
        <f t="shared" si="199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1.0649999999999999</v>
      </c>
      <c r="P2113" s="5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8"/>
        <v>40770.041666666664</v>
      </c>
      <c r="T2113" s="11">
        <f t="shared" si="199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</v>
      </c>
      <c r="P2114" s="5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si="198"/>
        <v>41379.928159722222</v>
      </c>
      <c r="T2114" s="11">
        <f t="shared" si="199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IFERROR((E2115/D2115), 0)</f>
        <v>1.0485714285714285</v>
      </c>
      <c r="P2115" s="5">
        <f t="shared" ref="P2115:P2178" si="201">IFERROR(E2115/L2115,0)</f>
        <v>68.598130841121488</v>
      </c>
      <c r="Q2115" t="str">
        <f t="shared" ref="Q2115:Q2178" si="202">TRIM(LEFT(N2115,(FIND("/",N2115,1))-1))</f>
        <v>music</v>
      </c>
      <c r="R2115" t="str">
        <f t="shared" ref="R2115:R2178" si="203">TRIM(RIGHT(N2115,LEN(N2115) -(FIND("/",N2115,1))))</f>
        <v>indie rock</v>
      </c>
      <c r="S2115" s="11">
        <f t="shared" ref="S2115:S2178" si="204">(I2115/86400)+DATE(1970,1,1)</f>
        <v>41905.86546296296</v>
      </c>
      <c r="T2115" s="11">
        <f t="shared" ref="T2115:T2178" si="205">(J2115/86400)+DATE(1970,1,1)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1.0469999999999999</v>
      </c>
      <c r="P2116" s="5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204"/>
        <v>40521.207638888889</v>
      </c>
      <c r="T2116" s="11">
        <f t="shared" si="20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2.2566666666666668</v>
      </c>
      <c r="P2117" s="5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204"/>
        <v>40594.081030092595</v>
      </c>
      <c r="T2117" s="11">
        <f t="shared" si="20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1.0090416666666666</v>
      </c>
      <c r="P2118" s="5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204"/>
        <v>41184.777812500004</v>
      </c>
      <c r="T2118" s="11">
        <f t="shared" si="20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1.4775</v>
      </c>
      <c r="P2119" s="5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204"/>
        <v>42304.207638888889</v>
      </c>
      <c r="T2119" s="11">
        <f t="shared" si="20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1.3461099999999999</v>
      </c>
      <c r="P2120" s="5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204"/>
        <v>40748.839537037034</v>
      </c>
      <c r="T2120" s="11">
        <f t="shared" si="20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1.0075000000000001</v>
      </c>
      <c r="P2121" s="5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204"/>
        <v>41137.130150462966</v>
      </c>
      <c r="T2121" s="11">
        <f t="shared" si="20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1.00880375</v>
      </c>
      <c r="P2122" s="5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204"/>
        <v>41640.964537037034</v>
      </c>
      <c r="T2122" s="11">
        <f t="shared" si="20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5.6800000000000002E-3</v>
      </c>
      <c r="P2123" s="5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4"/>
        <v>42746.7424537037</v>
      </c>
      <c r="T2123" s="11">
        <f t="shared" si="20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3.875E-3</v>
      </c>
      <c r="P2124" s="5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204"/>
        <v>42742.300567129627</v>
      </c>
      <c r="T2124" s="11">
        <f t="shared" si="20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0.1</v>
      </c>
      <c r="P2125" s="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4"/>
        <v>40252.290972222225</v>
      </c>
      <c r="T2125" s="11">
        <f t="shared" si="20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0.10454545454545454</v>
      </c>
      <c r="P2126" s="5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4"/>
        <v>40512.208333333336</v>
      </c>
      <c r="T2126" s="11">
        <f t="shared" si="205"/>
        <v>40464.028182870374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1.4200000000000001E-2</v>
      </c>
      <c r="P2127" s="5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204"/>
        <v>42221.023530092592</v>
      </c>
      <c r="T2127" s="11">
        <f t="shared" si="20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5.0000000000000001E-4</v>
      </c>
      <c r="P2128" s="5">
        <f t="shared" si="201"/>
        <v>5</v>
      </c>
      <c r="Q2128" t="str">
        <f t="shared" si="202"/>
        <v>games</v>
      </c>
      <c r="R2128" t="str">
        <f t="shared" si="203"/>
        <v>video games</v>
      </c>
      <c r="S2128" s="11">
        <f t="shared" si="204"/>
        <v>41981.973229166666</v>
      </c>
      <c r="T2128" s="11">
        <f t="shared" si="20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0.28842857142857142</v>
      </c>
      <c r="P2129" s="5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204"/>
        <v>42075.463692129633</v>
      </c>
      <c r="T2129" s="11">
        <f t="shared" si="205"/>
        <v>42045.505358796298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1.6666666666666668E-3</v>
      </c>
      <c r="P2130" s="5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4"/>
        <v>41903.772789351853</v>
      </c>
      <c r="T2130" s="11">
        <f t="shared" si="20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0.11799999999999999</v>
      </c>
      <c r="P2131" s="5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204"/>
        <v>42439.024305555555</v>
      </c>
      <c r="T2131" s="11">
        <f t="shared" si="20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2.0238095238095236E-3</v>
      </c>
      <c r="P2132" s="5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4"/>
        <v>41867.086377314816</v>
      </c>
      <c r="T2132" s="11">
        <f t="shared" si="20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0.05</v>
      </c>
      <c r="P2133" s="5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204"/>
        <v>42197.207071759258</v>
      </c>
      <c r="T2133" s="11">
        <f t="shared" si="20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2.1129899999999997E-2</v>
      </c>
      <c r="P2134" s="5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204"/>
        <v>41673.487175925926</v>
      </c>
      <c r="T2134" s="11">
        <f t="shared" si="20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1.6E-2</v>
      </c>
      <c r="P2135" s="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204"/>
        <v>40657.290972222225</v>
      </c>
      <c r="T2135" s="11">
        <f t="shared" si="20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1.7333333333333333E-2</v>
      </c>
      <c r="P2136" s="5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204"/>
        <v>41391.886469907404</v>
      </c>
      <c r="T2136" s="11">
        <f t="shared" si="20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9.5600000000000004E-2</v>
      </c>
      <c r="P2137" s="5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204"/>
        <v>41186.96334490741</v>
      </c>
      <c r="T2137" s="11">
        <f t="shared" si="205"/>
        <v>41156.96334490741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5.9612499999999998E-4</v>
      </c>
      <c r="P2138" s="5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204"/>
        <v>41566.509097222224</v>
      </c>
      <c r="T2138" s="11">
        <f t="shared" si="20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0.28405999999999998</v>
      </c>
      <c r="P2139" s="5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204"/>
        <v>41978.771168981482</v>
      </c>
      <c r="T2139" s="11">
        <f t="shared" si="20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0.128</v>
      </c>
      <c r="P2140" s="5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204"/>
        <v>41587.054849537039</v>
      </c>
      <c r="T2140" s="11">
        <f t="shared" si="20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5.4199999999999998E-2</v>
      </c>
      <c r="P2141" s="5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204"/>
        <v>42677.750092592592</v>
      </c>
      <c r="T2141" s="11">
        <f t="shared" si="20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1.1199999999999999E-3</v>
      </c>
      <c r="P2142" s="5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204"/>
        <v>41285.833611111113</v>
      </c>
      <c r="T2142" s="11">
        <f t="shared" si="20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5">
        <f t="shared" si="201"/>
        <v>0</v>
      </c>
      <c r="Q2143" t="str">
        <f t="shared" si="202"/>
        <v>games</v>
      </c>
      <c r="R2143" t="str">
        <f t="shared" si="203"/>
        <v>video games</v>
      </c>
      <c r="S2143" s="11">
        <f t="shared" si="204"/>
        <v>41957.277303240742</v>
      </c>
      <c r="T2143" s="11">
        <f t="shared" si="20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5.7238095238095241E-2</v>
      </c>
      <c r="P2144" s="5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204"/>
        <v>42368.701504629629</v>
      </c>
      <c r="T2144" s="11">
        <f t="shared" si="20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0.1125</v>
      </c>
      <c r="P2145" s="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4"/>
        <v>40380.791666666664</v>
      </c>
      <c r="T2145" s="11">
        <f t="shared" si="20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1.7098591549295775E-2</v>
      </c>
      <c r="P2146" s="5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204"/>
        <v>41531.546759259261</v>
      </c>
      <c r="T2146" s="11">
        <f t="shared" si="20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0.30433333333333334</v>
      </c>
      <c r="P2147" s="5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204"/>
        <v>41605.279097222221</v>
      </c>
      <c r="T2147" s="11">
        <f t="shared" si="20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2.0000000000000001E-4</v>
      </c>
      <c r="P2148" s="5">
        <f t="shared" si="201"/>
        <v>1</v>
      </c>
      <c r="Q2148" t="str">
        <f t="shared" si="202"/>
        <v>games</v>
      </c>
      <c r="R2148" t="str">
        <f t="shared" si="203"/>
        <v>video games</v>
      </c>
      <c r="S2148" s="11">
        <f t="shared" si="204"/>
        <v>42411.679513888885</v>
      </c>
      <c r="T2148" s="11">
        <f t="shared" si="205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6.9641025641025639E-3</v>
      </c>
      <c r="P2149" s="5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204"/>
        <v>41959.337361111116</v>
      </c>
      <c r="T2149" s="11">
        <f t="shared" si="20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0.02</v>
      </c>
      <c r="P2150" s="5">
        <f t="shared" si="201"/>
        <v>1</v>
      </c>
      <c r="Q2150" t="str">
        <f t="shared" si="202"/>
        <v>games</v>
      </c>
      <c r="R2150" t="str">
        <f t="shared" si="203"/>
        <v>video games</v>
      </c>
      <c r="S2150" s="11">
        <f t="shared" si="204"/>
        <v>42096.691921296297</v>
      </c>
      <c r="T2150" s="11">
        <f t="shared" si="20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5">
        <f t="shared" si="201"/>
        <v>0</v>
      </c>
      <c r="Q2151" t="str">
        <f t="shared" si="202"/>
        <v>games</v>
      </c>
      <c r="R2151" t="str">
        <f t="shared" si="203"/>
        <v>video games</v>
      </c>
      <c r="S2151" s="11">
        <f t="shared" si="204"/>
        <v>40390</v>
      </c>
      <c r="T2151" s="11">
        <f t="shared" si="205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8.0999999999999996E-3</v>
      </c>
      <c r="P2152" s="5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4"/>
        <v>42564.284710648149</v>
      </c>
      <c r="T2152" s="11">
        <f t="shared" si="20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2.6222222222222224E-3</v>
      </c>
      <c r="P2153" s="5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204"/>
        <v>42550.847384259258</v>
      </c>
      <c r="T2153" s="11">
        <f t="shared" si="205"/>
        <v>42520.847384259258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1.6666666666666668E-3</v>
      </c>
      <c r="P2154" s="5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4"/>
        <v>41713.790613425925</v>
      </c>
      <c r="T2154" s="11">
        <f t="shared" si="20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9.1244548809124457E-5</v>
      </c>
      <c r="P2155" s="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4"/>
        <v>42014.332638888889</v>
      </c>
      <c r="T2155" s="11">
        <f t="shared" si="20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8.0000000000000002E-3</v>
      </c>
      <c r="P2156" s="5">
        <f t="shared" si="201"/>
        <v>1</v>
      </c>
      <c r="Q2156" t="str">
        <f t="shared" si="202"/>
        <v>games</v>
      </c>
      <c r="R2156" t="str">
        <f t="shared" si="203"/>
        <v>video games</v>
      </c>
      <c r="S2156" s="11">
        <f t="shared" si="204"/>
        <v>41667.632256944446</v>
      </c>
      <c r="T2156" s="11">
        <f t="shared" si="20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2.3E-2</v>
      </c>
      <c r="P2157" s="5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4"/>
        <v>42460.70584490741</v>
      </c>
      <c r="T2157" s="11">
        <f t="shared" si="20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2.6660714285714284E-2</v>
      </c>
      <c r="P2158" s="5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204"/>
        <v>41533.85423611111</v>
      </c>
      <c r="T2158" s="11">
        <f t="shared" si="20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0.28192</v>
      </c>
      <c r="P2159" s="5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204"/>
        <v>42727.332638888889</v>
      </c>
      <c r="T2159" s="11">
        <f t="shared" si="20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6.5900366666666668E-2</v>
      </c>
      <c r="P2160" s="5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204"/>
        <v>41309.853865740741</v>
      </c>
      <c r="T2160" s="11">
        <f t="shared" si="20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7.2222222222222219E-3</v>
      </c>
      <c r="P2161" s="5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4"/>
        <v>40740.731180555558</v>
      </c>
      <c r="T2161" s="11">
        <f t="shared" si="205"/>
        <v>40710.731180555558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8.5000000000000006E-3</v>
      </c>
      <c r="P2162" s="5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204"/>
        <v>41048.711863425924</v>
      </c>
      <c r="T2162" s="11">
        <f t="shared" si="20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1.1575</v>
      </c>
      <c r="P2163" s="5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204"/>
        <v>42270.852534722224</v>
      </c>
      <c r="T2163" s="11">
        <f t="shared" si="205"/>
        <v>42240.852534722224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1.1226666666666667</v>
      </c>
      <c r="P2164" s="5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204"/>
        <v>41844.766099537039</v>
      </c>
      <c r="T2164" s="11">
        <f t="shared" si="20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1.3220000000000001</v>
      </c>
      <c r="P2165" s="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204"/>
        <v>42163.159722222219</v>
      </c>
      <c r="T2165" s="11">
        <f t="shared" si="20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1.0263636363636364</v>
      </c>
      <c r="P2166" s="5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204"/>
        <v>42546.165972222225</v>
      </c>
      <c r="T2166" s="11">
        <f t="shared" si="20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1.3864000000000001</v>
      </c>
      <c r="P2167" s="5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204"/>
        <v>42468.625405092593</v>
      </c>
      <c r="T2167" s="11">
        <f t="shared" si="20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1.466</v>
      </c>
      <c r="P2168" s="5">
        <f t="shared" si="201"/>
        <v>91.625</v>
      </c>
      <c r="Q2168" t="str">
        <f t="shared" si="202"/>
        <v>music</v>
      </c>
      <c r="R2168" t="str">
        <f t="shared" si="203"/>
        <v>rock</v>
      </c>
      <c r="S2168" s="11">
        <f t="shared" si="204"/>
        <v>41978.879837962959</v>
      </c>
      <c r="T2168" s="11">
        <f t="shared" si="20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1.2</v>
      </c>
      <c r="P2169" s="5">
        <f t="shared" si="201"/>
        <v>22.5</v>
      </c>
      <c r="Q2169" t="str">
        <f t="shared" si="202"/>
        <v>music</v>
      </c>
      <c r="R2169" t="str">
        <f t="shared" si="203"/>
        <v>rock</v>
      </c>
      <c r="S2169" s="11">
        <f t="shared" si="204"/>
        <v>41167.066400462965</v>
      </c>
      <c r="T2169" s="11">
        <f t="shared" si="20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1.215816111111111</v>
      </c>
      <c r="P2170" s="5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204"/>
        <v>42776.208333333328</v>
      </c>
      <c r="T2170" s="11">
        <f t="shared" si="20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</v>
      </c>
      <c r="P2171" s="5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204"/>
        <v>42796.700821759259</v>
      </c>
      <c r="T2171" s="11">
        <f t="shared" si="20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1.8085714285714285</v>
      </c>
      <c r="P2172" s="5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204"/>
        <v>42238.750254629631</v>
      </c>
      <c r="T2172" s="11">
        <f t="shared" si="20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1.0607500000000001</v>
      </c>
      <c r="P2173" s="5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204"/>
        <v>42177.208333333328</v>
      </c>
      <c r="T2173" s="11">
        <f t="shared" si="20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</v>
      </c>
      <c r="P2174" s="5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204"/>
        <v>42112.580092592594</v>
      </c>
      <c r="T2174" s="11">
        <f t="shared" si="205"/>
        <v>42082.580092592594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1.2692857142857144</v>
      </c>
      <c r="P2175" s="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204"/>
        <v>41527.165972222225</v>
      </c>
      <c r="T2175" s="11">
        <f t="shared" si="20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1.0297499999999999</v>
      </c>
      <c r="P2176" s="5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204"/>
        <v>42495.542905092589</v>
      </c>
      <c r="T2176" s="11">
        <f t="shared" si="20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2.5</v>
      </c>
      <c r="P2177" s="5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204"/>
        <v>42572.009097222224</v>
      </c>
      <c r="T2177" s="11">
        <f t="shared" si="20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1.2602</v>
      </c>
      <c r="P2178" s="5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si="204"/>
        <v>42126.633206018523</v>
      </c>
      <c r="T2178" s="11">
        <f t="shared" si="20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IFERROR((E2179/D2179), 0)</f>
        <v>1.0012000000000001</v>
      </c>
      <c r="P2179" s="5">
        <f t="shared" ref="P2179:P2242" si="207">IFERROR(E2179/L2179,0)</f>
        <v>65.868421052631575</v>
      </c>
      <c r="Q2179" t="str">
        <f t="shared" ref="Q2179:Q2242" si="208">TRIM(LEFT(N2179,(FIND("/",N2179,1))-1))</f>
        <v>music</v>
      </c>
      <c r="R2179" t="str">
        <f t="shared" ref="R2179:R2242" si="209">TRIM(RIGHT(N2179,LEN(N2179) -(FIND("/",N2179,1))))</f>
        <v>rock</v>
      </c>
      <c r="S2179" s="11">
        <f t="shared" ref="S2179:S2242" si="210">(I2179/86400)+DATE(1970,1,1)</f>
        <v>42527.250775462962</v>
      </c>
      <c r="T2179" s="11">
        <f t="shared" ref="T2179:T2242" si="211">(J2179/86400)+DATE(1970,1,1)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1.3864000000000001</v>
      </c>
      <c r="P2180" s="5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10"/>
        <v>42753.63653935185</v>
      </c>
      <c r="T2180" s="11">
        <f t="shared" si="211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1.6140000000000001</v>
      </c>
      <c r="P2181" s="5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10"/>
        <v>42105.171203703707</v>
      </c>
      <c r="T2181" s="11">
        <f t="shared" si="211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1.071842</v>
      </c>
      <c r="P2182" s="5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10"/>
        <v>42321.711435185185</v>
      </c>
      <c r="T2182" s="11">
        <f t="shared" si="211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1.5309999999999999</v>
      </c>
      <c r="P2183" s="5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10"/>
        <v>42787.005243055552</v>
      </c>
      <c r="T2183" s="11">
        <f t="shared" si="211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5.2416666666666663</v>
      </c>
      <c r="P2184" s="5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10"/>
        <v>41914.900752314818</v>
      </c>
      <c r="T2184" s="11">
        <f t="shared" si="211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4.8927777777777779</v>
      </c>
      <c r="P2185" s="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10"/>
        <v>42775.208333333328</v>
      </c>
      <c r="T2185" s="11">
        <f t="shared" si="211"/>
        <v>42745.365474537037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2.8473999999999999</v>
      </c>
      <c r="P2186" s="5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10"/>
        <v>42394.666666666672</v>
      </c>
      <c r="T2186" s="11">
        <f t="shared" si="211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18.569700000000001</v>
      </c>
      <c r="P2187" s="5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10"/>
        <v>41359.349988425922</v>
      </c>
      <c r="T2187" s="11">
        <f t="shared" si="211"/>
        <v>41319.349988425922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1.0967499999999999</v>
      </c>
      <c r="P2188" s="5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10"/>
        <v>42620.083333333328</v>
      </c>
      <c r="T2188" s="11">
        <f t="shared" si="211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10.146425000000001</v>
      </c>
      <c r="P2189" s="5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10"/>
        <v>42097.165972222225</v>
      </c>
      <c r="T2189" s="11">
        <f t="shared" si="211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4.1217692027666546</v>
      </c>
      <c r="P2190" s="5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10"/>
        <v>42668.708333333328</v>
      </c>
      <c r="T2190" s="11">
        <f t="shared" si="211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5.0324999999999998</v>
      </c>
      <c r="P2191" s="5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10"/>
        <v>42481.916666666672</v>
      </c>
      <c r="T2191" s="11">
        <f t="shared" si="211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1.8461052631578947</v>
      </c>
      <c r="P2192" s="5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10"/>
        <v>42452.290972222225</v>
      </c>
      <c r="T2192" s="11">
        <f t="shared" si="211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1.1973333333333334</v>
      </c>
      <c r="P2193" s="5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10"/>
        <v>42780.833645833336</v>
      </c>
      <c r="T2193" s="11">
        <f t="shared" si="211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10.812401666666668</v>
      </c>
      <c r="P2194" s="5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10"/>
        <v>42719.958333333328</v>
      </c>
      <c r="T2194" s="11">
        <f t="shared" si="211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4.5237333333333334</v>
      </c>
      <c r="P2195" s="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10"/>
        <v>42695.207638888889</v>
      </c>
      <c r="T2195" s="11">
        <f t="shared" si="211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5.3737000000000004</v>
      </c>
      <c r="P2196" s="5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10"/>
        <v>42455.716319444444</v>
      </c>
      <c r="T2196" s="11">
        <f t="shared" si="211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1.2032608695652174</v>
      </c>
      <c r="P2197" s="5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10"/>
        <v>42227.771990740745</v>
      </c>
      <c r="T2197" s="11">
        <f t="shared" si="211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1.1383571428571428</v>
      </c>
      <c r="P2198" s="5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10"/>
        <v>42706.291666666672</v>
      </c>
      <c r="T2198" s="11">
        <f t="shared" si="211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9.5103109999999997</v>
      </c>
      <c r="P2199" s="5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10"/>
        <v>42063.584016203706</v>
      </c>
      <c r="T2199" s="11">
        <f t="shared" si="211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1.3289249999999999</v>
      </c>
      <c r="P2200" s="5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10"/>
        <v>42322.555555555555</v>
      </c>
      <c r="T2200" s="11">
        <f t="shared" si="211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1.4697777777777778</v>
      </c>
      <c r="P2201" s="5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10"/>
        <v>42292.416643518518</v>
      </c>
      <c r="T2201" s="11">
        <f t="shared" si="211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5.4215</v>
      </c>
      <c r="P2202" s="5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10"/>
        <v>42191.125</v>
      </c>
      <c r="T2202" s="11">
        <f t="shared" si="211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3.8271818181818182</v>
      </c>
      <c r="P2203" s="5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10"/>
        <v>41290.846817129626</v>
      </c>
      <c r="T2203" s="11">
        <f t="shared" si="211"/>
        <v>41276.846817129626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7.0418124999999998</v>
      </c>
      <c r="P2204" s="5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10"/>
        <v>41214.849166666667</v>
      </c>
      <c r="T2204" s="11">
        <f t="shared" si="211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1.0954999999999999</v>
      </c>
      <c r="P2205" s="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10"/>
        <v>42271.85974537037</v>
      </c>
      <c r="T2205" s="11">
        <f t="shared" si="211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1.3286666666666667</v>
      </c>
      <c r="P2206" s="5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10"/>
        <v>41342.311562499999</v>
      </c>
      <c r="T2206" s="11">
        <f t="shared" si="211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1.52</v>
      </c>
      <c r="P2207" s="5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10"/>
        <v>41061.821631944447</v>
      </c>
      <c r="T2207" s="11">
        <f t="shared" si="211"/>
        <v>41031.821631944447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1.0272727272727273</v>
      </c>
      <c r="P2208" s="5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10"/>
        <v>41015.257222222222</v>
      </c>
      <c r="T2208" s="11">
        <f t="shared" si="211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</v>
      </c>
      <c r="P2209" s="5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10"/>
        <v>41594.235798611109</v>
      </c>
      <c r="T2209" s="11">
        <f t="shared" si="211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1.016</v>
      </c>
      <c r="P2210" s="5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10"/>
        <v>41006.166666666664</v>
      </c>
      <c r="T2210" s="11">
        <f t="shared" si="211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1.508</v>
      </c>
      <c r="P2211" s="5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10"/>
        <v>41743.958333333336</v>
      </c>
      <c r="T2211" s="11">
        <f t="shared" si="211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1.11425</v>
      </c>
      <c r="P2212" s="5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10"/>
        <v>41013.733333333337</v>
      </c>
      <c r="T2212" s="11">
        <f t="shared" si="211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1.956</v>
      </c>
      <c r="P2213" s="5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10"/>
        <v>41739.290972222225</v>
      </c>
      <c r="T2213" s="11">
        <f t="shared" si="211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1.1438333333333333</v>
      </c>
      <c r="P2214" s="5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10"/>
        <v>41582.041666666664</v>
      </c>
      <c r="T2214" s="11">
        <f t="shared" si="211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</v>
      </c>
      <c r="P2215" s="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10"/>
        <v>42139.826145833329</v>
      </c>
      <c r="T2215" s="11">
        <f t="shared" si="211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2.9250166666666666</v>
      </c>
      <c r="P2216" s="5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10"/>
        <v>41676.792222222226</v>
      </c>
      <c r="T2216" s="11">
        <f t="shared" si="211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1.5636363636363637</v>
      </c>
      <c r="P2217" s="5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10"/>
        <v>40981.290972222225</v>
      </c>
      <c r="T2217" s="11">
        <f t="shared" si="211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1.0566666666666666</v>
      </c>
      <c r="P2218" s="5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10"/>
        <v>42208.75167824074</v>
      </c>
      <c r="T2218" s="11">
        <f t="shared" si="211"/>
        <v>42194.75167824074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1.0119047619047619</v>
      </c>
      <c r="P2219" s="5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10"/>
        <v>42310.333333333328</v>
      </c>
      <c r="T2219" s="11">
        <f t="shared" si="211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1.2283299999999999</v>
      </c>
      <c r="P2220" s="5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10"/>
        <v>41150</v>
      </c>
      <c r="T2220" s="11">
        <f t="shared" si="211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1.0149999999999999</v>
      </c>
      <c r="P2221" s="5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10"/>
        <v>42235.718888888892</v>
      </c>
      <c r="T2221" s="11">
        <f t="shared" si="211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1.0114285714285713</v>
      </c>
      <c r="P2222" s="5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10"/>
        <v>41482.060601851852</v>
      </c>
      <c r="T2222" s="11">
        <f t="shared" si="211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1.0811999999999999</v>
      </c>
      <c r="P2223" s="5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10"/>
        <v>42483</v>
      </c>
      <c r="T2223" s="11">
        <f t="shared" si="211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1.6259999999999999</v>
      </c>
      <c r="P2224" s="5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10"/>
        <v>40936.787581018521</v>
      </c>
      <c r="T2224" s="11">
        <f t="shared" si="211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1.0580000000000001</v>
      </c>
      <c r="P2225" s="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10"/>
        <v>42182.640833333338</v>
      </c>
      <c r="T2225" s="11">
        <f t="shared" si="211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2.4315000000000002</v>
      </c>
      <c r="P2226" s="5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10"/>
        <v>42672.791666666672</v>
      </c>
      <c r="T2226" s="11">
        <f t="shared" si="211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9.4483338095238096</v>
      </c>
      <c r="P2227" s="5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10"/>
        <v>41903.79184027778</v>
      </c>
      <c r="T2227" s="11">
        <f t="shared" si="211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1.0846283333333333</v>
      </c>
      <c r="P2228" s="5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10"/>
        <v>42412.207638888889</v>
      </c>
      <c r="T2228" s="11">
        <f t="shared" si="211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1.5737692307692308</v>
      </c>
      <c r="P2229" s="5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10"/>
        <v>41591.849016203705</v>
      </c>
      <c r="T2229" s="11">
        <f t="shared" si="211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11.744899999999999</v>
      </c>
      <c r="P2230" s="5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10"/>
        <v>42232.278194444443</v>
      </c>
      <c r="T2230" s="11">
        <f t="shared" si="211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1.7104755366949576</v>
      </c>
      <c r="P2231" s="5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10"/>
        <v>41520.166666666664</v>
      </c>
      <c r="T2231" s="11">
        <f t="shared" si="211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1.2595294117647058</v>
      </c>
      <c r="P2232" s="5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10"/>
        <v>41754.881099537037</v>
      </c>
      <c r="T2232" s="11">
        <f t="shared" si="211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12.121296000000001</v>
      </c>
      <c r="P2233" s="5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10"/>
        <v>41450.208333333336</v>
      </c>
      <c r="T2233" s="11">
        <f t="shared" si="211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4.9580000000000002</v>
      </c>
      <c r="P2234" s="5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10"/>
        <v>41839.125</v>
      </c>
      <c r="T2234" s="11">
        <f t="shared" si="211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3.3203999999999998</v>
      </c>
      <c r="P2235" s="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10"/>
        <v>42352</v>
      </c>
      <c r="T2235" s="11">
        <f t="shared" si="211"/>
        <v>42331.378923611112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11.65</v>
      </c>
      <c r="P2236" s="5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10"/>
        <v>42740.824618055558</v>
      </c>
      <c r="T2236" s="11">
        <f t="shared" si="211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1.5331538461538461</v>
      </c>
      <c r="P2237" s="5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10"/>
        <v>42091.980451388888</v>
      </c>
      <c r="T2237" s="11">
        <f t="shared" si="211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5.3710714285714287</v>
      </c>
      <c r="P2238" s="5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10"/>
        <v>42401.617164351846</v>
      </c>
      <c r="T2238" s="11">
        <f t="shared" si="211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3.5292777777777777</v>
      </c>
      <c r="P2239" s="5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10"/>
        <v>41955.332638888889</v>
      </c>
      <c r="T2239" s="11">
        <f t="shared" si="211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1.3740000000000001</v>
      </c>
      <c r="P2240" s="5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10"/>
        <v>42804.621712962966</v>
      </c>
      <c r="T2240" s="11">
        <f t="shared" si="211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1.2802667999999999</v>
      </c>
      <c r="P2241" s="5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10"/>
        <v>41609.168055555558</v>
      </c>
      <c r="T2241" s="11">
        <f t="shared" si="211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2.7067999999999999</v>
      </c>
      <c r="P2242" s="5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si="210"/>
        <v>42482.825740740736</v>
      </c>
      <c r="T2242" s="11">
        <f t="shared" si="211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IFERROR((E2243/D2243), 0)</f>
        <v>8.0640000000000001</v>
      </c>
      <c r="P2243" s="5">
        <f t="shared" ref="P2243:P2306" si="213">IFERROR(E2243/L2243,0)</f>
        <v>49.472392638036808</v>
      </c>
      <c r="Q2243" t="str">
        <f t="shared" ref="Q2243:Q2306" si="214">TRIM(LEFT(N2243,(FIND("/",N2243,1))-1))</f>
        <v>games</v>
      </c>
      <c r="R2243" t="str">
        <f t="shared" ref="R2243:R2306" si="215">TRIM(RIGHT(N2243,LEN(N2243) -(FIND("/",N2243,1))))</f>
        <v>tabletop games</v>
      </c>
      <c r="S2243" s="11">
        <f t="shared" ref="S2243:S2306" si="216">(I2243/86400)+DATE(1970,1,1)</f>
        <v>42796.827546296292</v>
      </c>
      <c r="T2243" s="11">
        <f t="shared" ref="T2243:T2306" si="217">(J2243/86400)+DATE(1970,1,1)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13.600976000000001</v>
      </c>
      <c r="P2244" s="5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6"/>
        <v>41605.126388888893</v>
      </c>
      <c r="T2244" s="11">
        <f t="shared" si="217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9302.5</v>
      </c>
      <c r="P2245" s="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6"/>
        <v>42807.125</v>
      </c>
      <c r="T2245" s="11">
        <f t="shared" si="217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3.7702</v>
      </c>
      <c r="P2246" s="5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6"/>
        <v>42659.854166666672</v>
      </c>
      <c r="T2246" s="11">
        <f t="shared" si="217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26.47025</v>
      </c>
      <c r="P2247" s="5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6"/>
        <v>41691.75</v>
      </c>
      <c r="T2247" s="11">
        <f t="shared" si="217"/>
        <v>41660.70853009259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1.0012000000000001</v>
      </c>
      <c r="P2248" s="5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6"/>
        <v>42251.79178240741</v>
      </c>
      <c r="T2248" s="11">
        <f t="shared" si="217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1.0445405405405406</v>
      </c>
      <c r="P2249" s="5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6"/>
        <v>42214.666261574079</v>
      </c>
      <c r="T2249" s="11">
        <f t="shared" si="217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1.0721428571428571</v>
      </c>
      <c r="P2250" s="5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6"/>
        <v>42718.875902777778</v>
      </c>
      <c r="T2250" s="11">
        <f t="shared" si="217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1.6877142857142857</v>
      </c>
      <c r="P2251" s="5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6"/>
        <v>41366.661631944444</v>
      </c>
      <c r="T2251" s="11">
        <f t="shared" si="217"/>
        <v>41336.703298611115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9.7511200000000002</v>
      </c>
      <c r="P2252" s="5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6"/>
        <v>42707.0471412037</v>
      </c>
      <c r="T2252" s="11">
        <f t="shared" si="217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1.3444929411764706</v>
      </c>
      <c r="P2253" s="5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6"/>
        <v>41867.34579861111</v>
      </c>
      <c r="T2253" s="11">
        <f t="shared" si="217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2.722777777777778</v>
      </c>
      <c r="P2254" s="5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6"/>
        <v>42588.327986111108</v>
      </c>
      <c r="T2254" s="11">
        <f t="shared" si="217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1.1268750000000001</v>
      </c>
      <c r="P2255" s="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6"/>
        <v>42326.672997685186</v>
      </c>
      <c r="T2255" s="11">
        <f t="shared" si="217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4.5979999999999999</v>
      </c>
      <c r="P2256" s="5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6"/>
        <v>42759.647777777776</v>
      </c>
      <c r="T2256" s="11">
        <f t="shared" si="217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2.8665822784810127</v>
      </c>
      <c r="P2257" s="5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6"/>
        <v>42497.951979166668</v>
      </c>
      <c r="T2257" s="11">
        <f t="shared" si="217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2.2270833333333333</v>
      </c>
      <c r="P2258" s="5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6"/>
        <v>42696.451921296291</v>
      </c>
      <c r="T2258" s="11">
        <f t="shared" si="217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6.3613999999999997</v>
      </c>
      <c r="P2259" s="5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6"/>
        <v>42540.958333333328</v>
      </c>
      <c r="T2259" s="11">
        <f t="shared" si="217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1.4650000000000001</v>
      </c>
      <c r="P2260" s="5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6"/>
        <v>42166.75100694444</v>
      </c>
      <c r="T2260" s="11">
        <f t="shared" si="217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18.670999999999999</v>
      </c>
      <c r="P2261" s="5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6"/>
        <v>42712.804814814815</v>
      </c>
      <c r="T2261" s="11">
        <f t="shared" si="217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3.2692000000000001</v>
      </c>
      <c r="P2262" s="5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6"/>
        <v>41724.975115740745</v>
      </c>
      <c r="T2262" s="11">
        <f t="shared" si="217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7.7949999999999999</v>
      </c>
      <c r="P2263" s="5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6"/>
        <v>42780.724768518514</v>
      </c>
      <c r="T2263" s="11">
        <f t="shared" si="217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1.5415151515151515</v>
      </c>
      <c r="P2264" s="5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6"/>
        <v>41961</v>
      </c>
      <c r="T2264" s="11">
        <f t="shared" si="217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1.1554666666666666</v>
      </c>
      <c r="P2265" s="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6"/>
        <v>42035.832326388889</v>
      </c>
      <c r="T2265" s="11">
        <f t="shared" si="217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1.8003333333333333</v>
      </c>
      <c r="P2266" s="5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6"/>
        <v>42513.125</v>
      </c>
      <c r="T2266" s="11">
        <f t="shared" si="217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2.9849999999999999</v>
      </c>
      <c r="P2267" s="5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6"/>
        <v>42696.853090277778</v>
      </c>
      <c r="T2267" s="11">
        <f t="shared" si="217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3.2026666666666666</v>
      </c>
      <c r="P2268" s="5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6"/>
        <v>42487.083333333328</v>
      </c>
      <c r="T2268" s="11">
        <f t="shared" si="217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3.80525</v>
      </c>
      <c r="P2269" s="5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6"/>
        <v>41994.041666666672</v>
      </c>
      <c r="T2269" s="11">
        <f t="shared" si="217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1.026</v>
      </c>
      <c r="P2270" s="5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6"/>
        <v>42806.082349537042</v>
      </c>
      <c r="T2270" s="11">
        <f t="shared" si="217"/>
        <v>42776.082349537042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18.016400000000001</v>
      </c>
      <c r="P2271" s="5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6"/>
        <v>42801.208333333328</v>
      </c>
      <c r="T2271" s="11">
        <f t="shared" si="217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7.2024800000000004</v>
      </c>
      <c r="P2272" s="5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6"/>
        <v>42745.915972222225</v>
      </c>
      <c r="T2272" s="11">
        <f t="shared" si="217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2.8309000000000002</v>
      </c>
      <c r="P2273" s="5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6"/>
        <v>42714.000046296293</v>
      </c>
      <c r="T2273" s="11">
        <f t="shared" si="217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13.566000000000001</v>
      </c>
      <c r="P2274" s="5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6"/>
        <v>42345.699490740742</v>
      </c>
      <c r="T2274" s="11">
        <f t="shared" si="217"/>
        <v>42315.699490740742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2.2035999999999998</v>
      </c>
      <c r="P2275" s="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6"/>
        <v>42806.507430555561</v>
      </c>
      <c r="T2275" s="11">
        <f t="shared" si="217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1.196</v>
      </c>
      <c r="P2276" s="5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6"/>
        <v>41693.500659722224</v>
      </c>
      <c r="T2276" s="11">
        <f t="shared" si="217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4.0776923076923079</v>
      </c>
      <c r="P2277" s="5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6"/>
        <v>41995.616655092592</v>
      </c>
      <c r="T2277" s="11">
        <f t="shared" si="217"/>
        <v>41965.616655092592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1.0581826105905425</v>
      </c>
      <c r="P2278" s="5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6"/>
        <v>41644.651493055557</v>
      </c>
      <c r="T2278" s="11">
        <f t="shared" si="217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1.4108235294117648</v>
      </c>
      <c r="P2279" s="5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6"/>
        <v>40966.678506944445</v>
      </c>
      <c r="T2279" s="11">
        <f t="shared" si="217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2.7069999999999999</v>
      </c>
      <c r="P2280" s="5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6"/>
        <v>42372.957638888889</v>
      </c>
      <c r="T2280" s="11">
        <f t="shared" si="217"/>
        <v>42338.709108796298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1.538</v>
      </c>
      <c r="P2281" s="5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6"/>
        <v>42039.166666666672</v>
      </c>
      <c r="T2281" s="11">
        <f t="shared" si="217"/>
        <v>42020.806701388894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4.0357653061224488</v>
      </c>
      <c r="P2282" s="5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6"/>
        <v>42264.624895833331</v>
      </c>
      <c r="T2282" s="11">
        <f t="shared" si="217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1.85</v>
      </c>
      <c r="P2283" s="5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6"/>
        <v>40749.284722222219</v>
      </c>
      <c r="T2283" s="11">
        <f t="shared" si="217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1.8533333333333333</v>
      </c>
      <c r="P2284" s="5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6"/>
        <v>42383.17460648148</v>
      </c>
      <c r="T2284" s="11">
        <f t="shared" si="217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1.0085533333333332</v>
      </c>
      <c r="P2285" s="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6"/>
        <v>41038.083379629628</v>
      </c>
      <c r="T2285" s="11">
        <f t="shared" si="217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1.0622116666666668</v>
      </c>
      <c r="P2286" s="5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6"/>
        <v>40614.166666666664</v>
      </c>
      <c r="T2286" s="11">
        <f t="shared" si="217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1.2136666666666667</v>
      </c>
      <c r="P2287" s="5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6"/>
        <v>41089.185682870375</v>
      </c>
      <c r="T2287" s="11">
        <f t="shared" si="217"/>
        <v>41059.185682870375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1.0006666666666666</v>
      </c>
      <c r="P2288" s="5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6"/>
        <v>41523.165972222225</v>
      </c>
      <c r="T2288" s="11">
        <f t="shared" si="217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1.1997755555555556</v>
      </c>
      <c r="P2289" s="5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6"/>
        <v>41813.667361111111</v>
      </c>
      <c r="T2289" s="11">
        <f t="shared" si="217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1.0009999999999999</v>
      </c>
      <c r="P2290" s="5">
        <f t="shared" si="213"/>
        <v>40.04</v>
      </c>
      <c r="Q2290" t="str">
        <f t="shared" si="214"/>
        <v>music</v>
      </c>
      <c r="R2290" t="str">
        <f t="shared" si="215"/>
        <v>rock</v>
      </c>
      <c r="S2290" s="11">
        <f t="shared" si="216"/>
        <v>41086.75</v>
      </c>
      <c r="T2290" s="11">
        <f t="shared" si="217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1.0740000000000001</v>
      </c>
      <c r="P2291" s="5">
        <f t="shared" si="213"/>
        <v>64.44</v>
      </c>
      <c r="Q2291" t="str">
        <f t="shared" si="214"/>
        <v>music</v>
      </c>
      <c r="R2291" t="str">
        <f t="shared" si="215"/>
        <v>rock</v>
      </c>
      <c r="S2291" s="11">
        <f t="shared" si="216"/>
        <v>41614.973611111112</v>
      </c>
      <c r="T2291" s="11">
        <f t="shared" si="217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1.0406666666666666</v>
      </c>
      <c r="P2292" s="5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6"/>
        <v>40148.708333333336</v>
      </c>
      <c r="T2292" s="11">
        <f t="shared" si="217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1.728</v>
      </c>
      <c r="P2293" s="5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6"/>
        <v>41022.166666666664</v>
      </c>
      <c r="T2293" s="11">
        <f t="shared" si="217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1.072505</v>
      </c>
      <c r="P2294" s="5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6"/>
        <v>41017.697638888887</v>
      </c>
      <c r="T2294" s="11">
        <f t="shared" si="217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1.0823529411764705</v>
      </c>
      <c r="P2295" s="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6"/>
        <v>41177.165972222225</v>
      </c>
      <c r="T2295" s="11">
        <f t="shared" si="217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1.4608079999999999</v>
      </c>
      <c r="P2296" s="5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6"/>
        <v>41294.72314814815</v>
      </c>
      <c r="T2296" s="11">
        <f t="shared" si="217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1.2524999999999999</v>
      </c>
      <c r="P2297" s="5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6"/>
        <v>41300.954351851848</v>
      </c>
      <c r="T2297" s="11">
        <f t="shared" si="217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1.4907142857142857</v>
      </c>
      <c r="P2298" s="5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6"/>
        <v>40962.731782407405</v>
      </c>
      <c r="T2298" s="11">
        <f t="shared" si="217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1.006</v>
      </c>
      <c r="P2299" s="5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6"/>
        <v>40982.165972222225</v>
      </c>
      <c r="T2299" s="11">
        <f t="shared" si="217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1.0507333333333333</v>
      </c>
      <c r="P2300" s="5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6"/>
        <v>41724.798993055556</v>
      </c>
      <c r="T2300" s="11">
        <f t="shared" si="217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3.5016666666666665</v>
      </c>
      <c r="P2301" s="5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6"/>
        <v>40580.032511574071</v>
      </c>
      <c r="T2301" s="11">
        <f t="shared" si="217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1.0125</v>
      </c>
      <c r="P2302" s="5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6"/>
        <v>41088.727037037039</v>
      </c>
      <c r="T2302" s="11">
        <f t="shared" si="217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1.336044</v>
      </c>
      <c r="P2303" s="5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6"/>
        <v>41446.146944444445</v>
      </c>
      <c r="T2303" s="11">
        <f t="shared" si="217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1.7065217391304348</v>
      </c>
      <c r="P2304" s="5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6"/>
        <v>41639.291666666664</v>
      </c>
      <c r="T2304" s="11">
        <f t="shared" si="217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1.0935829457364341</v>
      </c>
      <c r="P2305" s="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6"/>
        <v>40890.152731481481</v>
      </c>
      <c r="T2305" s="11">
        <f t="shared" si="217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1.0070033333333335</v>
      </c>
      <c r="P2306" s="5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si="216"/>
        <v>40544.207638888889</v>
      </c>
      <c r="T2306" s="11">
        <f t="shared" si="217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IFERROR((E2307/D2307), 0)</f>
        <v>1.0122777777777778</v>
      </c>
      <c r="P2307" s="5">
        <f t="shared" ref="P2307:P2370" si="219">IFERROR(E2307/L2307,0)</f>
        <v>109.10778443113773</v>
      </c>
      <c r="Q2307" t="str">
        <f t="shared" ref="Q2307:Q2370" si="220">TRIM(LEFT(N2307,(FIND("/",N2307,1))-1))</f>
        <v>music</v>
      </c>
      <c r="R2307" t="str">
        <f t="shared" ref="R2307:R2370" si="221">TRIM(RIGHT(N2307,LEN(N2307) -(FIND("/",N2307,1))))</f>
        <v>indie rock</v>
      </c>
      <c r="S2307" s="11">
        <f t="shared" ref="S2307:S2370" si="222">(I2307/86400)+DATE(1970,1,1)</f>
        <v>41859.75</v>
      </c>
      <c r="T2307" s="11">
        <f t="shared" ref="T2307:T2370" si="223">(J2307/86400)+DATE(1970,1,1)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1.0675857142857144</v>
      </c>
      <c r="P2308" s="5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22"/>
        <v>40978.16815972222</v>
      </c>
      <c r="T2308" s="11">
        <f t="shared" si="223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1.0665777537961894</v>
      </c>
      <c r="P2309" s="5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22"/>
        <v>41034.802407407406</v>
      </c>
      <c r="T2309" s="11">
        <f t="shared" si="223"/>
        <v>41004.802465277782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1.0130622</v>
      </c>
      <c r="P2310" s="5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22"/>
        <v>41880.041666666664</v>
      </c>
      <c r="T2310" s="11">
        <f t="shared" si="223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1.0667450000000001</v>
      </c>
      <c r="P2311" s="5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22"/>
        <v>41342.987696759257</v>
      </c>
      <c r="T2311" s="11">
        <f t="shared" si="223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4.288397837837838</v>
      </c>
      <c r="P2312" s="5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22"/>
        <v>41354.752488425926</v>
      </c>
      <c r="T2312" s="11">
        <f t="shared" si="223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1.0411111111111111</v>
      </c>
      <c r="P2313" s="5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22"/>
        <v>41766.004502314812</v>
      </c>
      <c r="T2313" s="11">
        <f t="shared" si="223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1.0786666666666667</v>
      </c>
      <c r="P2314" s="5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22"/>
        <v>41747.958333333336</v>
      </c>
      <c r="T2314" s="11">
        <f t="shared" si="223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1.7584040000000001</v>
      </c>
      <c r="P2315" s="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22"/>
        <v>41032.958634259259</v>
      </c>
      <c r="T2315" s="11">
        <f t="shared" si="223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1.5697000000000001</v>
      </c>
      <c r="P2316" s="5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22"/>
        <v>41067.551585648151</v>
      </c>
      <c r="T2316" s="11">
        <f t="shared" si="223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1.026</v>
      </c>
      <c r="P2317" s="5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22"/>
        <v>41034.72619212963</v>
      </c>
      <c r="T2317" s="11">
        <f t="shared" si="223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1.0404266666666666</v>
      </c>
      <c r="P2318" s="5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22"/>
        <v>40156.766666666663</v>
      </c>
      <c r="T2318" s="11">
        <f t="shared" si="223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1.04</v>
      </c>
      <c r="P2319" s="5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22"/>
        <v>40224.208333333336</v>
      </c>
      <c r="T2319" s="11">
        <f t="shared" si="223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1.2105999999999999</v>
      </c>
      <c r="P2320" s="5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22"/>
        <v>40082.165972222225</v>
      </c>
      <c r="T2320" s="11">
        <f t="shared" si="223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1.077</v>
      </c>
      <c r="P2321" s="5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22"/>
        <v>41623.082002314812</v>
      </c>
      <c r="T2321" s="11">
        <f t="shared" si="223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1.0866</v>
      </c>
      <c r="P2322" s="5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22"/>
        <v>41731.775462962964</v>
      </c>
      <c r="T2322" s="11">
        <f t="shared" si="223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0.39120962394619685</v>
      </c>
      <c r="P2323" s="5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22"/>
        <v>42829.21876157407</v>
      </c>
      <c r="T2323" s="11">
        <f t="shared" si="223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3.1481481481481478E-2</v>
      </c>
      <c r="P2324" s="5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22"/>
        <v>42834.853807870371</v>
      </c>
      <c r="T2324" s="11">
        <f t="shared" si="223"/>
        <v>42804.895474537036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0.48</v>
      </c>
      <c r="P2325" s="5">
        <f t="shared" si="219"/>
        <v>30</v>
      </c>
      <c r="Q2325" t="str">
        <f t="shared" si="220"/>
        <v>food</v>
      </c>
      <c r="R2325" t="str">
        <f t="shared" si="221"/>
        <v>small batch</v>
      </c>
      <c r="S2325" s="11">
        <f t="shared" si="222"/>
        <v>42814.755173611113</v>
      </c>
      <c r="T2325" s="11">
        <f t="shared" si="223"/>
        <v>42807.755173611113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0.20733333333333334</v>
      </c>
      <c r="P2326" s="5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22"/>
        <v>42820.843576388885</v>
      </c>
      <c r="T2326" s="11">
        <f t="shared" si="223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0.08</v>
      </c>
      <c r="P2327" s="5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22"/>
        <v>42823.980682870373</v>
      </c>
      <c r="T2327" s="11">
        <f t="shared" si="223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7.1999999999999998E-3</v>
      </c>
      <c r="P2328" s="5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1">
        <f t="shared" si="222"/>
        <v>42855.708333333328</v>
      </c>
      <c r="T2328" s="11">
        <f t="shared" si="223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5.2609431428571432</v>
      </c>
      <c r="P2329" s="5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22"/>
        <v>41877.917129629626</v>
      </c>
      <c r="T2329" s="11">
        <f t="shared" si="223"/>
        <v>41842.917129629626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2.5445000000000002</v>
      </c>
      <c r="P2330" s="5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22"/>
        <v>42169.781678240739</v>
      </c>
      <c r="T2330" s="11">
        <f t="shared" si="223"/>
        <v>42139.781678240739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1.0591999999999999</v>
      </c>
      <c r="P2331" s="5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22"/>
        <v>41837.624374999999</v>
      </c>
      <c r="T2331" s="11">
        <f t="shared" si="223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1.0242285714285715</v>
      </c>
      <c r="P2332" s="5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22"/>
        <v>42363</v>
      </c>
      <c r="T2332" s="11">
        <f t="shared" si="223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1.4431375</v>
      </c>
      <c r="P2333" s="5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22"/>
        <v>41869.005671296298</v>
      </c>
      <c r="T2333" s="11">
        <f t="shared" si="223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1.06308</v>
      </c>
      <c r="P2334" s="5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22"/>
        <v>42041.628136574072</v>
      </c>
      <c r="T2334" s="11">
        <f t="shared" si="223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2.1216666666666666</v>
      </c>
      <c r="P2335" s="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22"/>
        <v>41788.743055555555</v>
      </c>
      <c r="T2335" s="11">
        <f t="shared" si="223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1.0195000000000001</v>
      </c>
      <c r="P2336" s="5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22"/>
        <v>41948.731944444444</v>
      </c>
      <c r="T2336" s="11">
        <f t="shared" si="223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1.0227200000000001</v>
      </c>
      <c r="P2337" s="5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22"/>
        <v>41801.572256944448</v>
      </c>
      <c r="T2337" s="11">
        <f t="shared" si="223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5.2073254999999996</v>
      </c>
      <c r="P2338" s="5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22"/>
        <v>41706.924710648149</v>
      </c>
      <c r="T2338" s="11">
        <f t="shared" si="223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1.1065833333333333</v>
      </c>
      <c r="P2339" s="5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22"/>
        <v>41816.640543981484</v>
      </c>
      <c r="T2339" s="11">
        <f t="shared" si="223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1.0114333333333334</v>
      </c>
      <c r="P2340" s="5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22"/>
        <v>41819.89680555556</v>
      </c>
      <c r="T2340" s="11">
        <f t="shared" si="223"/>
        <v>41789.89680555556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2.9420799999999998</v>
      </c>
      <c r="P2341" s="5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22"/>
        <v>42723.332638888889</v>
      </c>
      <c r="T2341" s="11">
        <f t="shared" si="223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1.0577749999999999</v>
      </c>
      <c r="P2342" s="5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22"/>
        <v>42673.642800925925</v>
      </c>
      <c r="T2342" s="11">
        <f t="shared" si="223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5">
        <f t="shared" si="219"/>
        <v>0</v>
      </c>
      <c r="Q2343" t="str">
        <f t="shared" si="220"/>
        <v>technology</v>
      </c>
      <c r="R2343" t="str">
        <f t="shared" si="221"/>
        <v>web</v>
      </c>
      <c r="S2343" s="11">
        <f t="shared" si="222"/>
        <v>42197.813703703709</v>
      </c>
      <c r="T2343" s="11">
        <f t="shared" si="223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5">
        <f t="shared" si="219"/>
        <v>0</v>
      </c>
      <c r="Q2344" t="str">
        <f t="shared" si="220"/>
        <v>technology</v>
      </c>
      <c r="R2344" t="str">
        <f t="shared" si="221"/>
        <v>web</v>
      </c>
      <c r="S2344" s="11">
        <f t="shared" si="222"/>
        <v>41918.208333333336</v>
      </c>
      <c r="T2344" s="11">
        <f t="shared" si="223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0.03</v>
      </c>
      <c r="P2345" s="5">
        <f t="shared" si="219"/>
        <v>300</v>
      </c>
      <c r="Q2345" t="str">
        <f t="shared" si="220"/>
        <v>technology</v>
      </c>
      <c r="R2345" t="str">
        <f t="shared" si="221"/>
        <v>web</v>
      </c>
      <c r="S2345" s="11">
        <f t="shared" si="222"/>
        <v>42377.82430555555</v>
      </c>
      <c r="T2345" s="11">
        <f t="shared" si="223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1E-3</v>
      </c>
      <c r="P2346" s="5">
        <f t="shared" si="219"/>
        <v>1</v>
      </c>
      <c r="Q2346" t="str">
        <f t="shared" si="220"/>
        <v>technology</v>
      </c>
      <c r="R2346" t="str">
        <f t="shared" si="221"/>
        <v>web</v>
      </c>
      <c r="S2346" s="11">
        <f t="shared" si="222"/>
        <v>42545.727650462963</v>
      </c>
      <c r="T2346" s="11">
        <f t="shared" si="223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5">
        <f t="shared" si="219"/>
        <v>0</v>
      </c>
      <c r="Q2347" t="str">
        <f t="shared" si="220"/>
        <v>technology</v>
      </c>
      <c r="R2347" t="str">
        <f t="shared" si="221"/>
        <v>web</v>
      </c>
      <c r="S2347" s="11">
        <f t="shared" si="222"/>
        <v>42094.985416666663</v>
      </c>
      <c r="T2347" s="11">
        <f t="shared" si="223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6.4999999999999997E-4</v>
      </c>
      <c r="P2348" s="5">
        <f t="shared" si="219"/>
        <v>13</v>
      </c>
      <c r="Q2348" t="str">
        <f t="shared" si="220"/>
        <v>technology</v>
      </c>
      <c r="R2348" t="str">
        <f t="shared" si="221"/>
        <v>web</v>
      </c>
      <c r="S2348" s="11">
        <f t="shared" si="222"/>
        <v>42660.79896990741</v>
      </c>
      <c r="T2348" s="11">
        <f t="shared" si="223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1.4999999999999999E-2</v>
      </c>
      <c r="P2349" s="5">
        <f t="shared" si="219"/>
        <v>15</v>
      </c>
      <c r="Q2349" t="str">
        <f t="shared" si="220"/>
        <v>technology</v>
      </c>
      <c r="R2349" t="str">
        <f t="shared" si="221"/>
        <v>web</v>
      </c>
      <c r="S2349" s="11">
        <f t="shared" si="222"/>
        <v>42607.607361111106</v>
      </c>
      <c r="T2349" s="11">
        <f t="shared" si="223"/>
        <v>42577.607361111106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3.8571428571428572E-3</v>
      </c>
      <c r="P2350" s="5">
        <f t="shared" si="219"/>
        <v>54</v>
      </c>
      <c r="Q2350" t="str">
        <f t="shared" si="220"/>
        <v>technology</v>
      </c>
      <c r="R2350" t="str">
        <f t="shared" si="221"/>
        <v>web</v>
      </c>
      <c r="S2350" s="11">
        <f t="shared" si="222"/>
        <v>42420.932152777779</v>
      </c>
      <c r="T2350" s="11">
        <f t="shared" si="223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5">
        <f t="shared" si="219"/>
        <v>0</v>
      </c>
      <c r="Q2351" t="str">
        <f t="shared" si="220"/>
        <v>technology</v>
      </c>
      <c r="R2351" t="str">
        <f t="shared" si="221"/>
        <v>web</v>
      </c>
      <c r="S2351" s="11">
        <f t="shared" si="222"/>
        <v>42227.775787037041</v>
      </c>
      <c r="T2351" s="11">
        <f t="shared" si="223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5">
        <f t="shared" si="219"/>
        <v>0</v>
      </c>
      <c r="Q2352" t="str">
        <f t="shared" si="220"/>
        <v>technology</v>
      </c>
      <c r="R2352" t="str">
        <f t="shared" si="221"/>
        <v>web</v>
      </c>
      <c r="S2352" s="11">
        <f t="shared" si="222"/>
        <v>42738.842245370368</v>
      </c>
      <c r="T2352" s="11">
        <f t="shared" si="223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5.7142857142857143E-3</v>
      </c>
      <c r="P2353" s="5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22"/>
        <v>42124.101145833338</v>
      </c>
      <c r="T2353" s="11">
        <f t="shared" si="223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5">
        <f t="shared" si="219"/>
        <v>0</v>
      </c>
      <c r="Q2354" t="str">
        <f t="shared" si="220"/>
        <v>technology</v>
      </c>
      <c r="R2354" t="str">
        <f t="shared" si="221"/>
        <v>web</v>
      </c>
      <c r="S2354" s="11">
        <f t="shared" si="222"/>
        <v>42161.633703703701</v>
      </c>
      <c r="T2354" s="11">
        <f t="shared" si="223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5">
        <f t="shared" si="219"/>
        <v>0</v>
      </c>
      <c r="Q2355" t="str">
        <f t="shared" si="220"/>
        <v>technology</v>
      </c>
      <c r="R2355" t="str">
        <f t="shared" si="221"/>
        <v>web</v>
      </c>
      <c r="S2355" s="11">
        <f t="shared" si="222"/>
        <v>42115.676180555558</v>
      </c>
      <c r="T2355" s="11">
        <f t="shared" si="223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7.1428571428571429E-4</v>
      </c>
      <c r="P2356" s="5">
        <f t="shared" si="219"/>
        <v>25</v>
      </c>
      <c r="Q2356" t="str">
        <f t="shared" si="220"/>
        <v>technology</v>
      </c>
      <c r="R2356" t="str">
        <f t="shared" si="221"/>
        <v>web</v>
      </c>
      <c r="S2356" s="11">
        <f t="shared" si="222"/>
        <v>42014.722916666666</v>
      </c>
      <c r="T2356" s="11">
        <f t="shared" si="223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6.875E-3</v>
      </c>
      <c r="P2357" s="5">
        <f t="shared" si="219"/>
        <v>27.5</v>
      </c>
      <c r="Q2357" t="str">
        <f t="shared" si="220"/>
        <v>technology</v>
      </c>
      <c r="R2357" t="str">
        <f t="shared" si="221"/>
        <v>web</v>
      </c>
      <c r="S2357" s="11">
        <f t="shared" si="222"/>
        <v>42126.918240740742</v>
      </c>
      <c r="T2357" s="11">
        <f t="shared" si="223"/>
        <v>42096.918240740742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5">
        <f t="shared" si="219"/>
        <v>0</v>
      </c>
      <c r="Q2358" t="str">
        <f t="shared" si="220"/>
        <v>technology</v>
      </c>
      <c r="R2358" t="str">
        <f t="shared" si="221"/>
        <v>web</v>
      </c>
      <c r="S2358" s="11">
        <f t="shared" si="222"/>
        <v>42160.78361111111</v>
      </c>
      <c r="T2358" s="11">
        <f t="shared" si="223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5">
        <f t="shared" si="219"/>
        <v>0</v>
      </c>
      <c r="Q2359" t="str">
        <f t="shared" si="220"/>
        <v>technology</v>
      </c>
      <c r="R2359" t="str">
        <f t="shared" si="221"/>
        <v>web</v>
      </c>
      <c r="S2359" s="11">
        <f t="shared" si="222"/>
        <v>42294.620115740741</v>
      </c>
      <c r="T2359" s="11">
        <f t="shared" si="223"/>
        <v>42264.620115740741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5">
        <f t="shared" si="219"/>
        <v>0</v>
      </c>
      <c r="Q2360" t="str">
        <f t="shared" si="220"/>
        <v>technology</v>
      </c>
      <c r="R2360" t="str">
        <f t="shared" si="221"/>
        <v>web</v>
      </c>
      <c r="S2360" s="11">
        <f t="shared" si="222"/>
        <v>42035.027083333334</v>
      </c>
      <c r="T2360" s="11">
        <f t="shared" si="223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0.14680000000000001</v>
      </c>
      <c r="P2361" s="5">
        <f t="shared" si="219"/>
        <v>367</v>
      </c>
      <c r="Q2361" t="str">
        <f t="shared" si="220"/>
        <v>technology</v>
      </c>
      <c r="R2361" t="str">
        <f t="shared" si="221"/>
        <v>web</v>
      </c>
      <c r="S2361" s="11">
        <f t="shared" si="222"/>
        <v>42219.649583333332</v>
      </c>
      <c r="T2361" s="11">
        <f t="shared" si="223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4.0000000000000002E-4</v>
      </c>
      <c r="P2362" s="5">
        <f t="shared" si="219"/>
        <v>2</v>
      </c>
      <c r="Q2362" t="str">
        <f t="shared" si="220"/>
        <v>technology</v>
      </c>
      <c r="R2362" t="str">
        <f t="shared" si="221"/>
        <v>web</v>
      </c>
      <c r="S2362" s="11">
        <f t="shared" si="222"/>
        <v>42407.70694444445</v>
      </c>
      <c r="T2362" s="11">
        <f t="shared" si="223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5">
        <f t="shared" si="219"/>
        <v>0</v>
      </c>
      <c r="Q2363" t="str">
        <f t="shared" si="220"/>
        <v>technology</v>
      </c>
      <c r="R2363" t="str">
        <f t="shared" si="221"/>
        <v>web</v>
      </c>
      <c r="S2363" s="11">
        <f t="shared" si="222"/>
        <v>42490.916666666672</v>
      </c>
      <c r="T2363" s="11">
        <f t="shared" si="223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0.2857142857142857</v>
      </c>
      <c r="P2364" s="5">
        <f t="shared" si="219"/>
        <v>60</v>
      </c>
      <c r="Q2364" t="str">
        <f t="shared" si="220"/>
        <v>technology</v>
      </c>
      <c r="R2364" t="str">
        <f t="shared" si="221"/>
        <v>web</v>
      </c>
      <c r="S2364" s="11">
        <f t="shared" si="222"/>
        <v>41984.688310185185</v>
      </c>
      <c r="T2364" s="11">
        <f t="shared" si="223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5">
        <f t="shared" si="219"/>
        <v>0</v>
      </c>
      <c r="Q2365" t="str">
        <f t="shared" si="220"/>
        <v>technology</v>
      </c>
      <c r="R2365" t="str">
        <f t="shared" si="221"/>
        <v>web</v>
      </c>
      <c r="S2365" s="11">
        <f t="shared" si="222"/>
        <v>42367.011574074073</v>
      </c>
      <c r="T2365" s="11">
        <f t="shared" si="223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5">
        <f t="shared" si="219"/>
        <v>0</v>
      </c>
      <c r="Q2366" t="str">
        <f t="shared" si="220"/>
        <v>technology</v>
      </c>
      <c r="R2366" t="str">
        <f t="shared" si="221"/>
        <v>web</v>
      </c>
      <c r="S2366" s="11">
        <f t="shared" si="222"/>
        <v>42303.934675925921</v>
      </c>
      <c r="T2366" s="11">
        <f t="shared" si="223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5">
        <f t="shared" si="219"/>
        <v>0</v>
      </c>
      <c r="Q2367" t="str">
        <f t="shared" si="220"/>
        <v>technology</v>
      </c>
      <c r="R2367" t="str">
        <f t="shared" si="221"/>
        <v>web</v>
      </c>
      <c r="S2367" s="11">
        <f t="shared" si="222"/>
        <v>42386.958333333328</v>
      </c>
      <c r="T2367" s="11">
        <f t="shared" si="223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0.1052</v>
      </c>
      <c r="P2368" s="5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22"/>
        <v>42298.531631944439</v>
      </c>
      <c r="T2368" s="11">
        <f t="shared" si="223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1.34E-2</v>
      </c>
      <c r="P2369" s="5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22"/>
        <v>42485.928425925929</v>
      </c>
      <c r="T2369" s="11">
        <f t="shared" si="223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2.5000000000000001E-3</v>
      </c>
      <c r="P2370" s="5">
        <f t="shared" si="219"/>
        <v>50</v>
      </c>
      <c r="Q2370" t="str">
        <f t="shared" si="220"/>
        <v>technology</v>
      </c>
      <c r="R2370" t="str">
        <f t="shared" si="221"/>
        <v>web</v>
      </c>
      <c r="S2370" s="11">
        <f t="shared" si="222"/>
        <v>42108.680150462962</v>
      </c>
      <c r="T2370" s="11">
        <f t="shared" si="223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IFERROR((E2371/D2371), 0)</f>
        <v>0</v>
      </c>
      <c r="P2371" s="5">
        <f t="shared" ref="P2371:P2434" si="225">IFERROR(E2371/L2371,0)</f>
        <v>0</v>
      </c>
      <c r="Q2371" t="str">
        <f t="shared" ref="Q2371:Q2434" si="226">TRIM(LEFT(N2371,(FIND("/",N2371,1))-1))</f>
        <v>technology</v>
      </c>
      <c r="R2371" t="str">
        <f t="shared" ref="R2371:R2434" si="227">TRIM(RIGHT(N2371,LEN(N2371) -(FIND("/",N2371,1))))</f>
        <v>web</v>
      </c>
      <c r="S2371" s="11">
        <f t="shared" ref="S2371:S2434" si="228">(I2371/86400)+DATE(1970,1,1)</f>
        <v>42410.812627314815</v>
      </c>
      <c r="T2371" s="11">
        <f t="shared" ref="T2371:T2434" si="229">(J2371/86400)+DATE(1970,1,1)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3.2799999999999999E-3</v>
      </c>
      <c r="P2372" s="5">
        <f t="shared" si="225"/>
        <v>20.5</v>
      </c>
      <c r="Q2372" t="str">
        <f t="shared" si="226"/>
        <v>technology</v>
      </c>
      <c r="R2372" t="str">
        <f t="shared" si="227"/>
        <v>web</v>
      </c>
      <c r="S2372" s="11">
        <f t="shared" si="228"/>
        <v>41991.18913194444</v>
      </c>
      <c r="T2372" s="11">
        <f t="shared" si="22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5">
        <f t="shared" si="225"/>
        <v>0</v>
      </c>
      <c r="Q2373" t="str">
        <f t="shared" si="226"/>
        <v>technology</v>
      </c>
      <c r="R2373" t="str">
        <f t="shared" si="227"/>
        <v>web</v>
      </c>
      <c r="S2373" s="11">
        <f t="shared" si="228"/>
        <v>42180.777731481481</v>
      </c>
      <c r="T2373" s="11">
        <f t="shared" si="22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3.272727272727273E-2</v>
      </c>
      <c r="P2374" s="5">
        <f t="shared" si="225"/>
        <v>30</v>
      </c>
      <c r="Q2374" t="str">
        <f t="shared" si="226"/>
        <v>technology</v>
      </c>
      <c r="R2374" t="str">
        <f t="shared" si="227"/>
        <v>web</v>
      </c>
      <c r="S2374" s="11">
        <f t="shared" si="228"/>
        <v>42118.069108796291</v>
      </c>
      <c r="T2374" s="11">
        <f t="shared" si="22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5.8823529411764708E-5</v>
      </c>
      <c r="P2375" s="5">
        <f t="shared" si="225"/>
        <v>50</v>
      </c>
      <c r="Q2375" t="str">
        <f t="shared" si="226"/>
        <v>technology</v>
      </c>
      <c r="R2375" t="str">
        <f t="shared" si="227"/>
        <v>web</v>
      </c>
      <c r="S2375" s="11">
        <f t="shared" si="228"/>
        <v>42245.662314814814</v>
      </c>
      <c r="T2375" s="11">
        <f t="shared" si="229"/>
        <v>42215.662314814814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4.5454545454545455E-4</v>
      </c>
      <c r="P2376" s="5">
        <f t="shared" si="225"/>
        <v>10</v>
      </c>
      <c r="Q2376" t="str">
        <f t="shared" si="226"/>
        <v>technology</v>
      </c>
      <c r="R2376" t="str">
        <f t="shared" si="227"/>
        <v>web</v>
      </c>
      <c r="S2376" s="11">
        <f t="shared" si="228"/>
        <v>42047.843287037038</v>
      </c>
      <c r="T2376" s="11">
        <f t="shared" si="229"/>
        <v>42017.843287037038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5">
        <f t="shared" si="225"/>
        <v>0</v>
      </c>
      <c r="Q2377" t="str">
        <f t="shared" si="226"/>
        <v>technology</v>
      </c>
      <c r="R2377" t="str">
        <f t="shared" si="227"/>
        <v>web</v>
      </c>
      <c r="S2377" s="11">
        <f t="shared" si="228"/>
        <v>42622.836076388892</v>
      </c>
      <c r="T2377" s="11">
        <f t="shared" si="22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0.10877666666666666</v>
      </c>
      <c r="P2378" s="5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8"/>
        <v>42348.925532407404</v>
      </c>
      <c r="T2378" s="11">
        <f t="shared" si="22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5">
        <f t="shared" si="225"/>
        <v>0</v>
      </c>
      <c r="Q2379" t="str">
        <f t="shared" si="226"/>
        <v>technology</v>
      </c>
      <c r="R2379" t="str">
        <f t="shared" si="227"/>
        <v>web</v>
      </c>
      <c r="S2379" s="11">
        <f t="shared" si="228"/>
        <v>42699.911840277782</v>
      </c>
      <c r="T2379" s="11">
        <f t="shared" si="22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5">
        <f t="shared" si="225"/>
        <v>0</v>
      </c>
      <c r="Q2380" t="str">
        <f t="shared" si="226"/>
        <v>technology</v>
      </c>
      <c r="R2380" t="str">
        <f t="shared" si="227"/>
        <v>web</v>
      </c>
      <c r="S2380" s="11">
        <f t="shared" si="228"/>
        <v>42242.013078703705</v>
      </c>
      <c r="T2380" s="11">
        <f t="shared" si="22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5">
        <f t="shared" si="225"/>
        <v>0</v>
      </c>
      <c r="Q2381" t="str">
        <f t="shared" si="226"/>
        <v>technology</v>
      </c>
      <c r="R2381" t="str">
        <f t="shared" si="227"/>
        <v>web</v>
      </c>
      <c r="S2381" s="11">
        <f t="shared" si="228"/>
        <v>42282.016388888893</v>
      </c>
      <c r="T2381" s="11">
        <f t="shared" si="22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3.6666666666666666E-3</v>
      </c>
      <c r="P2382" s="5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8"/>
        <v>42278.793310185181</v>
      </c>
      <c r="T2382" s="11">
        <f t="shared" si="22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1.8193398957730169E-2</v>
      </c>
      <c r="P2383" s="5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8"/>
        <v>42104.935740740737</v>
      </c>
      <c r="T2383" s="11">
        <f t="shared" si="22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2.5000000000000001E-2</v>
      </c>
      <c r="P2384" s="5">
        <f t="shared" si="225"/>
        <v>37.5</v>
      </c>
      <c r="Q2384" t="str">
        <f t="shared" si="226"/>
        <v>technology</v>
      </c>
      <c r="R2384" t="str">
        <f t="shared" si="227"/>
        <v>web</v>
      </c>
      <c r="S2384" s="11">
        <f t="shared" si="228"/>
        <v>42220.187534722223</v>
      </c>
      <c r="T2384" s="11">
        <f t="shared" si="22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4.3499999999999997E-2</v>
      </c>
      <c r="P2385" s="5">
        <f t="shared" si="225"/>
        <v>145</v>
      </c>
      <c r="Q2385" t="str">
        <f t="shared" si="226"/>
        <v>technology</v>
      </c>
      <c r="R2385" t="str">
        <f t="shared" si="227"/>
        <v>web</v>
      </c>
      <c r="S2385" s="11">
        <f t="shared" si="228"/>
        <v>42057.056793981479</v>
      </c>
      <c r="T2385" s="11">
        <f t="shared" si="22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8.0000000000000002E-3</v>
      </c>
      <c r="P2386" s="5">
        <f t="shared" si="225"/>
        <v>1</v>
      </c>
      <c r="Q2386" t="str">
        <f t="shared" si="226"/>
        <v>technology</v>
      </c>
      <c r="R2386" t="str">
        <f t="shared" si="227"/>
        <v>web</v>
      </c>
      <c r="S2386" s="11">
        <f t="shared" si="228"/>
        <v>41957.109293981484</v>
      </c>
      <c r="T2386" s="11">
        <f t="shared" si="22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1.2123076923076924E-2</v>
      </c>
      <c r="P2387" s="5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8"/>
        <v>42221.70175925926</v>
      </c>
      <c r="T2387" s="11">
        <f t="shared" si="22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5">
        <f t="shared" si="225"/>
        <v>0</v>
      </c>
      <c r="Q2388" t="str">
        <f t="shared" si="226"/>
        <v>technology</v>
      </c>
      <c r="R2388" t="str">
        <f t="shared" si="227"/>
        <v>web</v>
      </c>
      <c r="S2388" s="11">
        <f t="shared" si="228"/>
        <v>42014.838240740741</v>
      </c>
      <c r="T2388" s="11">
        <f t="shared" si="22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6.8399999999999997E-3</v>
      </c>
      <c r="P2389" s="5">
        <f t="shared" si="225"/>
        <v>342</v>
      </c>
      <c r="Q2389" t="str">
        <f t="shared" si="226"/>
        <v>technology</v>
      </c>
      <c r="R2389" t="str">
        <f t="shared" si="227"/>
        <v>web</v>
      </c>
      <c r="S2389" s="11">
        <f t="shared" si="228"/>
        <v>42573.626620370371</v>
      </c>
      <c r="T2389" s="11">
        <f t="shared" si="22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1.2513513513513513E-2</v>
      </c>
      <c r="P2390" s="5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8"/>
        <v>42019.811805555553</v>
      </c>
      <c r="T2390" s="11">
        <f t="shared" si="22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1.8749999999999999E-3</v>
      </c>
      <c r="P2391" s="5">
        <f t="shared" si="225"/>
        <v>30</v>
      </c>
      <c r="Q2391" t="str">
        <f t="shared" si="226"/>
        <v>technology</v>
      </c>
      <c r="R2391" t="str">
        <f t="shared" si="227"/>
        <v>web</v>
      </c>
      <c r="S2391" s="11">
        <f t="shared" si="228"/>
        <v>42210.915972222225</v>
      </c>
      <c r="T2391" s="11">
        <f t="shared" si="22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5">
        <f t="shared" si="225"/>
        <v>0</v>
      </c>
      <c r="Q2392" t="str">
        <f t="shared" si="226"/>
        <v>technology</v>
      </c>
      <c r="R2392" t="str">
        <f t="shared" si="227"/>
        <v>web</v>
      </c>
      <c r="S2392" s="11">
        <f t="shared" si="228"/>
        <v>42008.262314814812</v>
      </c>
      <c r="T2392" s="11">
        <f t="shared" si="22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1.25E-3</v>
      </c>
      <c r="P2393" s="5">
        <f t="shared" si="225"/>
        <v>25</v>
      </c>
      <c r="Q2393" t="str">
        <f t="shared" si="226"/>
        <v>technology</v>
      </c>
      <c r="R2393" t="str">
        <f t="shared" si="227"/>
        <v>web</v>
      </c>
      <c r="S2393" s="11">
        <f t="shared" si="228"/>
        <v>42094.752824074079</v>
      </c>
      <c r="T2393" s="11">
        <f t="shared" si="22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5">
        <f t="shared" si="225"/>
        <v>0</v>
      </c>
      <c r="Q2394" t="str">
        <f t="shared" si="226"/>
        <v>technology</v>
      </c>
      <c r="R2394" t="str">
        <f t="shared" si="227"/>
        <v>web</v>
      </c>
      <c r="S2394" s="11">
        <f t="shared" si="228"/>
        <v>42306.120636574073</v>
      </c>
      <c r="T2394" s="11">
        <f t="shared" si="22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5.0000000000000001E-4</v>
      </c>
      <c r="P2395" s="5">
        <f t="shared" si="225"/>
        <v>50</v>
      </c>
      <c r="Q2395" t="str">
        <f t="shared" si="226"/>
        <v>technology</v>
      </c>
      <c r="R2395" t="str">
        <f t="shared" si="227"/>
        <v>web</v>
      </c>
      <c r="S2395" s="11">
        <f t="shared" si="228"/>
        <v>42224.648344907408</v>
      </c>
      <c r="T2395" s="11">
        <f t="shared" si="22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5.9999999999999995E-4</v>
      </c>
      <c r="P2396" s="5">
        <f t="shared" si="225"/>
        <v>1.5</v>
      </c>
      <c r="Q2396" t="str">
        <f t="shared" si="226"/>
        <v>technology</v>
      </c>
      <c r="R2396" t="str">
        <f t="shared" si="227"/>
        <v>web</v>
      </c>
      <c r="S2396" s="11">
        <f t="shared" si="228"/>
        <v>42061.362187499995</v>
      </c>
      <c r="T2396" s="11">
        <f t="shared" si="22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5">
        <f t="shared" si="225"/>
        <v>0</v>
      </c>
      <c r="Q2397" t="str">
        <f t="shared" si="226"/>
        <v>technology</v>
      </c>
      <c r="R2397" t="str">
        <f t="shared" si="227"/>
        <v>web</v>
      </c>
      <c r="S2397" s="11">
        <f t="shared" si="228"/>
        <v>42745.372916666667</v>
      </c>
      <c r="T2397" s="11">
        <f t="shared" si="22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2E-3</v>
      </c>
      <c r="P2398" s="5">
        <f t="shared" si="225"/>
        <v>10</v>
      </c>
      <c r="Q2398" t="str">
        <f t="shared" si="226"/>
        <v>technology</v>
      </c>
      <c r="R2398" t="str">
        <f t="shared" si="227"/>
        <v>web</v>
      </c>
      <c r="S2398" s="11">
        <f t="shared" si="228"/>
        <v>42292.849050925928</v>
      </c>
      <c r="T2398" s="11">
        <f t="shared" si="22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5">
        <f t="shared" si="225"/>
        <v>0</v>
      </c>
      <c r="Q2399" t="str">
        <f t="shared" si="226"/>
        <v>technology</v>
      </c>
      <c r="R2399" t="str">
        <f t="shared" si="227"/>
        <v>web</v>
      </c>
      <c r="S2399" s="11">
        <f t="shared" si="228"/>
        <v>42006.88490740741</v>
      </c>
      <c r="T2399" s="11">
        <f t="shared" si="22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5">
        <f t="shared" si="225"/>
        <v>0</v>
      </c>
      <c r="Q2400" t="str">
        <f t="shared" si="226"/>
        <v>technology</v>
      </c>
      <c r="R2400" t="str">
        <f t="shared" si="227"/>
        <v>web</v>
      </c>
      <c r="S2400" s="11">
        <f t="shared" si="228"/>
        <v>42187.916481481487</v>
      </c>
      <c r="T2400" s="11">
        <f t="shared" si="22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5">
        <f t="shared" si="225"/>
        <v>0</v>
      </c>
      <c r="Q2401" t="str">
        <f t="shared" si="226"/>
        <v>technology</v>
      </c>
      <c r="R2401" t="str">
        <f t="shared" si="227"/>
        <v>web</v>
      </c>
      <c r="S2401" s="11">
        <f t="shared" si="228"/>
        <v>41991.853078703702</v>
      </c>
      <c r="T2401" s="11">
        <f t="shared" si="22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5">
        <f t="shared" si="225"/>
        <v>0</v>
      </c>
      <c r="Q2402" t="str">
        <f t="shared" si="226"/>
        <v>technology</v>
      </c>
      <c r="R2402" t="str">
        <f t="shared" si="227"/>
        <v>web</v>
      </c>
      <c r="S2402" s="11">
        <f t="shared" si="228"/>
        <v>42474.268101851849</v>
      </c>
      <c r="T2402" s="11">
        <f t="shared" si="22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7.1785714285714283E-3</v>
      </c>
      <c r="P2403" s="5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8"/>
        <v>42434.822870370372</v>
      </c>
      <c r="T2403" s="11">
        <f t="shared" si="22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4.3333333333333331E-3</v>
      </c>
      <c r="P2404" s="5">
        <f t="shared" si="225"/>
        <v>52</v>
      </c>
      <c r="Q2404" t="str">
        <f t="shared" si="226"/>
        <v>food</v>
      </c>
      <c r="R2404" t="str">
        <f t="shared" si="227"/>
        <v>food trucks</v>
      </c>
      <c r="S2404" s="11">
        <f t="shared" si="228"/>
        <v>42137.679756944446</v>
      </c>
      <c r="T2404" s="11">
        <f t="shared" si="22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0.16833333333333333</v>
      </c>
      <c r="P2405" s="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8"/>
        <v>42459.840949074074</v>
      </c>
      <c r="T2405" s="11">
        <f t="shared" si="229"/>
        <v>42399.882615740746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5">
        <f t="shared" si="225"/>
        <v>0</v>
      </c>
      <c r="Q2406" t="str">
        <f t="shared" si="226"/>
        <v>food</v>
      </c>
      <c r="R2406" t="str">
        <f t="shared" si="227"/>
        <v>food trucks</v>
      </c>
      <c r="S2406" s="11">
        <f t="shared" si="228"/>
        <v>42372.03943287037</v>
      </c>
      <c r="T2406" s="11">
        <f t="shared" si="22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0.22520000000000001</v>
      </c>
      <c r="P2407" s="5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8"/>
        <v>42616.585358796292</v>
      </c>
      <c r="T2407" s="11">
        <f t="shared" si="22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0.41384615384615386</v>
      </c>
      <c r="P2408" s="5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8"/>
        <v>42023.110995370371</v>
      </c>
      <c r="T2408" s="11">
        <f t="shared" si="22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0.25259090909090909</v>
      </c>
      <c r="P2409" s="5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8"/>
        <v>42105.25</v>
      </c>
      <c r="T2409" s="11">
        <f t="shared" si="22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2E-3</v>
      </c>
      <c r="P2410" s="5">
        <f t="shared" si="225"/>
        <v>15</v>
      </c>
      <c r="Q2410" t="str">
        <f t="shared" si="226"/>
        <v>food</v>
      </c>
      <c r="R2410" t="str">
        <f t="shared" si="227"/>
        <v>food trucks</v>
      </c>
      <c r="S2410" s="11">
        <f t="shared" si="228"/>
        <v>41949.182372685187</v>
      </c>
      <c r="T2410" s="11">
        <f t="shared" si="22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1.84E-2</v>
      </c>
      <c r="P2411" s="5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8"/>
        <v>42234.875868055555</v>
      </c>
      <c r="T2411" s="11">
        <f t="shared" si="22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5">
        <f t="shared" si="225"/>
        <v>0</v>
      </c>
      <c r="Q2412" t="str">
        <f t="shared" si="226"/>
        <v>food</v>
      </c>
      <c r="R2412" t="str">
        <f t="shared" si="227"/>
        <v>food trucks</v>
      </c>
      <c r="S2412" s="11">
        <f t="shared" si="228"/>
        <v>42254.408275462964</v>
      </c>
      <c r="T2412" s="11">
        <f t="shared" si="22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6.0400000000000002E-3</v>
      </c>
      <c r="P2413" s="5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8"/>
        <v>42241.732430555552</v>
      </c>
      <c r="T2413" s="11">
        <f t="shared" si="22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5">
        <f t="shared" si="225"/>
        <v>0</v>
      </c>
      <c r="Q2414" t="str">
        <f t="shared" si="226"/>
        <v>food</v>
      </c>
      <c r="R2414" t="str">
        <f t="shared" si="227"/>
        <v>food trucks</v>
      </c>
      <c r="S2414" s="11">
        <f t="shared" si="228"/>
        <v>42700.778622685189</v>
      </c>
      <c r="T2414" s="11">
        <f t="shared" si="22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8.3333333333333332E-3</v>
      </c>
      <c r="P2415" s="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8"/>
        <v>41790.979166666664</v>
      </c>
      <c r="T2415" s="11">
        <f t="shared" si="22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3.0666666666666665E-2</v>
      </c>
      <c r="P2416" s="5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8"/>
        <v>42238.165972222225</v>
      </c>
      <c r="T2416" s="11">
        <f t="shared" si="22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5.5833333333333334E-3</v>
      </c>
      <c r="P2417" s="5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8"/>
        <v>42566.862800925926</v>
      </c>
      <c r="T2417" s="11">
        <f t="shared" si="22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2.5000000000000001E-4</v>
      </c>
      <c r="P2418" s="5">
        <f t="shared" si="225"/>
        <v>5</v>
      </c>
      <c r="Q2418" t="str">
        <f t="shared" si="226"/>
        <v>food</v>
      </c>
      <c r="R2418" t="str">
        <f t="shared" si="227"/>
        <v>food trucks</v>
      </c>
      <c r="S2418" s="11">
        <f t="shared" si="228"/>
        <v>42077.625</v>
      </c>
      <c r="T2418" s="11">
        <f t="shared" si="22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5">
        <f t="shared" si="225"/>
        <v>0</v>
      </c>
      <c r="Q2419" t="str">
        <f t="shared" si="226"/>
        <v>food</v>
      </c>
      <c r="R2419" t="str">
        <f t="shared" si="227"/>
        <v>food trucks</v>
      </c>
      <c r="S2419" s="11">
        <f t="shared" si="228"/>
        <v>41861.884108796294</v>
      </c>
      <c r="T2419" s="11">
        <f t="shared" si="22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2.0000000000000001E-4</v>
      </c>
      <c r="P2420" s="5">
        <f t="shared" si="225"/>
        <v>1</v>
      </c>
      <c r="Q2420" t="str">
        <f t="shared" si="226"/>
        <v>food</v>
      </c>
      <c r="R2420" t="str">
        <f t="shared" si="227"/>
        <v>food trucks</v>
      </c>
      <c r="S2420" s="11">
        <f t="shared" si="228"/>
        <v>42087.815324074079</v>
      </c>
      <c r="T2420" s="11">
        <f t="shared" si="22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5">
        <f t="shared" si="225"/>
        <v>0</v>
      </c>
      <c r="Q2421" t="str">
        <f t="shared" si="226"/>
        <v>food</v>
      </c>
      <c r="R2421" t="str">
        <f t="shared" si="227"/>
        <v>food trucks</v>
      </c>
      <c r="S2421" s="11">
        <f t="shared" si="228"/>
        <v>42053.738298611112</v>
      </c>
      <c r="T2421" s="11">
        <f t="shared" si="229"/>
        <v>41993.738298611112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0.14825133372851215</v>
      </c>
      <c r="P2422" s="5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8"/>
        <v>41953.070543981477</v>
      </c>
      <c r="T2422" s="11">
        <f t="shared" si="22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1.6666666666666666E-4</v>
      </c>
      <c r="P2423" s="5">
        <f t="shared" si="225"/>
        <v>1</v>
      </c>
      <c r="Q2423" t="str">
        <f t="shared" si="226"/>
        <v>food</v>
      </c>
      <c r="R2423" t="str">
        <f t="shared" si="227"/>
        <v>food trucks</v>
      </c>
      <c r="S2423" s="11">
        <f t="shared" si="228"/>
        <v>42056.687453703707</v>
      </c>
      <c r="T2423" s="11">
        <f t="shared" si="22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2E-3</v>
      </c>
      <c r="P2424" s="5">
        <f t="shared" si="225"/>
        <v>1</v>
      </c>
      <c r="Q2424" t="str">
        <f t="shared" si="226"/>
        <v>food</v>
      </c>
      <c r="R2424" t="str">
        <f t="shared" si="227"/>
        <v>food trucks</v>
      </c>
      <c r="S2424" s="11">
        <f t="shared" si="228"/>
        <v>42074.683287037042</v>
      </c>
      <c r="T2424" s="11">
        <f t="shared" si="22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1.3333333333333334E-4</v>
      </c>
      <c r="P2425" s="5">
        <f t="shared" si="225"/>
        <v>8</v>
      </c>
      <c r="Q2425" t="str">
        <f t="shared" si="226"/>
        <v>food</v>
      </c>
      <c r="R2425" t="str">
        <f t="shared" si="227"/>
        <v>food trucks</v>
      </c>
      <c r="S2425" s="11">
        <f t="shared" si="228"/>
        <v>42004.704745370371</v>
      </c>
      <c r="T2425" s="11">
        <f t="shared" si="22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1.24E-2</v>
      </c>
      <c r="P2426" s="5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8"/>
        <v>41939.892453703702</v>
      </c>
      <c r="T2426" s="11">
        <f t="shared" si="22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2.8571428571428574E-4</v>
      </c>
      <c r="P2427" s="5">
        <f t="shared" si="225"/>
        <v>1</v>
      </c>
      <c r="Q2427" t="str">
        <f t="shared" si="226"/>
        <v>food</v>
      </c>
      <c r="R2427" t="str">
        <f t="shared" si="227"/>
        <v>food trucks</v>
      </c>
      <c r="S2427" s="11">
        <f t="shared" si="228"/>
        <v>42517.919444444444</v>
      </c>
      <c r="T2427" s="11">
        <f t="shared" si="22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5">
        <f t="shared" si="225"/>
        <v>0</v>
      </c>
      <c r="Q2428" t="str">
        <f t="shared" si="226"/>
        <v>food</v>
      </c>
      <c r="R2428" t="str">
        <f t="shared" si="227"/>
        <v>food trucks</v>
      </c>
      <c r="S2428" s="11">
        <f t="shared" si="228"/>
        <v>42224.170046296298</v>
      </c>
      <c r="T2428" s="11">
        <f t="shared" si="229"/>
        <v>42164.170046296298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2.0000000000000002E-5</v>
      </c>
      <c r="P2429" s="5">
        <f t="shared" si="225"/>
        <v>1</v>
      </c>
      <c r="Q2429" t="str">
        <f t="shared" si="226"/>
        <v>food</v>
      </c>
      <c r="R2429" t="str">
        <f t="shared" si="227"/>
        <v>food trucks</v>
      </c>
      <c r="S2429" s="11">
        <f t="shared" si="228"/>
        <v>42452.277002314819</v>
      </c>
      <c r="T2429" s="11">
        <f t="shared" si="229"/>
        <v>42412.318668981483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2.8571428571428571E-5</v>
      </c>
      <c r="P2430" s="5">
        <f t="shared" si="225"/>
        <v>1</v>
      </c>
      <c r="Q2430" t="str">
        <f t="shared" si="226"/>
        <v>food</v>
      </c>
      <c r="R2430" t="str">
        <f t="shared" si="227"/>
        <v>food trucks</v>
      </c>
      <c r="S2430" s="11">
        <f t="shared" si="228"/>
        <v>42075.742488425924</v>
      </c>
      <c r="T2430" s="11">
        <f t="shared" si="22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1.4321428571428572E-2</v>
      </c>
      <c r="P2431" s="5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8"/>
        <v>42771.697222222225</v>
      </c>
      <c r="T2431" s="11">
        <f t="shared" si="22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7.0000000000000001E-3</v>
      </c>
      <c r="P2432" s="5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8"/>
        <v>42412.130833333329</v>
      </c>
      <c r="T2432" s="11">
        <f t="shared" si="22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2.0000000000000002E-5</v>
      </c>
      <c r="P2433" s="5">
        <f t="shared" si="225"/>
        <v>1</v>
      </c>
      <c r="Q2433" t="str">
        <f t="shared" si="226"/>
        <v>food</v>
      </c>
      <c r="R2433" t="str">
        <f t="shared" si="227"/>
        <v>food trucks</v>
      </c>
      <c r="S2433" s="11">
        <f t="shared" si="228"/>
        <v>42549.099687499998</v>
      </c>
      <c r="T2433" s="11">
        <f t="shared" si="22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1.4285714285714287E-4</v>
      </c>
      <c r="P2434" s="5">
        <f t="shared" si="225"/>
        <v>1</v>
      </c>
      <c r="Q2434" t="str">
        <f t="shared" si="226"/>
        <v>food</v>
      </c>
      <c r="R2434" t="str">
        <f t="shared" si="227"/>
        <v>food trucks</v>
      </c>
      <c r="S2434" s="11">
        <f t="shared" si="228"/>
        <v>42071.218715277777</v>
      </c>
      <c r="T2434" s="11">
        <f t="shared" si="22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IFERROR((E2435/D2435), 0)</f>
        <v>0</v>
      </c>
      <c r="P2435" s="5">
        <f t="shared" ref="P2435:P2498" si="231">IFERROR(E2435/L2435,0)</f>
        <v>0</v>
      </c>
      <c r="Q2435" t="str">
        <f t="shared" ref="Q2435:Q2498" si="232">TRIM(LEFT(N2435,(FIND("/",N2435,1))-1))</f>
        <v>food</v>
      </c>
      <c r="R2435" t="str">
        <f t="shared" ref="R2435:R2498" si="233">TRIM(RIGHT(N2435,LEN(N2435) -(FIND("/",N2435,1))))</f>
        <v>food trucks</v>
      </c>
      <c r="S2435" s="11">
        <f t="shared" ref="S2435:S2498" si="234">(I2435/86400)+DATE(1970,1,1)</f>
        <v>42427.89980324074</v>
      </c>
      <c r="T2435" s="11">
        <f t="shared" ref="T2435:T2498" si="235">(J2435/86400)+DATE(1970,1,1)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1.2999999999999999E-3</v>
      </c>
      <c r="P2436" s="5">
        <f t="shared" si="231"/>
        <v>13</v>
      </c>
      <c r="Q2436" t="str">
        <f t="shared" si="232"/>
        <v>food</v>
      </c>
      <c r="R2436" t="str">
        <f t="shared" si="233"/>
        <v>food trucks</v>
      </c>
      <c r="S2436" s="11">
        <f t="shared" si="234"/>
        <v>42220.186041666668</v>
      </c>
      <c r="T2436" s="11">
        <f t="shared" si="235"/>
        <v>42180.186041666668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4.8960000000000002E-3</v>
      </c>
      <c r="P2437" s="5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4"/>
        <v>42282.277615740742</v>
      </c>
      <c r="T2437" s="11">
        <f t="shared" si="235"/>
        <v>42252.277615740742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3.8461538461538462E-4</v>
      </c>
      <c r="P2438" s="5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4"/>
        <v>42398.615393518514</v>
      </c>
      <c r="T2438" s="11">
        <f t="shared" si="23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5">
        <f t="shared" si="231"/>
        <v>0</v>
      </c>
      <c r="Q2439" t="str">
        <f t="shared" si="232"/>
        <v>food</v>
      </c>
      <c r="R2439" t="str">
        <f t="shared" si="233"/>
        <v>food trucks</v>
      </c>
      <c r="S2439" s="11">
        <f t="shared" si="234"/>
        <v>42080.75</v>
      </c>
      <c r="T2439" s="11">
        <f t="shared" si="23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3.3333333333333335E-3</v>
      </c>
      <c r="P2440" s="5">
        <f t="shared" si="231"/>
        <v>50</v>
      </c>
      <c r="Q2440" t="str">
        <f t="shared" si="232"/>
        <v>food</v>
      </c>
      <c r="R2440" t="str">
        <f t="shared" si="233"/>
        <v>food trucks</v>
      </c>
      <c r="S2440" s="11">
        <f t="shared" si="234"/>
        <v>42345.956736111111</v>
      </c>
      <c r="T2440" s="11">
        <f t="shared" si="23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5">
        <f t="shared" si="231"/>
        <v>0</v>
      </c>
      <c r="Q2441" t="str">
        <f t="shared" si="232"/>
        <v>food</v>
      </c>
      <c r="R2441" t="str">
        <f t="shared" si="233"/>
        <v>food trucks</v>
      </c>
      <c r="S2441" s="11">
        <f t="shared" si="234"/>
        <v>42295.818622685183</v>
      </c>
      <c r="T2441" s="11">
        <f t="shared" si="23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2E-3</v>
      </c>
      <c r="P2442" s="5">
        <f t="shared" si="231"/>
        <v>5</v>
      </c>
      <c r="Q2442" t="str">
        <f t="shared" si="232"/>
        <v>food</v>
      </c>
      <c r="R2442" t="str">
        <f t="shared" si="233"/>
        <v>food trucks</v>
      </c>
      <c r="S2442" s="11">
        <f t="shared" si="234"/>
        <v>42413.899456018524</v>
      </c>
      <c r="T2442" s="11">
        <f t="shared" si="235"/>
        <v>42383.899456018524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1.0788</v>
      </c>
      <c r="P2443" s="5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34"/>
        <v>42208.207638888889</v>
      </c>
      <c r="T2443" s="11">
        <f t="shared" si="23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1.2594166666666666</v>
      </c>
      <c r="P2444" s="5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34"/>
        <v>42082.625324074077</v>
      </c>
      <c r="T2444" s="11">
        <f t="shared" si="235"/>
        <v>42052.666990740741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2.0251494999999999</v>
      </c>
      <c r="P2445" s="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34"/>
        <v>41866.625254629631</v>
      </c>
      <c r="T2445" s="11">
        <f t="shared" si="23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1.0860000000000001</v>
      </c>
      <c r="P2446" s="5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34"/>
        <v>42515.754525462966</v>
      </c>
      <c r="T2446" s="11">
        <f t="shared" si="23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1.728</v>
      </c>
      <c r="P2447" s="5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34"/>
        <v>42273.190057870372</v>
      </c>
      <c r="T2447" s="11">
        <f t="shared" si="23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1.6798</v>
      </c>
      <c r="P2448" s="5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34"/>
        <v>42700.64434027778</v>
      </c>
      <c r="T2448" s="11">
        <f t="shared" si="23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4.2720000000000002</v>
      </c>
      <c r="P2449" s="5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34"/>
        <v>42686.166666666672</v>
      </c>
      <c r="T2449" s="11">
        <f t="shared" si="23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1.075</v>
      </c>
      <c r="P2450" s="5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34"/>
        <v>42613.233333333337</v>
      </c>
      <c r="T2450" s="11">
        <f t="shared" si="23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1.08</v>
      </c>
      <c r="P2451" s="5">
        <f t="shared" si="231"/>
        <v>90</v>
      </c>
      <c r="Q2451" t="str">
        <f t="shared" si="232"/>
        <v>food</v>
      </c>
      <c r="R2451" t="str">
        <f t="shared" si="233"/>
        <v>small batch</v>
      </c>
      <c r="S2451" s="11">
        <f t="shared" si="234"/>
        <v>41973.184201388889</v>
      </c>
      <c r="T2451" s="11">
        <f t="shared" si="23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1.0153353333333335</v>
      </c>
      <c r="P2452" s="5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34"/>
        <v>41940.132638888885</v>
      </c>
      <c r="T2452" s="11">
        <f t="shared" si="23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1.1545000000000001</v>
      </c>
      <c r="P2453" s="5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34"/>
        <v>42799.908449074079</v>
      </c>
      <c r="T2453" s="11">
        <f t="shared" si="23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1.335</v>
      </c>
      <c r="P2454" s="5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4"/>
        <v>42367.958333333328</v>
      </c>
      <c r="T2454" s="11">
        <f t="shared" si="23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1.5469999999999999</v>
      </c>
      <c r="P2455" s="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34"/>
        <v>42768.692233796297</v>
      </c>
      <c r="T2455" s="11">
        <f t="shared" si="23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1.0084571428571429</v>
      </c>
      <c r="P2456" s="5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34"/>
        <v>42805.201481481483</v>
      </c>
      <c r="T2456" s="11">
        <f t="shared" si="235"/>
        <v>42770.201481481483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1.82</v>
      </c>
      <c r="P2457" s="5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34"/>
        <v>42480.781828703708</v>
      </c>
      <c r="T2457" s="11">
        <f t="shared" si="23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1.8086666666666666</v>
      </c>
      <c r="P2458" s="5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34"/>
        <v>42791.961099537039</v>
      </c>
      <c r="T2458" s="11">
        <f t="shared" si="23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1.0230434782608695</v>
      </c>
      <c r="P2459" s="5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34"/>
        <v>42453.560833333337</v>
      </c>
      <c r="T2459" s="11">
        <f t="shared" si="23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1.1017999999999999</v>
      </c>
      <c r="P2460" s="5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34"/>
        <v>42530.791666666672</v>
      </c>
      <c r="T2460" s="11">
        <f t="shared" si="23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1.0225</v>
      </c>
      <c r="P2461" s="5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34"/>
        <v>42452.595891203702</v>
      </c>
      <c r="T2461" s="11">
        <f t="shared" si="23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1.0078823529411765</v>
      </c>
      <c r="P2462" s="5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34"/>
        <v>42738.178472222222</v>
      </c>
      <c r="T2462" s="11">
        <f t="shared" si="23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1.038</v>
      </c>
      <c r="P2463" s="5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34"/>
        <v>40817.125</v>
      </c>
      <c r="T2463" s="11">
        <f t="shared" si="23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1.1070833333333334</v>
      </c>
      <c r="P2464" s="5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34"/>
        <v>41109.186296296299</v>
      </c>
      <c r="T2464" s="11">
        <f t="shared" si="23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1.1625000000000001</v>
      </c>
      <c r="P2465" s="5">
        <f t="shared" si="231"/>
        <v>31</v>
      </c>
      <c r="Q2465" t="str">
        <f t="shared" si="232"/>
        <v>music</v>
      </c>
      <c r="R2465" t="str">
        <f t="shared" si="233"/>
        <v>indie rock</v>
      </c>
      <c r="S2465" s="11">
        <f t="shared" si="234"/>
        <v>41380.791666666664</v>
      </c>
      <c r="T2465" s="11">
        <f t="shared" si="23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1.111</v>
      </c>
      <c r="P2466" s="5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34"/>
        <v>42277.811805555553</v>
      </c>
      <c r="T2466" s="11">
        <f t="shared" si="23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1.8014285714285714</v>
      </c>
      <c r="P2467" s="5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34"/>
        <v>41175.719305555554</v>
      </c>
      <c r="T2467" s="11">
        <f t="shared" si="23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</v>
      </c>
      <c r="P2468" s="5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34"/>
        <v>41403.102465277778</v>
      </c>
      <c r="T2468" s="11">
        <f t="shared" si="23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1.1850000000000001</v>
      </c>
      <c r="P2469" s="5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34"/>
        <v>41039.708333333336</v>
      </c>
      <c r="T2469" s="11">
        <f t="shared" si="23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1.0721700000000001</v>
      </c>
      <c r="P2470" s="5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34"/>
        <v>41210.208333333336</v>
      </c>
      <c r="T2470" s="11">
        <f t="shared" si="235"/>
        <v>41174.154178240744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1.1366666666666667</v>
      </c>
      <c r="P2471" s="5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34"/>
        <v>40582.429733796293</v>
      </c>
      <c r="T2471" s="11">
        <f t="shared" si="23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1.0316400000000001</v>
      </c>
      <c r="P2472" s="5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34"/>
        <v>41053.07471064815</v>
      </c>
      <c r="T2472" s="11">
        <f t="shared" si="23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1.28</v>
      </c>
      <c r="P2473" s="5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34"/>
        <v>40933.992962962962</v>
      </c>
      <c r="T2473" s="11">
        <f t="shared" si="23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1.3576026666666667</v>
      </c>
      <c r="P2474" s="5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34"/>
        <v>40425.043749999997</v>
      </c>
      <c r="T2474" s="11">
        <f t="shared" si="23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</v>
      </c>
      <c r="P2475" s="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34"/>
        <v>41223.790150462963</v>
      </c>
      <c r="T2475" s="11">
        <f t="shared" si="23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1.0000360000000001</v>
      </c>
      <c r="P2476" s="5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34"/>
        <v>40462.011296296296</v>
      </c>
      <c r="T2476" s="11">
        <f t="shared" si="23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1.0471999999999999</v>
      </c>
      <c r="P2477" s="5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34"/>
        <v>40369.916666666664</v>
      </c>
      <c r="T2477" s="11">
        <f t="shared" si="235"/>
        <v>40310.287673611107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1.050225</v>
      </c>
      <c r="P2478" s="5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34"/>
        <v>41946.370023148149</v>
      </c>
      <c r="T2478" s="11">
        <f t="shared" si="23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1.7133333333333334</v>
      </c>
      <c r="P2479" s="5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34"/>
        <v>41133.691493055558</v>
      </c>
      <c r="T2479" s="11">
        <f t="shared" si="23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1.2749999999999999</v>
      </c>
      <c r="P2480" s="5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34"/>
        <v>41287.950381944444</v>
      </c>
      <c r="T2480" s="11">
        <f t="shared" si="23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1.3344333333333334</v>
      </c>
      <c r="P2481" s="5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34"/>
        <v>41118.083333333336</v>
      </c>
      <c r="T2481" s="11">
        <f t="shared" si="23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</v>
      </c>
      <c r="P2482" s="5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4"/>
        <v>42287.936157407406</v>
      </c>
      <c r="T2482" s="11">
        <f t="shared" si="23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1.1291099999999998</v>
      </c>
      <c r="P2483" s="5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34"/>
        <v>41029.645925925928</v>
      </c>
      <c r="T2483" s="11">
        <f t="shared" si="23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1.0009999999999999</v>
      </c>
      <c r="P2484" s="5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4"/>
        <v>40756.782210648147</v>
      </c>
      <c r="T2484" s="11">
        <f t="shared" si="23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1.1372727272727272</v>
      </c>
      <c r="P2485" s="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34"/>
        <v>41030.708368055552</v>
      </c>
      <c r="T2485" s="11">
        <f t="shared" si="23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1.1931742857142855</v>
      </c>
      <c r="P2486" s="5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34"/>
        <v>40801.916701388887</v>
      </c>
      <c r="T2486" s="11">
        <f t="shared" si="23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1.0325</v>
      </c>
      <c r="P2487" s="5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34"/>
        <v>40828.998599537037</v>
      </c>
      <c r="T2487" s="11">
        <f t="shared" si="23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2.6566666666666667</v>
      </c>
      <c r="P2488" s="5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34"/>
        <v>41021.708055555559</v>
      </c>
      <c r="T2488" s="11">
        <f t="shared" si="23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1.0005066666666667</v>
      </c>
      <c r="P2489" s="5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34"/>
        <v>41056.083298611113</v>
      </c>
      <c r="T2489" s="11">
        <f t="shared" si="23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1.0669999999999999</v>
      </c>
      <c r="P2490" s="5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34"/>
        <v>40863.674861111111</v>
      </c>
      <c r="T2490" s="11">
        <f t="shared" si="23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1.3367142857142857</v>
      </c>
      <c r="P2491" s="5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4"/>
        <v>41403.690266203703</v>
      </c>
      <c r="T2491" s="11">
        <f t="shared" si="23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1.214</v>
      </c>
      <c r="P2492" s="5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34"/>
        <v>41083.227731481486</v>
      </c>
      <c r="T2492" s="11">
        <f t="shared" si="235"/>
        <v>41023.227731481486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1.032</v>
      </c>
      <c r="P2493" s="5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4"/>
        <v>40559.077083333337</v>
      </c>
      <c r="T2493" s="11">
        <f t="shared" si="23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1.25</v>
      </c>
      <c r="P2494" s="5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34"/>
        <v>41076.415972222225</v>
      </c>
      <c r="T2494" s="11">
        <f t="shared" si="23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1.2869999999999999</v>
      </c>
      <c r="P2495" s="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34"/>
        <v>41393.168287037035</v>
      </c>
      <c r="T2495" s="11">
        <f t="shared" si="23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1.0100533333333332</v>
      </c>
      <c r="P2496" s="5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34"/>
        <v>41052.645185185189</v>
      </c>
      <c r="T2496" s="11">
        <f t="shared" si="235"/>
        <v>41022.645185185189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1.2753666666666665</v>
      </c>
      <c r="P2497" s="5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34"/>
        <v>41066.946469907409</v>
      </c>
      <c r="T2497" s="11">
        <f t="shared" si="23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</v>
      </c>
      <c r="P2498" s="5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1">
        <f t="shared" si="234"/>
        <v>41362.954768518517</v>
      </c>
      <c r="T2498" s="11">
        <f t="shared" si="235"/>
        <v>41327.996435185181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IFERROR((E2499/D2499), 0)</f>
        <v>1.127715</v>
      </c>
      <c r="P2499" s="5">
        <f t="shared" ref="P2499:P2562" si="237">IFERROR(E2499/L2499,0)</f>
        <v>80.551071428571419</v>
      </c>
      <c r="Q2499" t="str">
        <f t="shared" ref="Q2499:Q2562" si="238">TRIM(LEFT(N2499,(FIND("/",N2499,1))-1))</f>
        <v>music</v>
      </c>
      <c r="R2499" t="str">
        <f t="shared" ref="R2499:R2562" si="239">TRIM(RIGHT(N2499,LEN(N2499) -(FIND("/",N2499,1))))</f>
        <v>indie rock</v>
      </c>
      <c r="S2499" s="11">
        <f t="shared" ref="S2499:S2562" si="240">(I2499/86400)+DATE(1970,1,1)</f>
        <v>40760.878912037035</v>
      </c>
      <c r="T2499" s="11">
        <f t="shared" ref="T2499:T2562" si="241">(J2499/86400)+DATE(1970,1,1)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1.056</v>
      </c>
      <c r="P2500" s="5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40"/>
        <v>42031.967442129629</v>
      </c>
      <c r="T2500" s="11">
        <f t="shared" si="241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2.0262500000000001</v>
      </c>
      <c r="P2501" s="5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40"/>
        <v>41274.75</v>
      </c>
      <c r="T2501" s="11">
        <f t="shared" si="241"/>
        <v>41226.648576388892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1.1333333333333333</v>
      </c>
      <c r="P2502" s="5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40"/>
        <v>41083.772858796292</v>
      </c>
      <c r="T2502" s="11">
        <f t="shared" si="241"/>
        <v>41053.772858796292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2.5545454545454545E-2</v>
      </c>
      <c r="P2503" s="5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40"/>
        <v>42274.776666666672</v>
      </c>
      <c r="T2503" s="11">
        <f t="shared" si="241"/>
        <v>42244.776666666672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7.8181818181818181E-4</v>
      </c>
      <c r="P2504" s="5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40"/>
        <v>41903.825439814813</v>
      </c>
      <c r="T2504" s="11">
        <f t="shared" si="241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5">
        <f t="shared" si="237"/>
        <v>0</v>
      </c>
      <c r="Q2505" t="str">
        <f t="shared" si="238"/>
        <v>food</v>
      </c>
      <c r="R2505" t="str">
        <f t="shared" si="239"/>
        <v>restaurants</v>
      </c>
      <c r="S2505" s="11">
        <f t="shared" si="240"/>
        <v>42528.879166666666</v>
      </c>
      <c r="T2505" s="11">
        <f t="shared" si="241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5">
        <f t="shared" si="237"/>
        <v>0</v>
      </c>
      <c r="Q2506" t="str">
        <f t="shared" si="238"/>
        <v>food</v>
      </c>
      <c r="R2506" t="str">
        <f t="shared" si="239"/>
        <v>restaurants</v>
      </c>
      <c r="S2506" s="11">
        <f t="shared" si="240"/>
        <v>41958.057106481487</v>
      </c>
      <c r="T2506" s="11">
        <f t="shared" si="241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5">
        <f t="shared" si="237"/>
        <v>0</v>
      </c>
      <c r="Q2507" t="str">
        <f t="shared" si="238"/>
        <v>food</v>
      </c>
      <c r="R2507" t="str">
        <f t="shared" si="239"/>
        <v>restaurants</v>
      </c>
      <c r="S2507" s="11">
        <f t="shared" si="240"/>
        <v>42077.014074074075</v>
      </c>
      <c r="T2507" s="11">
        <f t="shared" si="241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6.0000000000000001E-3</v>
      </c>
      <c r="P2508" s="5">
        <f t="shared" si="237"/>
        <v>15</v>
      </c>
      <c r="Q2508" t="str">
        <f t="shared" si="238"/>
        <v>food</v>
      </c>
      <c r="R2508" t="str">
        <f t="shared" si="239"/>
        <v>restaurants</v>
      </c>
      <c r="S2508" s="11">
        <f t="shared" si="240"/>
        <v>42280.875</v>
      </c>
      <c r="T2508" s="11">
        <f t="shared" si="241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5">
        <f t="shared" si="237"/>
        <v>0</v>
      </c>
      <c r="Q2509" t="str">
        <f t="shared" si="238"/>
        <v>food</v>
      </c>
      <c r="R2509" t="str">
        <f t="shared" si="239"/>
        <v>restaurants</v>
      </c>
      <c r="S2509" s="11">
        <f t="shared" si="240"/>
        <v>42135.072962962964</v>
      </c>
      <c r="T2509" s="11">
        <f t="shared" si="241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5">
        <f t="shared" si="237"/>
        <v>0</v>
      </c>
      <c r="Q2510" t="str">
        <f t="shared" si="238"/>
        <v>food</v>
      </c>
      <c r="R2510" t="str">
        <f t="shared" si="239"/>
        <v>restaurants</v>
      </c>
      <c r="S2510" s="11">
        <f t="shared" si="240"/>
        <v>41865.951782407406</v>
      </c>
      <c r="T2510" s="11">
        <f t="shared" si="241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1.0526315789473684E-2</v>
      </c>
      <c r="P2511" s="5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40"/>
        <v>42114.767928240741</v>
      </c>
      <c r="T2511" s="11">
        <f t="shared" si="241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1.5E-3</v>
      </c>
      <c r="P2512" s="5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40"/>
        <v>42138.997361111113</v>
      </c>
      <c r="T2512" s="11">
        <f t="shared" si="241"/>
        <v>42078.997361111113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5">
        <f t="shared" si="237"/>
        <v>0</v>
      </c>
      <c r="Q2513" t="str">
        <f t="shared" si="238"/>
        <v>food</v>
      </c>
      <c r="R2513" t="str">
        <f t="shared" si="239"/>
        <v>restaurants</v>
      </c>
      <c r="S2513" s="11">
        <f t="shared" si="240"/>
        <v>42401.446909722217</v>
      </c>
      <c r="T2513" s="11">
        <f t="shared" si="241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5">
        <f t="shared" si="237"/>
        <v>0</v>
      </c>
      <c r="Q2514" t="str">
        <f t="shared" si="238"/>
        <v>food</v>
      </c>
      <c r="R2514" t="str">
        <f t="shared" si="239"/>
        <v>restaurants</v>
      </c>
      <c r="S2514" s="11">
        <f t="shared" si="240"/>
        <v>41986.876863425925</v>
      </c>
      <c r="T2514" s="11">
        <f t="shared" si="241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5">
        <f t="shared" si="237"/>
        <v>0</v>
      </c>
      <c r="Q2515" t="str">
        <f t="shared" si="238"/>
        <v>food</v>
      </c>
      <c r="R2515" t="str">
        <f t="shared" si="239"/>
        <v>restaurants</v>
      </c>
      <c r="S2515" s="11">
        <f t="shared" si="240"/>
        <v>42792.00681712963</v>
      </c>
      <c r="T2515" s="11">
        <f t="shared" si="241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1.7500000000000002E-2</v>
      </c>
      <c r="P2516" s="5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40"/>
        <v>41871.389780092592</v>
      </c>
      <c r="T2516" s="11">
        <f t="shared" si="241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0.186</v>
      </c>
      <c r="P2517" s="5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40"/>
        <v>42057.839733796296</v>
      </c>
      <c r="T2517" s="11">
        <f t="shared" si="241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5">
        <f t="shared" si="237"/>
        <v>0</v>
      </c>
      <c r="Q2518" t="str">
        <f t="shared" si="238"/>
        <v>food</v>
      </c>
      <c r="R2518" t="str">
        <f t="shared" si="239"/>
        <v>restaurants</v>
      </c>
      <c r="S2518" s="11">
        <f t="shared" si="240"/>
        <v>41972.6950462963</v>
      </c>
      <c r="T2518" s="11">
        <f t="shared" si="241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9.8166666666666666E-2</v>
      </c>
      <c r="P2519" s="5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40"/>
        <v>42082.760763888888</v>
      </c>
      <c r="T2519" s="11">
        <f t="shared" si="241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5">
        <f t="shared" si="237"/>
        <v>0</v>
      </c>
      <c r="Q2520" t="str">
        <f t="shared" si="238"/>
        <v>food</v>
      </c>
      <c r="R2520" t="str">
        <f t="shared" si="239"/>
        <v>restaurants</v>
      </c>
      <c r="S2520" s="11">
        <f t="shared" si="240"/>
        <v>41956.722546296296</v>
      </c>
      <c r="T2520" s="11">
        <f t="shared" si="241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4.3333333333333331E-4</v>
      </c>
      <c r="P2521" s="5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40"/>
        <v>41839.155138888891</v>
      </c>
      <c r="T2521" s="11">
        <f t="shared" si="241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5">
        <f t="shared" si="237"/>
        <v>0</v>
      </c>
      <c r="Q2522" t="str">
        <f t="shared" si="238"/>
        <v>food</v>
      </c>
      <c r="R2522" t="str">
        <f t="shared" si="239"/>
        <v>restaurants</v>
      </c>
      <c r="S2522" s="11">
        <f t="shared" si="240"/>
        <v>42658.806250000001</v>
      </c>
      <c r="T2522" s="11">
        <f t="shared" si="241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1.0948792000000001</v>
      </c>
      <c r="P2523" s="5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40"/>
        <v>42290.967835648145</v>
      </c>
      <c r="T2523" s="11">
        <f t="shared" si="241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</v>
      </c>
      <c r="P2524" s="5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40"/>
        <v>42482.619444444441</v>
      </c>
      <c r="T2524" s="11">
        <f t="shared" si="241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1.5644444444444445</v>
      </c>
      <c r="P2525" s="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40"/>
        <v>41961.017268518517</v>
      </c>
      <c r="T2525" s="11">
        <f t="shared" si="241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1.016</v>
      </c>
      <c r="P2526" s="5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40"/>
        <v>41994.1875</v>
      </c>
      <c r="T2526" s="11">
        <f t="shared" si="241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1.00325</v>
      </c>
      <c r="P2527" s="5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40"/>
        <v>41088.844571759255</v>
      </c>
      <c r="T2527" s="11">
        <f t="shared" si="241"/>
        <v>41058.844571759255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1.1294999999999999</v>
      </c>
      <c r="P2528" s="5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40"/>
        <v>41981.207638888889</v>
      </c>
      <c r="T2528" s="11">
        <f t="shared" si="241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1.02125</v>
      </c>
      <c r="P2529" s="5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40"/>
        <v>41565.165972222225</v>
      </c>
      <c r="T2529" s="11">
        <f t="shared" si="241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1.0724974999999999</v>
      </c>
      <c r="P2530" s="5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40"/>
        <v>42236.458333333328</v>
      </c>
      <c r="T2530" s="11">
        <f t="shared" si="241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1.0428333333333333</v>
      </c>
      <c r="P2531" s="5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40"/>
        <v>40993.0390625</v>
      </c>
      <c r="T2531" s="11">
        <f t="shared" si="241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</v>
      </c>
      <c r="P2532" s="5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40"/>
        <v>42114.201388888891</v>
      </c>
      <c r="T2532" s="11">
        <f t="shared" si="241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1.004</v>
      </c>
      <c r="P2533" s="5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40"/>
        <v>42231.165972222225</v>
      </c>
      <c r="T2533" s="11">
        <f t="shared" si="241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1.26125</v>
      </c>
      <c r="P2534" s="5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40"/>
        <v>41137.849143518521</v>
      </c>
      <c r="T2534" s="11">
        <f t="shared" si="241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1.1066666666666667</v>
      </c>
      <c r="P2535" s="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40"/>
        <v>41334.750787037039</v>
      </c>
      <c r="T2535" s="11">
        <f t="shared" si="241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1.05</v>
      </c>
      <c r="P2536" s="5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40"/>
        <v>40179.25</v>
      </c>
      <c r="T2536" s="11">
        <f t="shared" si="241"/>
        <v>40127.700370370367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1.03775</v>
      </c>
      <c r="P2537" s="5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40"/>
        <v>41974.832696759258</v>
      </c>
      <c r="T2537" s="11">
        <f t="shared" si="241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1.1599999999999999</v>
      </c>
      <c r="P2538" s="5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40"/>
        <v>41485.106087962966</v>
      </c>
      <c r="T2538" s="11">
        <f t="shared" si="241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1.1000000000000001</v>
      </c>
      <c r="P2539" s="5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40"/>
        <v>40756.648784722223</v>
      </c>
      <c r="T2539" s="11">
        <f t="shared" si="241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1.130176111111111</v>
      </c>
      <c r="P2540" s="5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40"/>
        <v>41329.207638888889</v>
      </c>
      <c r="T2540" s="11">
        <f t="shared" si="241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1.0024999999999999</v>
      </c>
      <c r="P2541" s="5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40"/>
        <v>42037.902222222227</v>
      </c>
      <c r="T2541" s="11">
        <f t="shared" si="241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1.034</v>
      </c>
      <c r="P2542" s="5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40"/>
        <v>40845.675011574072</v>
      </c>
      <c r="T2542" s="11">
        <f t="shared" si="241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1.0702857142857143</v>
      </c>
      <c r="P2543" s="5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40"/>
        <v>41543.449282407411</v>
      </c>
      <c r="T2543" s="11">
        <f t="shared" si="241"/>
        <v>41483.449282407411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1.0357142857142858</v>
      </c>
      <c r="P2544" s="5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40"/>
        <v>41548.165972222225</v>
      </c>
      <c r="T2544" s="11">
        <f t="shared" si="241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1.5640000000000001</v>
      </c>
      <c r="P2545" s="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40"/>
        <v>40545.125</v>
      </c>
      <c r="T2545" s="11">
        <f t="shared" si="241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1.0082</v>
      </c>
      <c r="P2546" s="5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40"/>
        <v>41098.520474537036</v>
      </c>
      <c r="T2546" s="11">
        <f t="shared" si="241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1.9530000000000001</v>
      </c>
      <c r="P2547" s="5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40"/>
        <v>42062.020833333328</v>
      </c>
      <c r="T2547" s="11">
        <f t="shared" si="241"/>
        <v>42027.138171296298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1.1171428571428572</v>
      </c>
      <c r="P2548" s="5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40"/>
        <v>41552.208333333336</v>
      </c>
      <c r="T2548" s="11">
        <f t="shared" si="241"/>
        <v>41524.858553240745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1.1985454545454546</v>
      </c>
      <c r="P2549" s="5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40"/>
        <v>41003.731516203705</v>
      </c>
      <c r="T2549" s="11">
        <f t="shared" si="241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1.0185</v>
      </c>
      <c r="P2550" s="5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40"/>
        <v>42643.185416666667</v>
      </c>
      <c r="T2550" s="11">
        <f t="shared" si="241"/>
        <v>42618.625428240739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1.0280254777070064</v>
      </c>
      <c r="P2551" s="5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40"/>
        <v>41425.708333333336</v>
      </c>
      <c r="T2551" s="11">
        <f t="shared" si="241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1.0084615384615385</v>
      </c>
      <c r="P2552" s="5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40"/>
        <v>42285.165972222225</v>
      </c>
      <c r="T2552" s="11">
        <f t="shared" si="241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1.0273469387755103</v>
      </c>
      <c r="P2553" s="5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40"/>
        <v>40989.866666666669</v>
      </c>
      <c r="T2553" s="11">
        <f t="shared" si="241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1.0649999999999999</v>
      </c>
      <c r="P2554" s="5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40"/>
        <v>42799.809965277775</v>
      </c>
      <c r="T2554" s="11">
        <f t="shared" si="241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1.5553333333333332</v>
      </c>
      <c r="P2555" s="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40"/>
        <v>41173.199155092589</v>
      </c>
      <c r="T2555" s="11">
        <f t="shared" si="241"/>
        <v>41113.199155092589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1.228</v>
      </c>
      <c r="P2556" s="5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40"/>
        <v>42156.165972222225</v>
      </c>
      <c r="T2556" s="11">
        <f t="shared" si="241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1.0734999999999999</v>
      </c>
      <c r="P2557" s="5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40"/>
        <v>41057.655011574076</v>
      </c>
      <c r="T2557" s="11">
        <f t="shared" si="241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1.0550335570469798</v>
      </c>
      <c r="P2558" s="5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40"/>
        <v>41267.991400462961</v>
      </c>
      <c r="T2558" s="11">
        <f t="shared" si="241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1.1844444444444444</v>
      </c>
      <c r="P2559" s="5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40"/>
        <v>41774.745208333334</v>
      </c>
      <c r="T2559" s="11">
        <f t="shared" si="241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1.0888</v>
      </c>
      <c r="P2560" s="5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40"/>
        <v>42125.582638888889</v>
      </c>
      <c r="T2560" s="11">
        <f t="shared" si="241"/>
        <v>42093.860023148147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1.1125</v>
      </c>
      <c r="P2561" s="5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40"/>
        <v>40862.817361111112</v>
      </c>
      <c r="T2561" s="11">
        <f t="shared" si="241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1.0009999999999999</v>
      </c>
      <c r="P2562" s="5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1">
        <f t="shared" si="240"/>
        <v>42069.951087962967</v>
      </c>
      <c r="T2562" s="11">
        <f t="shared" si="241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IFERROR((E2563/D2563), 0)</f>
        <v>0</v>
      </c>
      <c r="P2563" s="5">
        <f t="shared" ref="P2563:P2626" si="243">IFERROR(E2563/L2563,0)</f>
        <v>0</v>
      </c>
      <c r="Q2563" t="str">
        <f t="shared" ref="Q2563:Q2626" si="244">TRIM(LEFT(N2563,(FIND("/",N2563,1))-1))</f>
        <v>food</v>
      </c>
      <c r="R2563" t="str">
        <f t="shared" ref="R2563:R2626" si="245">TRIM(RIGHT(N2563,LEN(N2563) -(FIND("/",N2563,1))))</f>
        <v>food trucks</v>
      </c>
      <c r="S2563" s="11">
        <f t="shared" ref="S2563:S2626" si="246">(I2563/86400)+DATE(1970,1,1)</f>
        <v>42290.528807870374</v>
      </c>
      <c r="T2563" s="11">
        <f t="shared" ref="T2563:T2626" si="247">(J2563/86400)+DATE(1970,1,1)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7.4999999999999997E-3</v>
      </c>
      <c r="P2564" s="5">
        <f t="shared" si="243"/>
        <v>25</v>
      </c>
      <c r="Q2564" t="str">
        <f t="shared" si="244"/>
        <v>food</v>
      </c>
      <c r="R2564" t="str">
        <f t="shared" si="245"/>
        <v>food trucks</v>
      </c>
      <c r="S2564" s="11">
        <f t="shared" si="246"/>
        <v>42654.524756944447</v>
      </c>
      <c r="T2564" s="11">
        <f t="shared" si="247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5">
        <f t="shared" si="243"/>
        <v>0</v>
      </c>
      <c r="Q2565" t="str">
        <f t="shared" si="244"/>
        <v>food</v>
      </c>
      <c r="R2565" t="str">
        <f t="shared" si="245"/>
        <v>food trucks</v>
      </c>
      <c r="S2565" s="11">
        <f t="shared" si="246"/>
        <v>42215.139479166668</v>
      </c>
      <c r="T2565" s="11">
        <f t="shared" si="247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5">
        <f t="shared" si="243"/>
        <v>0</v>
      </c>
      <c r="Q2566" t="str">
        <f t="shared" si="244"/>
        <v>food</v>
      </c>
      <c r="R2566" t="str">
        <f t="shared" si="245"/>
        <v>food trucks</v>
      </c>
      <c r="S2566" s="11">
        <f t="shared" si="246"/>
        <v>41852.040497685186</v>
      </c>
      <c r="T2566" s="11">
        <f t="shared" si="247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0.01</v>
      </c>
      <c r="P2567" s="5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6"/>
        <v>42499.868055555555</v>
      </c>
      <c r="T2567" s="11">
        <f t="shared" si="247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5">
        <f t="shared" si="243"/>
        <v>0</v>
      </c>
      <c r="Q2568" t="str">
        <f t="shared" si="244"/>
        <v>food</v>
      </c>
      <c r="R2568" t="str">
        <f t="shared" si="245"/>
        <v>food trucks</v>
      </c>
      <c r="S2568" s="11">
        <f t="shared" si="246"/>
        <v>41872.980879629627</v>
      </c>
      <c r="T2568" s="11">
        <f t="shared" si="247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2.6666666666666666E-3</v>
      </c>
      <c r="P2569" s="5">
        <f t="shared" si="243"/>
        <v>60</v>
      </c>
      <c r="Q2569" t="str">
        <f t="shared" si="244"/>
        <v>food</v>
      </c>
      <c r="R2569" t="str">
        <f t="shared" si="245"/>
        <v>food trucks</v>
      </c>
      <c r="S2569" s="11">
        <f t="shared" si="246"/>
        <v>42117.878912037035</v>
      </c>
      <c r="T2569" s="11">
        <f t="shared" si="247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5.0000000000000001E-3</v>
      </c>
      <c r="P2570" s="5">
        <f t="shared" si="243"/>
        <v>50</v>
      </c>
      <c r="Q2570" t="str">
        <f t="shared" si="244"/>
        <v>food</v>
      </c>
      <c r="R2570" t="str">
        <f t="shared" si="245"/>
        <v>food trucks</v>
      </c>
      <c r="S2570" s="11">
        <f t="shared" si="246"/>
        <v>42614.666597222225</v>
      </c>
      <c r="T2570" s="11">
        <f t="shared" si="247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2.2307692307692306E-2</v>
      </c>
      <c r="P2571" s="5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6"/>
        <v>42264.105462962965</v>
      </c>
      <c r="T2571" s="11">
        <f t="shared" si="247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8.4285714285714294E-3</v>
      </c>
      <c r="P2572" s="5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6"/>
        <v>42774.903182870374</v>
      </c>
      <c r="T2572" s="11">
        <f t="shared" si="247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2.5000000000000001E-3</v>
      </c>
      <c r="P2573" s="5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6"/>
        <v>42509.341678240744</v>
      </c>
      <c r="T2573" s="11">
        <f t="shared" si="247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5">
        <f t="shared" si="243"/>
        <v>0</v>
      </c>
      <c r="Q2574" t="str">
        <f t="shared" si="244"/>
        <v>food</v>
      </c>
      <c r="R2574" t="str">
        <f t="shared" si="245"/>
        <v>food trucks</v>
      </c>
      <c r="S2574" s="11">
        <f t="shared" si="246"/>
        <v>42107.119409722218</v>
      </c>
      <c r="T2574" s="11">
        <f t="shared" si="247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5">
        <f t="shared" si="243"/>
        <v>0</v>
      </c>
      <c r="Q2575" t="str">
        <f t="shared" si="244"/>
        <v>food</v>
      </c>
      <c r="R2575" t="str">
        <f t="shared" si="245"/>
        <v>food trucks</v>
      </c>
      <c r="S2575" s="11">
        <f t="shared" si="246"/>
        <v>41874.592002314814</v>
      </c>
      <c r="T2575" s="11">
        <f t="shared" si="247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5">
        <f t="shared" si="243"/>
        <v>0</v>
      </c>
      <c r="Q2576" t="str">
        <f t="shared" si="244"/>
        <v>food</v>
      </c>
      <c r="R2576" t="str">
        <f t="shared" si="245"/>
        <v>food trucks</v>
      </c>
      <c r="S2576" s="11">
        <f t="shared" si="246"/>
        <v>42508.825752314813</v>
      </c>
      <c r="T2576" s="11">
        <f t="shared" si="247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5">
        <f t="shared" si="243"/>
        <v>0</v>
      </c>
      <c r="Q2577" t="str">
        <f t="shared" si="244"/>
        <v>food</v>
      </c>
      <c r="R2577" t="str">
        <f t="shared" si="245"/>
        <v>food trucks</v>
      </c>
      <c r="S2577" s="11">
        <f t="shared" si="246"/>
        <v>42016.108726851853</v>
      </c>
      <c r="T2577" s="11">
        <f t="shared" si="247"/>
        <v>41986.108726851853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5">
        <f t="shared" si="243"/>
        <v>0</v>
      </c>
      <c r="Q2578" t="str">
        <f t="shared" si="244"/>
        <v>food</v>
      </c>
      <c r="R2578" t="str">
        <f t="shared" si="245"/>
        <v>food trucks</v>
      </c>
      <c r="S2578" s="11">
        <f t="shared" si="246"/>
        <v>42104.968136574069</v>
      </c>
      <c r="T2578" s="11">
        <f t="shared" si="247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5">
        <f t="shared" si="243"/>
        <v>0</v>
      </c>
      <c r="Q2579" t="str">
        <f t="shared" si="244"/>
        <v>food</v>
      </c>
      <c r="R2579" t="str">
        <f t="shared" si="245"/>
        <v>food trucks</v>
      </c>
      <c r="S2579" s="11">
        <f t="shared" si="246"/>
        <v>41855.820567129631</v>
      </c>
      <c r="T2579" s="11">
        <f t="shared" si="247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5">
        <f t="shared" si="243"/>
        <v>0</v>
      </c>
      <c r="Q2580" t="str">
        <f t="shared" si="244"/>
        <v>food</v>
      </c>
      <c r="R2580" t="str">
        <f t="shared" si="245"/>
        <v>food trucks</v>
      </c>
      <c r="S2580" s="11">
        <f t="shared" si="246"/>
        <v>42286.708333333328</v>
      </c>
      <c r="T2580" s="11">
        <f t="shared" si="247"/>
        <v>42238.022905092592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1.3849999999999999E-3</v>
      </c>
      <c r="P2581" s="5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6"/>
        <v>41897.829895833333</v>
      </c>
      <c r="T2581" s="11">
        <f t="shared" si="247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6.0000000000000001E-3</v>
      </c>
      <c r="P2582" s="5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6"/>
        <v>42140.125</v>
      </c>
      <c r="T2582" s="11">
        <f t="shared" si="247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0.106</v>
      </c>
      <c r="P2583" s="5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6"/>
        <v>42324.670115740737</v>
      </c>
      <c r="T2583" s="11">
        <f t="shared" si="247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1.1111111111111112E-5</v>
      </c>
      <c r="P2584" s="5">
        <f t="shared" si="243"/>
        <v>1</v>
      </c>
      <c r="Q2584" t="str">
        <f t="shared" si="244"/>
        <v>food</v>
      </c>
      <c r="R2584" t="str">
        <f t="shared" si="245"/>
        <v>food trucks</v>
      </c>
      <c r="S2584" s="11">
        <f t="shared" si="246"/>
        <v>42672.988819444443</v>
      </c>
      <c r="T2584" s="11">
        <f t="shared" si="247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5.0000000000000001E-3</v>
      </c>
      <c r="P2585" s="5">
        <f t="shared" si="243"/>
        <v>1</v>
      </c>
      <c r="Q2585" t="str">
        <f t="shared" si="244"/>
        <v>food</v>
      </c>
      <c r="R2585" t="str">
        <f t="shared" si="245"/>
        <v>food trucks</v>
      </c>
      <c r="S2585" s="11">
        <f t="shared" si="246"/>
        <v>42079.727777777778</v>
      </c>
      <c r="T2585" s="11">
        <f t="shared" si="247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5">
        <f t="shared" si="243"/>
        <v>0</v>
      </c>
      <c r="Q2586" t="str">
        <f t="shared" si="244"/>
        <v>food</v>
      </c>
      <c r="R2586" t="str">
        <f t="shared" si="245"/>
        <v>food trucks</v>
      </c>
      <c r="S2586" s="11">
        <f t="shared" si="246"/>
        <v>42170.173252314809</v>
      </c>
      <c r="T2586" s="11">
        <f t="shared" si="247"/>
        <v>42140.173252314809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1.6666666666666668E-3</v>
      </c>
      <c r="P2587" s="5">
        <f t="shared" si="243"/>
        <v>50</v>
      </c>
      <c r="Q2587" t="str">
        <f t="shared" si="244"/>
        <v>food</v>
      </c>
      <c r="R2587" t="str">
        <f t="shared" si="245"/>
        <v>food trucks</v>
      </c>
      <c r="S2587" s="11">
        <f t="shared" si="246"/>
        <v>41825.963333333333</v>
      </c>
      <c r="T2587" s="11">
        <f t="shared" si="247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1.6666666666666668E-3</v>
      </c>
      <c r="P2588" s="5">
        <f t="shared" si="243"/>
        <v>5</v>
      </c>
      <c r="Q2588" t="str">
        <f t="shared" si="244"/>
        <v>food</v>
      </c>
      <c r="R2588" t="str">
        <f t="shared" si="245"/>
        <v>food trucks</v>
      </c>
      <c r="S2588" s="11">
        <f t="shared" si="246"/>
        <v>42363.330277777779</v>
      </c>
      <c r="T2588" s="11">
        <f t="shared" si="247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2.4340000000000001E-2</v>
      </c>
      <c r="P2589" s="5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6"/>
        <v>42368.675381944442</v>
      </c>
      <c r="T2589" s="11">
        <f t="shared" si="247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3.8833333333333331E-2</v>
      </c>
      <c r="P2590" s="5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6"/>
        <v>42094.551388888889</v>
      </c>
      <c r="T2590" s="11">
        <f t="shared" si="247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1E-4</v>
      </c>
      <c r="P2591" s="5">
        <f t="shared" si="243"/>
        <v>5</v>
      </c>
      <c r="Q2591" t="str">
        <f t="shared" si="244"/>
        <v>food</v>
      </c>
      <c r="R2591" t="str">
        <f t="shared" si="245"/>
        <v>food trucks</v>
      </c>
      <c r="S2591" s="11">
        <f t="shared" si="246"/>
        <v>42452.494525462964</v>
      </c>
      <c r="T2591" s="11">
        <f t="shared" si="247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5">
        <f t="shared" si="243"/>
        <v>0</v>
      </c>
      <c r="Q2592" t="str">
        <f t="shared" si="244"/>
        <v>food</v>
      </c>
      <c r="R2592" t="str">
        <f t="shared" si="245"/>
        <v>food trucks</v>
      </c>
      <c r="S2592" s="11">
        <f t="shared" si="246"/>
        <v>42395.589085648149</v>
      </c>
      <c r="T2592" s="11">
        <f t="shared" si="247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1.7333333333333333E-2</v>
      </c>
      <c r="P2593" s="5">
        <f t="shared" si="243"/>
        <v>13</v>
      </c>
      <c r="Q2593" t="str">
        <f t="shared" si="244"/>
        <v>food</v>
      </c>
      <c r="R2593" t="str">
        <f t="shared" si="245"/>
        <v>food trucks</v>
      </c>
      <c r="S2593" s="11">
        <f t="shared" si="246"/>
        <v>42442.864861111113</v>
      </c>
      <c r="T2593" s="11">
        <f t="shared" si="247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1.6666666666666668E-3</v>
      </c>
      <c r="P2594" s="5">
        <f t="shared" si="243"/>
        <v>50</v>
      </c>
      <c r="Q2594" t="str">
        <f t="shared" si="244"/>
        <v>food</v>
      </c>
      <c r="R2594" t="str">
        <f t="shared" si="245"/>
        <v>food trucks</v>
      </c>
      <c r="S2594" s="11">
        <f t="shared" si="246"/>
        <v>41917.801168981481</v>
      </c>
      <c r="T2594" s="11">
        <f t="shared" si="247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5">
        <f t="shared" si="243"/>
        <v>0</v>
      </c>
      <c r="Q2595" t="str">
        <f t="shared" si="244"/>
        <v>food</v>
      </c>
      <c r="R2595" t="str">
        <f t="shared" si="245"/>
        <v>food trucks</v>
      </c>
      <c r="S2595" s="11">
        <f t="shared" si="246"/>
        <v>42119.845208333332</v>
      </c>
      <c r="T2595" s="11">
        <f t="shared" si="247"/>
        <v>42089.845208333332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1.2500000000000001E-5</v>
      </c>
      <c r="P2596" s="5">
        <f t="shared" si="243"/>
        <v>1</v>
      </c>
      <c r="Q2596" t="str">
        <f t="shared" si="244"/>
        <v>food</v>
      </c>
      <c r="R2596" t="str">
        <f t="shared" si="245"/>
        <v>food trucks</v>
      </c>
      <c r="S2596" s="11">
        <f t="shared" si="246"/>
        <v>41858.967916666668</v>
      </c>
      <c r="T2596" s="11">
        <f t="shared" si="247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0.12166666666666667</v>
      </c>
      <c r="P2597" s="5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6"/>
        <v>42790.244212962964</v>
      </c>
      <c r="T2597" s="11">
        <f t="shared" si="247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0.23588571428571428</v>
      </c>
      <c r="P2598" s="5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6"/>
        <v>41858.664456018516</v>
      </c>
      <c r="T2598" s="11">
        <f t="shared" si="247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5.6666666666666664E-2</v>
      </c>
      <c r="P2599" s="5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6"/>
        <v>42540.341631944444</v>
      </c>
      <c r="T2599" s="11">
        <f t="shared" si="247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0.39</v>
      </c>
      <c r="P2600" s="5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6"/>
        <v>42270.840289351851</v>
      </c>
      <c r="T2600" s="11">
        <f t="shared" si="247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9.9546510341776348E-3</v>
      </c>
      <c r="P2601" s="5">
        <f t="shared" si="243"/>
        <v>18</v>
      </c>
      <c r="Q2601" t="str">
        <f t="shared" si="244"/>
        <v>food</v>
      </c>
      <c r="R2601" t="str">
        <f t="shared" si="245"/>
        <v>food trucks</v>
      </c>
      <c r="S2601" s="11">
        <f t="shared" si="246"/>
        <v>41854.754016203704</v>
      </c>
      <c r="T2601" s="11">
        <f t="shared" si="247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6.9320000000000007E-2</v>
      </c>
      <c r="P2602" s="5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6"/>
        <v>42454.858796296292</v>
      </c>
      <c r="T2602" s="11">
        <f t="shared" si="247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6.6139999999999999</v>
      </c>
      <c r="P2603" s="5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6"/>
        <v>41165.165972222225</v>
      </c>
      <c r="T2603" s="11">
        <f t="shared" si="247"/>
        <v>41150.902187500003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3.2609166666666667</v>
      </c>
      <c r="P2604" s="5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6"/>
        <v>41955.888888888891</v>
      </c>
      <c r="T2604" s="11">
        <f t="shared" si="247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1.0148571428571429</v>
      </c>
      <c r="P2605" s="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6"/>
        <v>41631.912662037037</v>
      </c>
      <c r="T2605" s="11">
        <f t="shared" si="247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1.0421799999999999</v>
      </c>
      <c r="P2606" s="5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6"/>
        <v>41028.051192129627</v>
      </c>
      <c r="T2606" s="11">
        <f t="shared" si="247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1.0742157000000001</v>
      </c>
      <c r="P2607" s="5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6"/>
        <v>42538.541550925926</v>
      </c>
      <c r="T2607" s="11">
        <f t="shared" si="247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1.1005454545454545</v>
      </c>
      <c r="P2608" s="5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6"/>
        <v>41758.712754629625</v>
      </c>
      <c r="T2608" s="11">
        <f t="shared" si="247"/>
        <v>41726.712754629625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4.077</v>
      </c>
      <c r="P2609" s="5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6"/>
        <v>42228.083333333328</v>
      </c>
      <c r="T2609" s="11">
        <f t="shared" si="247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2.2392500000000002</v>
      </c>
      <c r="P2610" s="5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6"/>
        <v>42809</v>
      </c>
      <c r="T2610" s="11">
        <f t="shared" si="247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3.038011142857143</v>
      </c>
      <c r="P2611" s="5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6"/>
        <v>41105.237858796296</v>
      </c>
      <c r="T2611" s="11">
        <f t="shared" si="247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1.4132510432681749</v>
      </c>
      <c r="P2612" s="5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6"/>
        <v>42604.290972222225</v>
      </c>
      <c r="T2612" s="11">
        <f t="shared" si="247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27.906363636363636</v>
      </c>
      <c r="P2613" s="5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6"/>
        <v>42737.957638888889</v>
      </c>
      <c r="T2613" s="11">
        <f t="shared" si="247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1.7176130000000001</v>
      </c>
      <c r="P2614" s="5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6"/>
        <v>42013.143171296295</v>
      </c>
      <c r="T2614" s="11">
        <f t="shared" si="247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1.0101333333333333</v>
      </c>
      <c r="P2615" s="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6"/>
        <v>41173.81821759259</v>
      </c>
      <c r="T2615" s="11">
        <f t="shared" si="247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1.02</v>
      </c>
      <c r="P2616" s="5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6"/>
        <v>41759.208333333336</v>
      </c>
      <c r="T2616" s="11">
        <f t="shared" si="247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1.6976511744127936</v>
      </c>
      <c r="P2617" s="5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6"/>
        <v>42490.5</v>
      </c>
      <c r="T2617" s="11">
        <f t="shared" si="247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1.14534</v>
      </c>
      <c r="P2618" s="5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6"/>
        <v>42241.99454861111</v>
      </c>
      <c r="T2618" s="11">
        <f t="shared" si="247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8.7759999999999998</v>
      </c>
      <c r="P2619" s="5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6"/>
        <v>41932.874432870369</v>
      </c>
      <c r="T2619" s="11">
        <f t="shared" si="247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1.0538666666666667</v>
      </c>
      <c r="P2620" s="5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6"/>
        <v>42339.834039351852</v>
      </c>
      <c r="T2620" s="11">
        <f t="shared" si="247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1.8839999999999999</v>
      </c>
      <c r="P2621" s="5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6"/>
        <v>42300.458333333328</v>
      </c>
      <c r="T2621" s="11">
        <f t="shared" si="247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1.436523076923077</v>
      </c>
      <c r="P2622" s="5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6"/>
        <v>42288.041666666672</v>
      </c>
      <c r="T2622" s="11">
        <f t="shared" si="247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1.4588000000000001</v>
      </c>
      <c r="P2623" s="5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6"/>
        <v>42145.747546296298</v>
      </c>
      <c r="T2623" s="11">
        <f t="shared" si="247"/>
        <v>42115.747546296298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1.3118399999999999</v>
      </c>
      <c r="P2624" s="5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6"/>
        <v>42734.74324074074</v>
      </c>
      <c r="T2624" s="11">
        <f t="shared" si="247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1.1399999999999999</v>
      </c>
      <c r="P2625" s="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6"/>
        <v>42706.256550925929</v>
      </c>
      <c r="T2625" s="11">
        <f t="shared" si="247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13.794206249999998</v>
      </c>
      <c r="P2626" s="5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si="246"/>
        <v>41165.421550925923</v>
      </c>
      <c r="T2626" s="11">
        <f t="shared" si="247"/>
        <v>41144.421550925923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IFERROR((E2627/D2627), 0)</f>
        <v>9.56</v>
      </c>
      <c r="P2627" s="5">
        <f t="shared" ref="P2627:P2690" si="249">IFERROR(E2627/L2627,0)</f>
        <v>27.576923076923077</v>
      </c>
      <c r="Q2627" t="str">
        <f t="shared" ref="Q2627:Q2690" si="250">TRIM(LEFT(N2627,(FIND("/",N2627,1))-1))</f>
        <v>technology</v>
      </c>
      <c r="R2627" t="str">
        <f t="shared" ref="R2627:R2690" si="251">TRIM(RIGHT(N2627,LEN(N2627) -(FIND("/",N2627,1))))</f>
        <v>space exploration</v>
      </c>
      <c r="S2627" s="11">
        <f t="shared" ref="S2627:S2690" si="252">(I2627/86400)+DATE(1970,1,1)</f>
        <v>42683.851944444439</v>
      </c>
      <c r="T2627" s="11">
        <f t="shared" ref="T2627:T2690" si="253">(J2627/86400)+DATE(1970,1,1)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1.1200000000000001</v>
      </c>
      <c r="P2628" s="5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52"/>
        <v>42158.628113425926</v>
      </c>
      <c r="T2628" s="11">
        <f t="shared" si="253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6.4666666666666668</v>
      </c>
      <c r="P2629" s="5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52"/>
        <v>42334.871076388888</v>
      </c>
      <c r="T2629" s="11">
        <f t="shared" si="253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1.1036948748510131</v>
      </c>
      <c r="P2630" s="5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52"/>
        <v>41973.966053240743</v>
      </c>
      <c r="T2630" s="11">
        <f t="shared" si="253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1.2774000000000001</v>
      </c>
      <c r="P2631" s="5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52"/>
        <v>42138.538449074069</v>
      </c>
      <c r="T2631" s="11">
        <f t="shared" si="253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1.579</v>
      </c>
      <c r="P2632" s="5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52"/>
        <v>42551.416666666672</v>
      </c>
      <c r="T2632" s="11">
        <f t="shared" si="253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1.1466525000000001</v>
      </c>
      <c r="P2633" s="5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52"/>
        <v>42246.169293981482</v>
      </c>
      <c r="T2633" s="11">
        <f t="shared" si="253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1.3700934579439252</v>
      </c>
      <c r="P2634" s="5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52"/>
        <v>42519.061793981484</v>
      </c>
      <c r="T2634" s="11">
        <f t="shared" si="253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3.5461999999999998</v>
      </c>
      <c r="P2635" s="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52"/>
        <v>41697.958333333336</v>
      </c>
      <c r="T2635" s="11">
        <f t="shared" si="253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1.0602150537634409</v>
      </c>
      <c r="P2636" s="5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52"/>
        <v>42642.656493055554</v>
      </c>
      <c r="T2636" s="11">
        <f t="shared" si="253"/>
        <v>42612.656493055554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</v>
      </c>
      <c r="P2637" s="5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52"/>
        <v>42072.909270833334</v>
      </c>
      <c r="T2637" s="11">
        <f t="shared" si="253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1.873</v>
      </c>
      <c r="P2638" s="5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52"/>
        <v>42659.041666666672</v>
      </c>
      <c r="T2638" s="11">
        <f t="shared" si="253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1.6619999999999999</v>
      </c>
      <c r="P2639" s="5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52"/>
        <v>42655.549479166672</v>
      </c>
      <c r="T2639" s="11">
        <f t="shared" si="253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1.0172910662824208</v>
      </c>
      <c r="P2640" s="5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52"/>
        <v>42019.913136574076</v>
      </c>
      <c r="T2640" s="11">
        <f t="shared" si="253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1.64</v>
      </c>
      <c r="P2641" s="5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52"/>
        <v>42054.86513888889</v>
      </c>
      <c r="T2641" s="11">
        <f t="shared" si="253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1.0566666666666666</v>
      </c>
      <c r="P2642" s="5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52"/>
        <v>42163.160578703704</v>
      </c>
      <c r="T2642" s="11">
        <f t="shared" si="253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0.01</v>
      </c>
      <c r="P2643" s="5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52"/>
        <v>41897.839583333334</v>
      </c>
      <c r="T2643" s="11">
        <f t="shared" si="253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5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1">
        <f t="shared" si="252"/>
        <v>42566.289583333331</v>
      </c>
      <c r="T2644" s="11">
        <f t="shared" si="253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0.33559730999999998</v>
      </c>
      <c r="P2645" s="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52"/>
        <v>42725.332638888889</v>
      </c>
      <c r="T2645" s="11">
        <f t="shared" si="253"/>
        <v>42689.582349537042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2.053E-2</v>
      </c>
      <c r="P2646" s="5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52"/>
        <v>42804.792071759264</v>
      </c>
      <c r="T2646" s="11">
        <f t="shared" si="253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0.105</v>
      </c>
      <c r="P2647" s="5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52"/>
        <v>41951.884293981479</v>
      </c>
      <c r="T2647" s="11">
        <f t="shared" si="253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8.4172839999999999E-2</v>
      </c>
      <c r="P2648" s="5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52"/>
        <v>42256.313298611116</v>
      </c>
      <c r="T2648" s="11">
        <f t="shared" si="253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1.44E-2</v>
      </c>
      <c r="P2649" s="5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52"/>
        <v>42230.261793981481</v>
      </c>
      <c r="T2649" s="11">
        <f t="shared" si="253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8.8333333333333337E-3</v>
      </c>
      <c r="P2650" s="5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52"/>
        <v>42438.714814814812</v>
      </c>
      <c r="T2650" s="11">
        <f t="shared" si="253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9.9200000000000004E-4</v>
      </c>
      <c r="P2651" s="5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52"/>
        <v>42401.99700231482</v>
      </c>
      <c r="T2651" s="11">
        <f t="shared" si="253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5.966666666666667E-3</v>
      </c>
      <c r="P2652" s="5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52"/>
        <v>42725.624340277776</v>
      </c>
      <c r="T2652" s="11">
        <f t="shared" si="253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1.8689285714285714E-2</v>
      </c>
      <c r="P2653" s="5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52"/>
        <v>42355.805659722224</v>
      </c>
      <c r="T2653" s="11">
        <f t="shared" si="253"/>
        <v>42327.805659722224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8.8500000000000002E-3</v>
      </c>
      <c r="P2654" s="5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52"/>
        <v>41983.158854166672</v>
      </c>
      <c r="T2654" s="11">
        <f t="shared" si="253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0.1152156862745098</v>
      </c>
      <c r="P2655" s="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52"/>
        <v>41803.166666666664</v>
      </c>
      <c r="T2655" s="11">
        <f t="shared" si="253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5.1000000000000004E-4</v>
      </c>
      <c r="P2656" s="5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52"/>
        <v>42115.559328703705</v>
      </c>
      <c r="T2656" s="11">
        <f t="shared" si="253"/>
        <v>42055.600995370369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0.21033333333333334</v>
      </c>
      <c r="P2657" s="5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52"/>
        <v>42409.833333333328</v>
      </c>
      <c r="T2657" s="11">
        <f t="shared" si="253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0.11436666666666667</v>
      </c>
      <c r="P2658" s="5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52"/>
        <v>42806.791666666672</v>
      </c>
      <c r="T2658" s="11">
        <f t="shared" si="253"/>
        <v>42767.688518518524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0.18737933333333334</v>
      </c>
      <c r="P2659" s="5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52"/>
        <v>42585.0625</v>
      </c>
      <c r="T2659" s="11">
        <f t="shared" si="253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9.2857142857142856E-4</v>
      </c>
      <c r="P2660" s="5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52"/>
        <v>42581.884189814809</v>
      </c>
      <c r="T2660" s="11">
        <f t="shared" si="253"/>
        <v>42551.884189814809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2.720408163265306E-2</v>
      </c>
      <c r="P2661" s="5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52"/>
        <v>42112.069560185184</v>
      </c>
      <c r="T2661" s="11">
        <f t="shared" si="253"/>
        <v>42082.069560185184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9.5E-4</v>
      </c>
      <c r="P2662" s="5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52"/>
        <v>42332.754837962959</v>
      </c>
      <c r="T2662" s="11">
        <f t="shared" si="253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1.0289999999999999</v>
      </c>
      <c r="P2663" s="5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52"/>
        <v>41572.958449074074</v>
      </c>
      <c r="T2663" s="11">
        <f t="shared" si="253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1.0680000000000001</v>
      </c>
      <c r="P2664" s="5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52"/>
        <v>42237.746678240743</v>
      </c>
      <c r="T2664" s="11">
        <f t="shared" si="253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1.0459624999999999</v>
      </c>
      <c r="P2665" s="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52"/>
        <v>42251.625</v>
      </c>
      <c r="T2665" s="11">
        <f t="shared" si="253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1.0342857142857143</v>
      </c>
      <c r="P2666" s="5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52"/>
        <v>42347.290972222225</v>
      </c>
      <c r="T2666" s="11">
        <f t="shared" si="253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1.2314285714285715</v>
      </c>
      <c r="P2667" s="5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52"/>
        <v>42128.895532407405</v>
      </c>
      <c r="T2667" s="11">
        <f t="shared" si="253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1.592951</v>
      </c>
      <c r="P2668" s="5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52"/>
        <v>42272.875</v>
      </c>
      <c r="T2668" s="11">
        <f t="shared" si="253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1.1066666666666667</v>
      </c>
      <c r="P2669" s="5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52"/>
        <v>42410.926111111112</v>
      </c>
      <c r="T2669" s="11">
        <f t="shared" si="253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1.7070000000000001</v>
      </c>
      <c r="P2670" s="5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52"/>
        <v>42317.60555555555</v>
      </c>
      <c r="T2670" s="11">
        <f t="shared" si="253"/>
        <v>42275.58871527778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1.25125</v>
      </c>
      <c r="P2671" s="5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52"/>
        <v>42379.035833333328</v>
      </c>
      <c r="T2671" s="11">
        <f t="shared" si="253"/>
        <v>42319.035833333328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6.4158609339642042E-2</v>
      </c>
      <c r="P2672" s="5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52"/>
        <v>41849.020601851851</v>
      </c>
      <c r="T2672" s="11">
        <f t="shared" si="253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0.11344</v>
      </c>
      <c r="P2673" s="5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52"/>
        <v>41992.818055555559</v>
      </c>
      <c r="T2673" s="11">
        <f t="shared" si="253"/>
        <v>41962.749027777776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0.33189999999999997</v>
      </c>
      <c r="P2674" s="5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52"/>
        <v>42366.25</v>
      </c>
      <c r="T2674" s="11">
        <f t="shared" si="253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0.27579999999999999</v>
      </c>
      <c r="P2675" s="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52"/>
        <v>41941.947916666664</v>
      </c>
      <c r="T2675" s="11">
        <f t="shared" si="253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0.62839999999999996</v>
      </c>
      <c r="P2676" s="5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52"/>
        <v>42556.207638888889</v>
      </c>
      <c r="T2676" s="11">
        <f t="shared" si="253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7.5880000000000003E-2</v>
      </c>
      <c r="P2677" s="5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52"/>
        <v>41953.899178240739</v>
      </c>
      <c r="T2677" s="11">
        <f t="shared" si="253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0.50380952380952382</v>
      </c>
      <c r="P2678" s="5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52"/>
        <v>42512.624699074076</v>
      </c>
      <c r="T2678" s="11">
        <f t="shared" si="253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0.17512820512820512</v>
      </c>
      <c r="P2679" s="5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52"/>
        <v>41823.029432870375</v>
      </c>
      <c r="T2679" s="11">
        <f t="shared" si="253"/>
        <v>41793.029432870375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1.3750000000000001E-4</v>
      </c>
      <c r="P2680" s="5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52"/>
        <v>42271.798206018517</v>
      </c>
      <c r="T2680" s="11">
        <f t="shared" si="253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3.3E-3</v>
      </c>
      <c r="P2681" s="5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52"/>
        <v>42063.001087962963</v>
      </c>
      <c r="T2681" s="11">
        <f t="shared" si="253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8.6250000000000007E-3</v>
      </c>
      <c r="P2682" s="5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52"/>
        <v>42466.170034722221</v>
      </c>
      <c r="T2682" s="11">
        <f t="shared" si="253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6.875E-3</v>
      </c>
      <c r="P2683" s="5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52"/>
        <v>41830.895254629628</v>
      </c>
      <c r="T2683" s="11">
        <f t="shared" si="253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0.28299999999999997</v>
      </c>
      <c r="P2684" s="5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52"/>
        <v>41965.249305555553</v>
      </c>
      <c r="T2684" s="11">
        <f t="shared" si="253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2.3999999999999998E-3</v>
      </c>
      <c r="P2685" s="5">
        <f t="shared" si="249"/>
        <v>12</v>
      </c>
      <c r="Q2685" t="str">
        <f t="shared" si="250"/>
        <v>food</v>
      </c>
      <c r="R2685" t="str">
        <f t="shared" si="251"/>
        <v>food trucks</v>
      </c>
      <c r="S2685" s="11">
        <f t="shared" si="252"/>
        <v>42064.75509259259</v>
      </c>
      <c r="T2685" s="11">
        <f t="shared" si="253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1.1428571428571429E-2</v>
      </c>
      <c r="P2686" s="5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1">
        <f t="shared" si="252"/>
        <v>41860.914641203708</v>
      </c>
      <c r="T2686" s="11">
        <f t="shared" si="253"/>
        <v>41820.914641203708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2.0000000000000001E-4</v>
      </c>
      <c r="P2687" s="5">
        <f t="shared" si="249"/>
        <v>10</v>
      </c>
      <c r="Q2687" t="str">
        <f t="shared" si="250"/>
        <v>food</v>
      </c>
      <c r="R2687" t="str">
        <f t="shared" si="251"/>
        <v>food trucks</v>
      </c>
      <c r="S2687" s="11">
        <f t="shared" si="252"/>
        <v>42121.654282407406</v>
      </c>
      <c r="T2687" s="11">
        <f t="shared" si="253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5">
        <f t="shared" si="249"/>
        <v>0</v>
      </c>
      <c r="Q2688" t="str">
        <f t="shared" si="250"/>
        <v>food</v>
      </c>
      <c r="R2688" t="str">
        <f t="shared" si="251"/>
        <v>food trucks</v>
      </c>
      <c r="S2688" s="11">
        <f t="shared" si="252"/>
        <v>41912.974803240737</v>
      </c>
      <c r="T2688" s="11">
        <f t="shared" si="253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5">
        <f t="shared" si="249"/>
        <v>0</v>
      </c>
      <c r="Q2689" t="str">
        <f t="shared" si="250"/>
        <v>food</v>
      </c>
      <c r="R2689" t="str">
        <f t="shared" si="251"/>
        <v>food trucks</v>
      </c>
      <c r="S2689" s="11">
        <f t="shared" si="252"/>
        <v>42184.64025462963</v>
      </c>
      <c r="T2689" s="11">
        <f t="shared" si="253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1.48E-3</v>
      </c>
      <c r="P2690" s="5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si="252"/>
        <v>42059.125</v>
      </c>
      <c r="T2690" s="11">
        <f t="shared" si="253"/>
        <v>42028.11886574074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IFERROR((E2691/D2691), 0)</f>
        <v>2.8571428571428571E-5</v>
      </c>
      <c r="P2691" s="5">
        <f t="shared" ref="P2691:P2754" si="255">IFERROR(E2691/L2691,0)</f>
        <v>1</v>
      </c>
      <c r="Q2691" t="str">
        <f t="shared" ref="Q2691:Q2754" si="256">TRIM(LEFT(N2691,(FIND("/",N2691,1))-1))</f>
        <v>food</v>
      </c>
      <c r="R2691" t="str">
        <f t="shared" ref="R2691:R2754" si="257">TRIM(RIGHT(N2691,LEN(N2691) -(FIND("/",N2691,1))))</f>
        <v>food trucks</v>
      </c>
      <c r="S2691" s="11">
        <f t="shared" ref="S2691:S2754" si="258">(I2691/86400)+DATE(1970,1,1)</f>
        <v>42581.961689814816</v>
      </c>
      <c r="T2691" s="11">
        <f t="shared" ref="T2691:T2754" si="259">(J2691/86400)+DATE(1970,1,1)</f>
        <v>42551.961689814816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0.107325</v>
      </c>
      <c r="P2692" s="5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8"/>
        <v>42158.105046296296</v>
      </c>
      <c r="T2692" s="11">
        <f t="shared" si="259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5.3846153846153844E-4</v>
      </c>
      <c r="P2693" s="5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8"/>
        <v>42134.724039351851</v>
      </c>
      <c r="T2693" s="11">
        <f t="shared" si="259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7.1428571428571426E-3</v>
      </c>
      <c r="P2694" s="5">
        <f t="shared" si="255"/>
        <v>25</v>
      </c>
      <c r="Q2694" t="str">
        <f t="shared" si="256"/>
        <v>food</v>
      </c>
      <c r="R2694" t="str">
        <f t="shared" si="257"/>
        <v>food trucks</v>
      </c>
      <c r="S2694" s="11">
        <f t="shared" si="258"/>
        <v>42088.292361111111</v>
      </c>
      <c r="T2694" s="11">
        <f t="shared" si="259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8.0000000000000002E-3</v>
      </c>
      <c r="P2695" s="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8"/>
        <v>41864.138495370367</v>
      </c>
      <c r="T2695" s="11">
        <f t="shared" si="259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3.3333333333333335E-5</v>
      </c>
      <c r="P2696" s="5">
        <f t="shared" si="255"/>
        <v>1</v>
      </c>
      <c r="Q2696" t="str">
        <f t="shared" si="256"/>
        <v>food</v>
      </c>
      <c r="R2696" t="str">
        <f t="shared" si="257"/>
        <v>food trucks</v>
      </c>
      <c r="S2696" s="11">
        <f t="shared" si="258"/>
        <v>41908.140497685185</v>
      </c>
      <c r="T2696" s="11">
        <f t="shared" si="259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4.7333333333333333E-3</v>
      </c>
      <c r="P2697" s="5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8"/>
        <v>42108.14025462963</v>
      </c>
      <c r="T2697" s="11">
        <f t="shared" si="259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5.6500000000000002E-2</v>
      </c>
      <c r="P2698" s="5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8"/>
        <v>41998.844444444447</v>
      </c>
      <c r="T2698" s="11">
        <f t="shared" si="259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0.26352173913043481</v>
      </c>
      <c r="P2699" s="5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8"/>
        <v>42218.916666666672</v>
      </c>
      <c r="T2699" s="11">
        <f t="shared" si="259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3.2512500000000002E-3</v>
      </c>
      <c r="P2700" s="5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8"/>
        <v>41817.898240740738</v>
      </c>
      <c r="T2700" s="11">
        <f t="shared" si="259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5">
        <f t="shared" si="255"/>
        <v>0</v>
      </c>
      <c r="Q2701" t="str">
        <f t="shared" si="256"/>
        <v>food</v>
      </c>
      <c r="R2701" t="str">
        <f t="shared" si="257"/>
        <v>food trucks</v>
      </c>
      <c r="S2701" s="11">
        <f t="shared" si="258"/>
        <v>41859.896562499998</v>
      </c>
      <c r="T2701" s="11">
        <f t="shared" si="259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7.0007000700070005E-3</v>
      </c>
      <c r="P2702" s="5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8"/>
        <v>41900.874675925923</v>
      </c>
      <c r="T2702" s="11">
        <f t="shared" si="259"/>
        <v>41870.874675925923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0.46176470588235297</v>
      </c>
      <c r="P2703" s="5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8"/>
        <v>42832.733032407406</v>
      </c>
      <c r="T2703" s="11">
        <f t="shared" si="259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0.34410000000000002</v>
      </c>
      <c r="P2704" s="5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8"/>
        <v>42830.760150462964</v>
      </c>
      <c r="T2704" s="11">
        <f t="shared" si="259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1.0375000000000001</v>
      </c>
      <c r="P2705" s="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8"/>
        <v>42816.648495370369</v>
      </c>
      <c r="T2705" s="11">
        <f t="shared" si="259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6.0263157894736845E-2</v>
      </c>
      <c r="P2706" s="5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8"/>
        <v>42830.820763888885</v>
      </c>
      <c r="T2706" s="11">
        <f t="shared" si="259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0.10539393939393939</v>
      </c>
      <c r="P2707" s="5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8"/>
        <v>42818.874513888892</v>
      </c>
      <c r="T2707" s="11">
        <f t="shared" si="259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1.1229714285714285</v>
      </c>
      <c r="P2708" s="5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8"/>
        <v>41928.290972222225</v>
      </c>
      <c r="T2708" s="11">
        <f t="shared" si="259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3.50844625</v>
      </c>
      <c r="P2709" s="5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8"/>
        <v>41421.290972222225</v>
      </c>
      <c r="T2709" s="11">
        <f t="shared" si="259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2.3321535</v>
      </c>
      <c r="P2710" s="5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8"/>
        <v>42572.698217592595</v>
      </c>
      <c r="T2710" s="11">
        <f t="shared" si="259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1.01606</v>
      </c>
      <c r="P2711" s="5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8"/>
        <v>42647.165972222225</v>
      </c>
      <c r="T2711" s="11">
        <f t="shared" si="259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1.5390035000000002</v>
      </c>
      <c r="P2712" s="5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8"/>
        <v>41860.083333333336</v>
      </c>
      <c r="T2712" s="11">
        <f t="shared" si="259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1.007161125319693</v>
      </c>
      <c r="P2713" s="5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8"/>
        <v>41810.917361111111</v>
      </c>
      <c r="T2713" s="11">
        <f t="shared" si="259"/>
        <v>41780.745254629626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1.3138181818181818</v>
      </c>
      <c r="P2714" s="5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8"/>
        <v>41468.75</v>
      </c>
      <c r="T2714" s="11">
        <f t="shared" si="259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1.0224133333333334</v>
      </c>
      <c r="P2715" s="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8"/>
        <v>42362.653749999998</v>
      </c>
      <c r="T2715" s="11">
        <f t="shared" si="259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1.1635599999999999</v>
      </c>
      <c r="P2716" s="5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8"/>
        <v>42657.958333333328</v>
      </c>
      <c r="T2716" s="11">
        <f t="shared" si="259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2.6462241666666664</v>
      </c>
      <c r="P2717" s="5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8"/>
        <v>42421.398472222223</v>
      </c>
      <c r="T2717" s="11">
        <f t="shared" si="259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1.1998010000000001</v>
      </c>
      <c r="P2718" s="5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8"/>
        <v>42285.333252314813</v>
      </c>
      <c r="T2718" s="11">
        <f t="shared" si="259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1.2010400000000001</v>
      </c>
      <c r="P2719" s="5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8"/>
        <v>41979.956585648149</v>
      </c>
      <c r="T2719" s="11">
        <f t="shared" si="259"/>
        <v>41934.914918981478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1.0358333333333334</v>
      </c>
      <c r="P2720" s="5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8"/>
        <v>42493.958333333328</v>
      </c>
      <c r="T2720" s="11">
        <f t="shared" si="259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1.0883333333333334</v>
      </c>
      <c r="P2721" s="5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8"/>
        <v>42477.98951388889</v>
      </c>
      <c r="T2721" s="11">
        <f t="shared" si="259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1.1812400000000001</v>
      </c>
      <c r="P2722" s="5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8"/>
        <v>42685.507557870369</v>
      </c>
      <c r="T2722" s="11">
        <f t="shared" si="259"/>
        <v>42655.465891203705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14.62</v>
      </c>
      <c r="P2723" s="5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8"/>
        <v>41523.791666666664</v>
      </c>
      <c r="T2723" s="11">
        <f t="shared" si="259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2.5253999999999999</v>
      </c>
      <c r="P2724" s="5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8"/>
        <v>42764.857094907406</v>
      </c>
      <c r="T2724" s="11">
        <f t="shared" si="259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1.4005000000000001</v>
      </c>
      <c r="P2725" s="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8"/>
        <v>42004.880648148144</v>
      </c>
      <c r="T2725" s="11">
        <f t="shared" si="259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2.9687520259319289</v>
      </c>
      <c r="P2726" s="5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8"/>
        <v>42231.32707175926</v>
      </c>
      <c r="T2726" s="11">
        <f t="shared" si="259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1.445425</v>
      </c>
      <c r="P2727" s="5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8"/>
        <v>42795.744618055556</v>
      </c>
      <c r="T2727" s="11">
        <f t="shared" si="259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1.05745</v>
      </c>
      <c r="P2728" s="5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8"/>
        <v>42482.579988425925</v>
      </c>
      <c r="T2728" s="11">
        <f t="shared" si="259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4.9321000000000002</v>
      </c>
      <c r="P2729" s="5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8"/>
        <v>42223.676655092597</v>
      </c>
      <c r="T2729" s="11">
        <f t="shared" si="259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2.0182666666666669</v>
      </c>
      <c r="P2730" s="5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8"/>
        <v>42368.59993055556</v>
      </c>
      <c r="T2730" s="11">
        <f t="shared" si="259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1.0444</v>
      </c>
      <c r="P2731" s="5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8"/>
        <v>42125.240706018521</v>
      </c>
      <c r="T2731" s="11">
        <f t="shared" si="259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1.7029262962962963</v>
      </c>
      <c r="P2732" s="5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8"/>
        <v>41386.541377314818</v>
      </c>
      <c r="T2732" s="11">
        <f t="shared" si="259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1.0430333333333333</v>
      </c>
      <c r="P2733" s="5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8"/>
        <v>41930.166666666664</v>
      </c>
      <c r="T2733" s="11">
        <f t="shared" si="259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1.1825000000000001</v>
      </c>
      <c r="P2734" s="5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8"/>
        <v>41422</v>
      </c>
      <c r="T2734" s="11">
        <f t="shared" si="259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1.07538</v>
      </c>
      <c r="P2735" s="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8"/>
        <v>42104.231180555551</v>
      </c>
      <c r="T2735" s="11">
        <f t="shared" si="259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</v>
      </c>
      <c r="P2736" s="5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8"/>
        <v>42656.915972222225</v>
      </c>
      <c r="T2736" s="11">
        <f t="shared" si="259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9.7813466666666677</v>
      </c>
      <c r="P2737" s="5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8"/>
        <v>41346.833333333336</v>
      </c>
      <c r="T2737" s="11">
        <f t="shared" si="259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1.2290000000000001</v>
      </c>
      <c r="P2738" s="5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8"/>
        <v>41752.666354166664</v>
      </c>
      <c r="T2738" s="11">
        <f t="shared" si="259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2.4606080000000001</v>
      </c>
      <c r="P2739" s="5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8"/>
        <v>41654.791666666664</v>
      </c>
      <c r="T2739" s="11">
        <f t="shared" si="259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1.4794</v>
      </c>
      <c r="P2740" s="5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8"/>
        <v>42680.143564814818</v>
      </c>
      <c r="T2740" s="11">
        <f t="shared" si="259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3.8409090909090908</v>
      </c>
      <c r="P2741" s="5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8"/>
        <v>41764.887928240743</v>
      </c>
      <c r="T2741" s="11">
        <f t="shared" si="259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1.0333333333333334</v>
      </c>
      <c r="P2742" s="5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8"/>
        <v>42074.99018518519</v>
      </c>
      <c r="T2742" s="11">
        <f t="shared" si="259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4.3750000000000004E-3</v>
      </c>
      <c r="P2743" s="5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8"/>
        <v>41932.088194444441</v>
      </c>
      <c r="T2743" s="11">
        <f t="shared" si="259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0.29239999999999999</v>
      </c>
      <c r="P2744" s="5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8"/>
        <v>41044.719756944447</v>
      </c>
      <c r="T2744" s="11">
        <f t="shared" si="259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5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1">
        <f t="shared" si="258"/>
        <v>42662.328784722224</v>
      </c>
      <c r="T2745" s="11">
        <f t="shared" si="259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5.2187499999999998E-2</v>
      </c>
      <c r="P2746" s="5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8"/>
        <v>40968.062476851854</v>
      </c>
      <c r="T2746" s="11">
        <f t="shared" si="259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0.21887499999999999</v>
      </c>
      <c r="P2747" s="5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8"/>
        <v>41104.988055555557</v>
      </c>
      <c r="T2747" s="11">
        <f t="shared" si="259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0.26700000000000002</v>
      </c>
      <c r="P2748" s="5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8"/>
        <v>41880.781377314815</v>
      </c>
      <c r="T2748" s="11">
        <f t="shared" si="259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0.28000000000000003</v>
      </c>
      <c r="P2749" s="5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8"/>
        <v>41076.131944444445</v>
      </c>
      <c r="T2749" s="11">
        <f t="shared" si="259"/>
        <v>41044.648113425923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1.06E-2</v>
      </c>
      <c r="P2750" s="5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8"/>
        <v>42615.7106712963</v>
      </c>
      <c r="T2750" s="11">
        <f t="shared" si="259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1.0999999999999999E-2</v>
      </c>
      <c r="P2751" s="5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8"/>
        <v>42098.757372685184</v>
      </c>
      <c r="T2751" s="11">
        <f t="shared" si="259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5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1">
        <f t="shared" si="258"/>
        <v>41090.833333333336</v>
      </c>
      <c r="T2752" s="11">
        <f t="shared" si="259"/>
        <v>41078.899826388893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5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1">
        <f t="shared" si="258"/>
        <v>41807.887060185181</v>
      </c>
      <c r="T2753" s="11">
        <f t="shared" si="259"/>
        <v>41747.887060185181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0.11458333333333333</v>
      </c>
      <c r="P2754" s="5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si="258"/>
        <v>40895.765092592592</v>
      </c>
      <c r="T2754" s="11">
        <f t="shared" si="259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IFERROR((E2755/D2755), 0)</f>
        <v>0.19</v>
      </c>
      <c r="P2755" s="5">
        <f t="shared" ref="P2755:P2818" si="261">IFERROR(E2755/L2755,0)</f>
        <v>47.5</v>
      </c>
      <c r="Q2755" t="str">
        <f t="shared" ref="Q2755:Q2818" si="262">TRIM(LEFT(N2755,(FIND("/",N2755,1))-1))</f>
        <v>publishing</v>
      </c>
      <c r="R2755" t="str">
        <f t="shared" ref="R2755:R2818" si="263">TRIM(RIGHT(N2755,LEN(N2755) -(FIND("/",N2755,1))))</f>
        <v>children's books</v>
      </c>
      <c r="S2755" s="11">
        <f t="shared" ref="S2755:S2818" si="264">(I2755/86400)+DATE(1970,1,1)</f>
        <v>41147.900729166664</v>
      </c>
      <c r="T2755" s="11">
        <f t="shared" ref="T2755:T2818" si="265">(J2755/86400)+DATE(1970,1,1)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5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1">
        <f t="shared" si="264"/>
        <v>41893.636006944442</v>
      </c>
      <c r="T2756" s="11">
        <f t="shared" si="265"/>
        <v>41863.636006944442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0.52</v>
      </c>
      <c r="P2757" s="5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64"/>
        <v>42102.790821759263</v>
      </c>
      <c r="T2757" s="11">
        <f t="shared" si="26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0.1048</v>
      </c>
      <c r="P2758" s="5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64"/>
        <v>41650.900474537033</v>
      </c>
      <c r="T2758" s="11">
        <f t="shared" si="265"/>
        <v>41620.900474537033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6.6666666666666671E-3</v>
      </c>
      <c r="P2759" s="5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4"/>
        <v>42588.65662037037</v>
      </c>
      <c r="T2759" s="11">
        <f t="shared" si="26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0.11700000000000001</v>
      </c>
      <c r="P2760" s="5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4"/>
        <v>42653.441932870366</v>
      </c>
      <c r="T2760" s="11">
        <f t="shared" si="26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0.105</v>
      </c>
      <c r="P2761" s="5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4"/>
        <v>42567.36650462963</v>
      </c>
      <c r="T2761" s="11">
        <f t="shared" si="26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5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1">
        <f t="shared" si="264"/>
        <v>41445.461319444446</v>
      </c>
      <c r="T2762" s="11">
        <f t="shared" si="26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7.1999999999999998E-3</v>
      </c>
      <c r="P2763" s="5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4"/>
        <v>41277.063576388886</v>
      </c>
      <c r="T2763" s="11">
        <f t="shared" si="26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7.6923076923076927E-3</v>
      </c>
      <c r="P2764" s="5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4"/>
        <v>40986.995312500003</v>
      </c>
      <c r="T2764" s="11">
        <f t="shared" si="26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2.2842639593908631E-3</v>
      </c>
      <c r="P2765" s="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4"/>
        <v>41418.579675925925</v>
      </c>
      <c r="T2765" s="11">
        <f t="shared" si="26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1.125E-2</v>
      </c>
      <c r="P2766" s="5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4"/>
        <v>41059.791666666664</v>
      </c>
      <c r="T2766" s="11">
        <f t="shared" si="26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5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1">
        <f t="shared" si="264"/>
        <v>41210.579027777778</v>
      </c>
      <c r="T2767" s="11">
        <f t="shared" si="26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0.02</v>
      </c>
      <c r="P2768" s="5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4"/>
        <v>40766.668032407411</v>
      </c>
      <c r="T2768" s="11">
        <f t="shared" si="265"/>
        <v>40736.668032407411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8.5000000000000006E-3</v>
      </c>
      <c r="P2769" s="5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64"/>
        <v>42232.958912037036</v>
      </c>
      <c r="T2769" s="11">
        <f t="shared" si="26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0.14314285714285716</v>
      </c>
      <c r="P2770" s="5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64"/>
        <v>40997.573182870372</v>
      </c>
      <c r="T2770" s="11">
        <f t="shared" si="26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2.5000000000000001E-3</v>
      </c>
      <c r="P2771" s="5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4"/>
        <v>41795.826273148152</v>
      </c>
      <c r="T2771" s="11">
        <f t="shared" si="265"/>
        <v>41745.826273148152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0.1041125</v>
      </c>
      <c r="P2772" s="5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64"/>
        <v>41716.663541666669</v>
      </c>
      <c r="T2772" s="11">
        <f t="shared" si="26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5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1">
        <f t="shared" si="264"/>
        <v>41306.708333333336</v>
      </c>
      <c r="T2773" s="11">
        <f t="shared" si="26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5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1">
        <f t="shared" si="264"/>
        <v>41552.869143518517</v>
      </c>
      <c r="T2774" s="11">
        <f t="shared" si="26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1.8867924528301887E-3</v>
      </c>
      <c r="P2775" s="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4"/>
        <v>42484.86482638889</v>
      </c>
      <c r="T2775" s="11">
        <f t="shared" si="26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0.14249999999999999</v>
      </c>
      <c r="P2776" s="5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64"/>
        <v>41341.126481481479</v>
      </c>
      <c r="T2776" s="11">
        <f t="shared" si="26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0.03</v>
      </c>
      <c r="P2777" s="5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4"/>
        <v>40893.013356481482</v>
      </c>
      <c r="T2777" s="11">
        <f t="shared" si="26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7.8809523809523815E-2</v>
      </c>
      <c r="P2778" s="5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64"/>
        <v>42167.297175925924</v>
      </c>
      <c r="T2778" s="11">
        <f t="shared" si="26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3.3333333333333335E-3</v>
      </c>
      <c r="P2779" s="5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4"/>
        <v>42202.669027777782</v>
      </c>
      <c r="T2779" s="11">
        <f t="shared" si="26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0.25545454545454543</v>
      </c>
      <c r="P2780" s="5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64"/>
        <v>41876.978078703702</v>
      </c>
      <c r="T2780" s="11">
        <f t="shared" si="26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2.12E-2</v>
      </c>
      <c r="P2781" s="5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4"/>
        <v>42330.627557870372</v>
      </c>
      <c r="T2781" s="11">
        <f t="shared" si="26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5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1">
        <f t="shared" si="264"/>
        <v>42804.447777777779</v>
      </c>
      <c r="T2782" s="11">
        <f t="shared" si="26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1.0528</v>
      </c>
      <c r="P2783" s="5">
        <f t="shared" si="261"/>
        <v>47</v>
      </c>
      <c r="Q2783" t="str">
        <f t="shared" si="262"/>
        <v>theater</v>
      </c>
      <c r="R2783" t="str">
        <f t="shared" si="263"/>
        <v>plays</v>
      </c>
      <c r="S2783" s="11">
        <f t="shared" si="264"/>
        <v>42047.291666666672</v>
      </c>
      <c r="T2783" s="11">
        <f t="shared" si="26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1.2</v>
      </c>
      <c r="P2784" s="5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64"/>
        <v>42052.207638888889</v>
      </c>
      <c r="T2784" s="11">
        <f t="shared" si="26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1.145</v>
      </c>
      <c r="P2785" s="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64"/>
        <v>42117.535254629634</v>
      </c>
      <c r="T2785" s="11">
        <f t="shared" si="26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1.19</v>
      </c>
      <c r="P2786" s="5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64"/>
        <v>41941.787534722222</v>
      </c>
      <c r="T2786" s="11">
        <f t="shared" si="26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1.0468</v>
      </c>
      <c r="P2787" s="5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64"/>
        <v>42587.875</v>
      </c>
      <c r="T2787" s="11">
        <f t="shared" si="26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1.1783999999999999</v>
      </c>
      <c r="P2788" s="5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64"/>
        <v>41829.569212962961</v>
      </c>
      <c r="T2788" s="11">
        <f t="shared" si="26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1.1970000000000001</v>
      </c>
      <c r="P2789" s="5">
        <f t="shared" si="261"/>
        <v>31.5</v>
      </c>
      <c r="Q2789" t="str">
        <f t="shared" si="262"/>
        <v>theater</v>
      </c>
      <c r="R2789" t="str">
        <f t="shared" si="263"/>
        <v>plays</v>
      </c>
      <c r="S2789" s="11">
        <f t="shared" si="264"/>
        <v>41838.198518518519</v>
      </c>
      <c r="T2789" s="11">
        <f t="shared" si="26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1.0249999999999999</v>
      </c>
      <c r="P2790" s="5">
        <f t="shared" si="261"/>
        <v>102.5</v>
      </c>
      <c r="Q2790" t="str">
        <f t="shared" si="262"/>
        <v>theater</v>
      </c>
      <c r="R2790" t="str">
        <f t="shared" si="263"/>
        <v>plays</v>
      </c>
      <c r="S2790" s="11">
        <f t="shared" si="264"/>
        <v>42580.701886574076</v>
      </c>
      <c r="T2790" s="11">
        <f t="shared" si="265"/>
        <v>42550.701886574076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1.0116666666666667</v>
      </c>
      <c r="P2791" s="5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64"/>
        <v>42075.166666666672</v>
      </c>
      <c r="T2791" s="11">
        <f t="shared" si="26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1.0533333333333332</v>
      </c>
      <c r="P2792" s="5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64"/>
        <v>42046.938692129625</v>
      </c>
      <c r="T2792" s="11">
        <f t="shared" si="26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1.0249999999999999</v>
      </c>
      <c r="P2793" s="5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64"/>
        <v>42622.166666666672</v>
      </c>
      <c r="T2793" s="11">
        <f t="shared" si="26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1.0760000000000001</v>
      </c>
      <c r="P2794" s="5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64"/>
        <v>42228.231006944443</v>
      </c>
      <c r="T2794" s="11">
        <f t="shared" si="26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1.105675</v>
      </c>
      <c r="P2795" s="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64"/>
        <v>42206.419039351851</v>
      </c>
      <c r="T2795" s="11">
        <f t="shared" si="26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1.5</v>
      </c>
      <c r="P2796" s="5">
        <f t="shared" si="261"/>
        <v>25</v>
      </c>
      <c r="Q2796" t="str">
        <f t="shared" si="262"/>
        <v>theater</v>
      </c>
      <c r="R2796" t="str">
        <f t="shared" si="263"/>
        <v>plays</v>
      </c>
      <c r="S2796" s="11">
        <f t="shared" si="264"/>
        <v>42432.791666666672</v>
      </c>
      <c r="T2796" s="11">
        <f t="shared" si="26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1.0428571428571429</v>
      </c>
      <c r="P2797" s="5">
        <f t="shared" si="261"/>
        <v>36.5</v>
      </c>
      <c r="Q2797" t="str">
        <f t="shared" si="262"/>
        <v>theater</v>
      </c>
      <c r="R2797" t="str">
        <f t="shared" si="263"/>
        <v>plays</v>
      </c>
      <c r="S2797" s="11">
        <f t="shared" si="264"/>
        <v>41796.958333333336</v>
      </c>
      <c r="T2797" s="11">
        <f t="shared" si="26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1.155</v>
      </c>
      <c r="P2798" s="5">
        <f t="shared" si="261"/>
        <v>44</v>
      </c>
      <c r="Q2798" t="str">
        <f t="shared" si="262"/>
        <v>theater</v>
      </c>
      <c r="R2798" t="str">
        <f t="shared" si="263"/>
        <v>plays</v>
      </c>
      <c r="S2798" s="11">
        <f t="shared" si="264"/>
        <v>41825.528101851851</v>
      </c>
      <c r="T2798" s="11">
        <f t="shared" si="26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1.02645125</v>
      </c>
      <c r="P2799" s="5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64"/>
        <v>41828.94027777778</v>
      </c>
      <c r="T2799" s="11">
        <f t="shared" si="26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1.014</v>
      </c>
      <c r="P2800" s="5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64"/>
        <v>42216.666666666672</v>
      </c>
      <c r="T2800" s="11">
        <f t="shared" si="26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1.1663479999999999</v>
      </c>
      <c r="P2801" s="5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64"/>
        <v>42538.666666666672</v>
      </c>
      <c r="T2801" s="11">
        <f t="shared" si="26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1.33</v>
      </c>
      <c r="P2802" s="5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64"/>
        <v>42008.552847222221</v>
      </c>
      <c r="T2802" s="11">
        <f t="shared" si="26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1.3320000000000001</v>
      </c>
      <c r="P2803" s="5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64"/>
        <v>41922.458333333336</v>
      </c>
      <c r="T2803" s="11">
        <f t="shared" si="26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1.0183333333333333</v>
      </c>
      <c r="P2804" s="5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64"/>
        <v>42222.64707175926</v>
      </c>
      <c r="T2804" s="11">
        <f t="shared" si="26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1.2795000000000001</v>
      </c>
      <c r="P2805" s="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64"/>
        <v>42201</v>
      </c>
      <c r="T2805" s="11">
        <f t="shared" si="26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1.1499999999999999</v>
      </c>
      <c r="P2806" s="5">
        <f t="shared" si="261"/>
        <v>50</v>
      </c>
      <c r="Q2806" t="str">
        <f t="shared" si="262"/>
        <v>theater</v>
      </c>
      <c r="R2806" t="str">
        <f t="shared" si="263"/>
        <v>plays</v>
      </c>
      <c r="S2806" s="11">
        <f t="shared" si="264"/>
        <v>41911.453587962962</v>
      </c>
      <c r="T2806" s="11">
        <f t="shared" si="26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1.1000000000000001</v>
      </c>
      <c r="P2807" s="5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64"/>
        <v>42238.505474537036</v>
      </c>
      <c r="T2807" s="11">
        <f t="shared" si="26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1.121</v>
      </c>
      <c r="P2808" s="5">
        <f t="shared" si="261"/>
        <v>44.25</v>
      </c>
      <c r="Q2808" t="str">
        <f t="shared" si="262"/>
        <v>theater</v>
      </c>
      <c r="R2808" t="str">
        <f t="shared" si="263"/>
        <v>plays</v>
      </c>
      <c r="S2808" s="11">
        <f t="shared" si="264"/>
        <v>42221.458333333328</v>
      </c>
      <c r="T2808" s="11">
        <f t="shared" si="26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1.26</v>
      </c>
      <c r="P2809" s="5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64"/>
        <v>42184.873124999998</v>
      </c>
      <c r="T2809" s="11">
        <f t="shared" si="26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1.0024444444444445</v>
      </c>
      <c r="P2810" s="5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64"/>
        <v>42238.84646990741</v>
      </c>
      <c r="T2810" s="11">
        <f t="shared" si="26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1.024</v>
      </c>
      <c r="P2811" s="5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64"/>
        <v>42459.610416666663</v>
      </c>
      <c r="T2811" s="11">
        <f t="shared" si="26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1.0820000000000001</v>
      </c>
      <c r="P2812" s="5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64"/>
        <v>41791.165972222225</v>
      </c>
      <c r="T2812" s="11">
        <f t="shared" si="26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1.0026999999999999</v>
      </c>
      <c r="P2813" s="5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64"/>
        <v>42058.496562500004</v>
      </c>
      <c r="T2813" s="11">
        <f t="shared" si="26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1.133</v>
      </c>
      <c r="P2814" s="5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64"/>
        <v>42100.166666666672</v>
      </c>
      <c r="T2814" s="11">
        <f t="shared" si="26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1.2757571428571428</v>
      </c>
      <c r="P2815" s="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64"/>
        <v>42718.742604166662</v>
      </c>
      <c r="T2815" s="11">
        <f t="shared" si="26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1.0773333333333333</v>
      </c>
      <c r="P2816" s="5">
        <f t="shared" si="261"/>
        <v>25.25</v>
      </c>
      <c r="Q2816" t="str">
        <f t="shared" si="262"/>
        <v>theater</v>
      </c>
      <c r="R2816" t="str">
        <f t="shared" si="263"/>
        <v>plays</v>
      </c>
      <c r="S2816" s="11">
        <f t="shared" si="264"/>
        <v>42133.399479166663</v>
      </c>
      <c r="T2816" s="11">
        <f t="shared" si="26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2.42</v>
      </c>
      <c r="P2817" s="5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64"/>
        <v>42589.776724537034</v>
      </c>
      <c r="T2817" s="11">
        <f t="shared" si="26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1.4156666666666666</v>
      </c>
      <c r="P2818" s="5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si="264"/>
        <v>42218.666666666672</v>
      </c>
      <c r="T2818" s="11">
        <f t="shared" si="26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IFERROR((E2819/D2819), 0)</f>
        <v>1.3</v>
      </c>
      <c r="P2819" s="5">
        <f t="shared" ref="P2819:P2882" si="267">IFERROR(E2819/L2819,0)</f>
        <v>23.636363636363637</v>
      </c>
      <c r="Q2819" t="str">
        <f t="shared" ref="Q2819:Q2882" si="268">TRIM(LEFT(N2819,(FIND("/",N2819,1))-1))</f>
        <v>theater</v>
      </c>
      <c r="R2819" t="str">
        <f t="shared" ref="R2819:R2882" si="269">TRIM(RIGHT(N2819,LEN(N2819) -(FIND("/",N2819,1))))</f>
        <v>plays</v>
      </c>
      <c r="S2819" s="11">
        <f t="shared" ref="S2819:S2882" si="270">(I2819/86400)+DATE(1970,1,1)</f>
        <v>42063.634976851856</v>
      </c>
      <c r="T2819" s="11">
        <f t="shared" ref="T2819:T2882" si="271">(J2819/86400)+DATE(1970,1,1)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1.0603</v>
      </c>
      <c r="P2820" s="5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70"/>
        <v>42270.598217592589</v>
      </c>
      <c r="T2820" s="11">
        <f t="shared" si="271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1.048</v>
      </c>
      <c r="P2821" s="5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70"/>
        <v>42169.525567129633</v>
      </c>
      <c r="T2821" s="11">
        <f t="shared" si="271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1.36</v>
      </c>
      <c r="P2822" s="5">
        <f t="shared" si="267"/>
        <v>13.6</v>
      </c>
      <c r="Q2822" t="str">
        <f t="shared" si="268"/>
        <v>theater</v>
      </c>
      <c r="R2822" t="str">
        <f t="shared" si="269"/>
        <v>plays</v>
      </c>
      <c r="S2822" s="11">
        <f t="shared" si="270"/>
        <v>42426</v>
      </c>
      <c r="T2822" s="11">
        <f t="shared" si="271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</v>
      </c>
      <c r="P2823" s="5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70"/>
        <v>41905.922858796301</v>
      </c>
      <c r="T2823" s="11">
        <f t="shared" si="271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</v>
      </c>
      <c r="P2824" s="5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70"/>
        <v>42090.642268518517</v>
      </c>
      <c r="T2824" s="11">
        <f t="shared" si="271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1.24</v>
      </c>
      <c r="P2825" s="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70"/>
        <v>42094.957638888889</v>
      </c>
      <c r="T2825" s="11">
        <f t="shared" si="271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1.1692307692307693</v>
      </c>
      <c r="P2826" s="5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70"/>
        <v>42168.071527777778</v>
      </c>
      <c r="T2826" s="11">
        <f t="shared" si="271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1.0333333333333334</v>
      </c>
      <c r="P2827" s="5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70"/>
        <v>42342.792662037042</v>
      </c>
      <c r="T2827" s="11">
        <f t="shared" si="271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1.0774999999999999</v>
      </c>
      <c r="P2828" s="5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70"/>
        <v>42195.291666666672</v>
      </c>
      <c r="T2828" s="11">
        <f t="shared" si="271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1.2024999999999999</v>
      </c>
      <c r="P2829" s="5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70"/>
        <v>42524.6875</v>
      </c>
      <c r="T2829" s="11">
        <f t="shared" si="271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1.0037894736842106</v>
      </c>
      <c r="P2830" s="5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70"/>
        <v>42279.958333333328</v>
      </c>
      <c r="T2830" s="11">
        <f t="shared" si="271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1.0651999999999999</v>
      </c>
      <c r="P2831" s="5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70"/>
        <v>42523.434236111112</v>
      </c>
      <c r="T2831" s="11">
        <f t="shared" si="271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</v>
      </c>
      <c r="P2832" s="5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70"/>
        <v>41771.165972222225</v>
      </c>
      <c r="T2832" s="11">
        <f t="shared" si="271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1.1066666666666667</v>
      </c>
      <c r="P2833" s="5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70"/>
        <v>42201.824884259258</v>
      </c>
      <c r="T2833" s="11">
        <f t="shared" si="271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1.1471959999999999</v>
      </c>
      <c r="P2834" s="5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70"/>
        <v>41966.916666666672</v>
      </c>
      <c r="T2834" s="11">
        <f t="shared" si="271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1.0825925925925926</v>
      </c>
      <c r="P2835" s="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70"/>
        <v>42288.083333333328</v>
      </c>
      <c r="T2835" s="11">
        <f t="shared" si="271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1.7</v>
      </c>
      <c r="P2836" s="5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70"/>
        <v>42034.959837962961</v>
      </c>
      <c r="T2836" s="11">
        <f t="shared" si="271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1.8709899999999999</v>
      </c>
      <c r="P2837" s="5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70"/>
        <v>42343</v>
      </c>
      <c r="T2837" s="11">
        <f t="shared" si="271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1.0777777777777777</v>
      </c>
      <c r="P2838" s="5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70"/>
        <v>42784.207638888889</v>
      </c>
      <c r="T2838" s="11">
        <f t="shared" si="271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</v>
      </c>
      <c r="P2839" s="5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70"/>
        <v>42347.950046296297</v>
      </c>
      <c r="T2839" s="11">
        <f t="shared" si="271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1.2024999999999999</v>
      </c>
      <c r="P2840" s="5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70"/>
        <v>41864.916666666664</v>
      </c>
      <c r="T2840" s="11">
        <f t="shared" si="271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1.1142857142857143</v>
      </c>
      <c r="P2841" s="5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70"/>
        <v>41876.207638888889</v>
      </c>
      <c r="T2841" s="11">
        <f t="shared" si="271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1.04</v>
      </c>
      <c r="P2842" s="5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70"/>
        <v>42081.708333333328</v>
      </c>
      <c r="T2842" s="11">
        <f t="shared" si="271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0.01</v>
      </c>
      <c r="P2843" s="5">
        <f t="shared" si="267"/>
        <v>10</v>
      </c>
      <c r="Q2843" t="str">
        <f t="shared" si="268"/>
        <v>theater</v>
      </c>
      <c r="R2843" t="str">
        <f t="shared" si="269"/>
        <v>plays</v>
      </c>
      <c r="S2843" s="11">
        <f t="shared" si="270"/>
        <v>42351.781215277777</v>
      </c>
      <c r="T2843" s="11">
        <f t="shared" si="271"/>
        <v>42291.739548611113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5">
        <f t="shared" si="267"/>
        <v>0</v>
      </c>
      <c r="Q2844" t="str">
        <f t="shared" si="268"/>
        <v>theater</v>
      </c>
      <c r="R2844" t="str">
        <f t="shared" si="269"/>
        <v>plays</v>
      </c>
      <c r="S2844" s="11">
        <f t="shared" si="270"/>
        <v>41811.458333333336</v>
      </c>
      <c r="T2844" s="11">
        <f t="shared" si="271"/>
        <v>41784.95248842593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5">
        <f t="shared" si="267"/>
        <v>0</v>
      </c>
      <c r="Q2845" t="str">
        <f t="shared" si="268"/>
        <v>theater</v>
      </c>
      <c r="R2845" t="str">
        <f t="shared" si="269"/>
        <v>plays</v>
      </c>
      <c r="S2845" s="11">
        <f t="shared" si="270"/>
        <v>42534.166666666672</v>
      </c>
      <c r="T2845" s="11">
        <f t="shared" si="271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5.4545454545454543E-2</v>
      </c>
      <c r="P2846" s="5">
        <f t="shared" si="267"/>
        <v>30</v>
      </c>
      <c r="Q2846" t="str">
        <f t="shared" si="268"/>
        <v>theater</v>
      </c>
      <c r="R2846" t="str">
        <f t="shared" si="269"/>
        <v>plays</v>
      </c>
      <c r="S2846" s="11">
        <f t="shared" si="270"/>
        <v>42739.546064814815</v>
      </c>
      <c r="T2846" s="11">
        <f t="shared" si="271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0.31546666666666667</v>
      </c>
      <c r="P2847" s="5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70"/>
        <v>42163.016585648147</v>
      </c>
      <c r="T2847" s="11">
        <f t="shared" si="271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5">
        <f t="shared" si="267"/>
        <v>0</v>
      </c>
      <c r="Q2848" t="str">
        <f t="shared" si="268"/>
        <v>theater</v>
      </c>
      <c r="R2848" t="str">
        <f t="shared" si="269"/>
        <v>plays</v>
      </c>
      <c r="S2848" s="11">
        <f t="shared" si="270"/>
        <v>42153.692060185189</v>
      </c>
      <c r="T2848" s="11">
        <f t="shared" si="271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5">
        <f t="shared" si="267"/>
        <v>0</v>
      </c>
      <c r="Q2849" t="str">
        <f t="shared" si="268"/>
        <v>theater</v>
      </c>
      <c r="R2849" t="str">
        <f t="shared" si="269"/>
        <v>plays</v>
      </c>
      <c r="S2849" s="11">
        <f t="shared" si="270"/>
        <v>42513.806307870371</v>
      </c>
      <c r="T2849" s="11">
        <f t="shared" si="271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2E-3</v>
      </c>
      <c r="P2850" s="5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70"/>
        <v>42153.648831018523</v>
      </c>
      <c r="T2850" s="11">
        <f t="shared" si="271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0.01</v>
      </c>
      <c r="P2851" s="5">
        <f t="shared" si="267"/>
        <v>5</v>
      </c>
      <c r="Q2851" t="str">
        <f t="shared" si="268"/>
        <v>theater</v>
      </c>
      <c r="R2851" t="str">
        <f t="shared" si="269"/>
        <v>plays</v>
      </c>
      <c r="S2851" s="11">
        <f t="shared" si="270"/>
        <v>42483.428240740745</v>
      </c>
      <c r="T2851" s="11">
        <f t="shared" si="271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3.8875E-2</v>
      </c>
      <c r="P2852" s="5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70"/>
        <v>41888.007071759261</v>
      </c>
      <c r="T2852" s="11">
        <f t="shared" si="271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5">
        <f t="shared" si="267"/>
        <v>0</v>
      </c>
      <c r="Q2853" t="str">
        <f t="shared" si="268"/>
        <v>theater</v>
      </c>
      <c r="R2853" t="str">
        <f t="shared" si="269"/>
        <v>plays</v>
      </c>
      <c r="S2853" s="11">
        <f t="shared" si="270"/>
        <v>42398.970138888893</v>
      </c>
      <c r="T2853" s="11">
        <f t="shared" si="271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1.9E-2</v>
      </c>
      <c r="P2854" s="5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70"/>
        <v>41811.045173611114</v>
      </c>
      <c r="T2854" s="11">
        <f t="shared" si="271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5">
        <f t="shared" si="267"/>
        <v>0</v>
      </c>
      <c r="Q2855" t="str">
        <f t="shared" si="268"/>
        <v>theater</v>
      </c>
      <c r="R2855" t="str">
        <f t="shared" si="269"/>
        <v>plays</v>
      </c>
      <c r="S2855" s="11">
        <f t="shared" si="270"/>
        <v>41896.190937499996</v>
      </c>
      <c r="T2855" s="11">
        <f t="shared" si="271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0.41699999999999998</v>
      </c>
      <c r="P2856" s="5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70"/>
        <v>42131.71665509259</v>
      </c>
      <c r="T2856" s="11">
        <f t="shared" si="271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0.5</v>
      </c>
      <c r="P2857" s="5">
        <f t="shared" si="267"/>
        <v>60</v>
      </c>
      <c r="Q2857" t="str">
        <f t="shared" si="268"/>
        <v>theater</v>
      </c>
      <c r="R2857" t="str">
        <f t="shared" si="269"/>
        <v>plays</v>
      </c>
      <c r="S2857" s="11">
        <f t="shared" si="270"/>
        <v>42398.981944444444</v>
      </c>
      <c r="T2857" s="11">
        <f t="shared" si="271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4.8666666666666664E-2</v>
      </c>
      <c r="P2858" s="5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70"/>
        <v>42224.898611111115</v>
      </c>
      <c r="T2858" s="11">
        <f t="shared" si="271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0.19736842105263158</v>
      </c>
      <c r="P2859" s="5">
        <f t="shared" si="267"/>
        <v>500</v>
      </c>
      <c r="Q2859" t="str">
        <f t="shared" si="268"/>
        <v>theater</v>
      </c>
      <c r="R2859" t="str">
        <f t="shared" si="269"/>
        <v>plays</v>
      </c>
      <c r="S2859" s="11">
        <f t="shared" si="270"/>
        <v>42786.75</v>
      </c>
      <c r="T2859" s="11">
        <f t="shared" si="271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5">
        <f t="shared" si="267"/>
        <v>0</v>
      </c>
      <c r="Q2860" t="str">
        <f t="shared" si="268"/>
        <v>theater</v>
      </c>
      <c r="R2860" t="str">
        <f t="shared" si="269"/>
        <v>plays</v>
      </c>
      <c r="S2860" s="11">
        <f t="shared" si="270"/>
        <v>41978.477777777778</v>
      </c>
      <c r="T2860" s="11">
        <f t="shared" si="271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1.7500000000000002E-2</v>
      </c>
      <c r="P2861" s="5">
        <f t="shared" si="267"/>
        <v>35</v>
      </c>
      <c r="Q2861" t="str">
        <f t="shared" si="268"/>
        <v>theater</v>
      </c>
      <c r="R2861" t="str">
        <f t="shared" si="269"/>
        <v>plays</v>
      </c>
      <c r="S2861" s="11">
        <f t="shared" si="270"/>
        <v>42293.362314814818</v>
      </c>
      <c r="T2861" s="11">
        <f t="shared" si="271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6.6500000000000004E-2</v>
      </c>
      <c r="P2862" s="5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70"/>
        <v>42540.80064814815</v>
      </c>
      <c r="T2862" s="11">
        <f t="shared" si="271"/>
        <v>42480.80064814815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0.32</v>
      </c>
      <c r="P2863" s="5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70"/>
        <v>42271.590833333335</v>
      </c>
      <c r="T2863" s="11">
        <f t="shared" si="271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4.3307086614173228E-3</v>
      </c>
      <c r="P2864" s="5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70"/>
        <v>41814.789687500001</v>
      </c>
      <c r="T2864" s="11">
        <f t="shared" si="271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4.0000000000000002E-4</v>
      </c>
      <c r="P2865" s="5">
        <f t="shared" si="267"/>
        <v>20</v>
      </c>
      <c r="Q2865" t="str">
        <f t="shared" si="268"/>
        <v>theater</v>
      </c>
      <c r="R2865" t="str">
        <f t="shared" si="269"/>
        <v>plays</v>
      </c>
      <c r="S2865" s="11">
        <f t="shared" si="270"/>
        <v>41891.675034722226</v>
      </c>
      <c r="T2865" s="11">
        <f t="shared" si="271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1.6E-2</v>
      </c>
      <c r="P2866" s="5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70"/>
        <v>42202.554166666669</v>
      </c>
      <c r="T2866" s="11">
        <f t="shared" si="271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5">
        <f t="shared" si="267"/>
        <v>0</v>
      </c>
      <c r="Q2867" t="str">
        <f t="shared" si="268"/>
        <v>theater</v>
      </c>
      <c r="R2867" t="str">
        <f t="shared" si="269"/>
        <v>plays</v>
      </c>
      <c r="S2867" s="11">
        <f t="shared" si="270"/>
        <v>42010.114108796297</v>
      </c>
      <c r="T2867" s="11">
        <f t="shared" si="271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8.9999999999999993E-3</v>
      </c>
      <c r="P2868" s="5">
        <f t="shared" si="267"/>
        <v>22.5</v>
      </c>
      <c r="Q2868" t="str">
        <f t="shared" si="268"/>
        <v>theater</v>
      </c>
      <c r="R2868" t="str">
        <f t="shared" si="269"/>
        <v>plays</v>
      </c>
      <c r="S2868" s="11">
        <f t="shared" si="270"/>
        <v>42657.916666666672</v>
      </c>
      <c r="T2868" s="11">
        <f t="shared" si="271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0.2016</v>
      </c>
      <c r="P2869" s="5">
        <f t="shared" si="267"/>
        <v>50.4</v>
      </c>
      <c r="Q2869" t="str">
        <f t="shared" si="268"/>
        <v>theater</v>
      </c>
      <c r="R2869" t="str">
        <f t="shared" si="269"/>
        <v>plays</v>
      </c>
      <c r="S2869" s="11">
        <f t="shared" si="270"/>
        <v>42555.166666666672</v>
      </c>
      <c r="T2869" s="11">
        <f t="shared" si="271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0.42011733333333334</v>
      </c>
      <c r="P2870" s="5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70"/>
        <v>42648.827013888891</v>
      </c>
      <c r="T2870" s="11">
        <f t="shared" si="271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8.8500000000000002E-3</v>
      </c>
      <c r="P2871" s="5">
        <f t="shared" si="267"/>
        <v>35.4</v>
      </c>
      <c r="Q2871" t="str">
        <f t="shared" si="268"/>
        <v>theater</v>
      </c>
      <c r="R2871" t="str">
        <f t="shared" si="269"/>
        <v>plays</v>
      </c>
      <c r="S2871" s="11">
        <f t="shared" si="270"/>
        <v>42570.593530092592</v>
      </c>
      <c r="T2871" s="11">
        <f t="shared" si="271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0.15</v>
      </c>
      <c r="P2872" s="5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70"/>
        <v>41776.189409722225</v>
      </c>
      <c r="T2872" s="11">
        <f t="shared" si="271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4.6699999999999998E-2</v>
      </c>
      <c r="P2873" s="5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70"/>
        <v>41994.738576388889</v>
      </c>
      <c r="T2873" s="11">
        <f t="shared" si="271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5">
        <f t="shared" si="267"/>
        <v>0</v>
      </c>
      <c r="Q2874" t="str">
        <f t="shared" si="268"/>
        <v>theater</v>
      </c>
      <c r="R2874" t="str">
        <f t="shared" si="269"/>
        <v>plays</v>
      </c>
      <c r="S2874" s="11">
        <f t="shared" si="270"/>
        <v>42175.11618055556</v>
      </c>
      <c r="T2874" s="11">
        <f t="shared" si="271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0.38119999999999998</v>
      </c>
      <c r="P2875" s="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70"/>
        <v>42032.817488425921</v>
      </c>
      <c r="T2875" s="11">
        <f t="shared" si="271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5.4199999999999998E-2</v>
      </c>
      <c r="P2876" s="5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70"/>
        <v>42752.84474537037</v>
      </c>
      <c r="T2876" s="11">
        <f t="shared" si="271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3.5E-4</v>
      </c>
      <c r="P2877" s="5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70"/>
        <v>42495.128391203703</v>
      </c>
      <c r="T2877" s="11">
        <f t="shared" si="271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5">
        <f t="shared" si="267"/>
        <v>0</v>
      </c>
      <c r="Q2878" t="str">
        <f t="shared" si="268"/>
        <v>theater</v>
      </c>
      <c r="R2878" t="str">
        <f t="shared" si="269"/>
        <v>plays</v>
      </c>
      <c r="S2878" s="11">
        <f t="shared" si="270"/>
        <v>42201.743969907402</v>
      </c>
      <c r="T2878" s="11">
        <f t="shared" si="271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0.10833333333333334</v>
      </c>
      <c r="P2879" s="5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70"/>
        <v>42704.708333333328</v>
      </c>
      <c r="T2879" s="11">
        <f t="shared" si="271"/>
        <v>42672.955138888894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2.1000000000000001E-2</v>
      </c>
      <c r="P2880" s="5">
        <f t="shared" si="267"/>
        <v>15.75</v>
      </c>
      <c r="Q2880" t="str">
        <f t="shared" si="268"/>
        <v>theater</v>
      </c>
      <c r="R2880" t="str">
        <f t="shared" si="269"/>
        <v>plays</v>
      </c>
      <c r="S2880" s="11">
        <f t="shared" si="270"/>
        <v>42188.615682870368</v>
      </c>
      <c r="T2880" s="11">
        <f t="shared" si="271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2.5892857142857141E-3</v>
      </c>
      <c r="P2881" s="5">
        <f t="shared" si="267"/>
        <v>29</v>
      </c>
      <c r="Q2881" t="str">
        <f t="shared" si="268"/>
        <v>theater</v>
      </c>
      <c r="R2881" t="str">
        <f t="shared" si="269"/>
        <v>plays</v>
      </c>
      <c r="S2881" s="11">
        <f t="shared" si="270"/>
        <v>42389.725243055553</v>
      </c>
      <c r="T2881" s="11">
        <f t="shared" si="271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0.23333333333333334</v>
      </c>
      <c r="P2882" s="5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si="270"/>
        <v>42236.711805555555</v>
      </c>
      <c r="T2882" s="11">
        <f t="shared" si="271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IFERROR((E2883/D2883), 0)</f>
        <v>0</v>
      </c>
      <c r="P2883" s="5">
        <f t="shared" ref="P2883:P2946" si="273">IFERROR(E2883/L2883,0)</f>
        <v>0</v>
      </c>
      <c r="Q2883" t="str">
        <f t="shared" ref="Q2883:Q2946" si="274">TRIM(LEFT(N2883,(FIND("/",N2883,1))-1))</f>
        <v>theater</v>
      </c>
      <c r="R2883" t="str">
        <f t="shared" ref="R2883:R2946" si="275">TRIM(RIGHT(N2883,LEN(N2883) -(FIND("/",N2883,1))))</f>
        <v>plays</v>
      </c>
      <c r="S2883" s="11">
        <f t="shared" ref="S2883:S2946" si="276">(I2883/86400)+DATE(1970,1,1)</f>
        <v>41976.639305555553</v>
      </c>
      <c r="T2883" s="11">
        <f t="shared" ref="T2883:T2946" si="277">(J2883/86400)+DATE(1970,1,1)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0.33600000000000002</v>
      </c>
      <c r="P2884" s="5">
        <f t="shared" si="273"/>
        <v>63</v>
      </c>
      <c r="Q2884" t="str">
        <f t="shared" si="274"/>
        <v>theater</v>
      </c>
      <c r="R2884" t="str">
        <f t="shared" si="275"/>
        <v>plays</v>
      </c>
      <c r="S2884" s="11">
        <f t="shared" si="276"/>
        <v>42491.596273148149</v>
      </c>
      <c r="T2884" s="11">
        <f t="shared" si="277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0.1908</v>
      </c>
      <c r="P2885" s="5">
        <f t="shared" si="273"/>
        <v>381.6</v>
      </c>
      <c r="Q2885" t="str">
        <f t="shared" si="274"/>
        <v>theater</v>
      </c>
      <c r="R2885" t="str">
        <f t="shared" si="275"/>
        <v>plays</v>
      </c>
      <c r="S2885" s="11">
        <f t="shared" si="276"/>
        <v>42406.207638888889</v>
      </c>
      <c r="T2885" s="11">
        <f t="shared" si="277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4.1111111111111114E-3</v>
      </c>
      <c r="P2886" s="5">
        <f t="shared" si="273"/>
        <v>46.25</v>
      </c>
      <c r="Q2886" t="str">
        <f t="shared" si="274"/>
        <v>theater</v>
      </c>
      <c r="R2886" t="str">
        <f t="shared" si="275"/>
        <v>plays</v>
      </c>
      <c r="S2886" s="11">
        <f t="shared" si="276"/>
        <v>41978.727256944447</v>
      </c>
      <c r="T2886" s="11">
        <f t="shared" si="277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0.32500000000000001</v>
      </c>
      <c r="P2887" s="5">
        <f t="shared" si="273"/>
        <v>26</v>
      </c>
      <c r="Q2887" t="str">
        <f t="shared" si="274"/>
        <v>theater</v>
      </c>
      <c r="R2887" t="str">
        <f t="shared" si="275"/>
        <v>plays</v>
      </c>
      <c r="S2887" s="11">
        <f t="shared" si="276"/>
        <v>42077.034733796296</v>
      </c>
      <c r="T2887" s="11">
        <f t="shared" si="277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0.05</v>
      </c>
      <c r="P2888" s="5">
        <f t="shared" si="273"/>
        <v>10</v>
      </c>
      <c r="Q2888" t="str">
        <f t="shared" si="274"/>
        <v>theater</v>
      </c>
      <c r="R2888" t="str">
        <f t="shared" si="275"/>
        <v>plays</v>
      </c>
      <c r="S2888" s="11">
        <f t="shared" si="276"/>
        <v>42266.165972222225</v>
      </c>
      <c r="T2888" s="11">
        <f t="shared" si="277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1.6666666666666668E-3</v>
      </c>
      <c r="P2889" s="5">
        <f t="shared" si="273"/>
        <v>5</v>
      </c>
      <c r="Q2889" t="str">
        <f t="shared" si="274"/>
        <v>theater</v>
      </c>
      <c r="R2889" t="str">
        <f t="shared" si="275"/>
        <v>plays</v>
      </c>
      <c r="S2889" s="11">
        <f t="shared" si="276"/>
        <v>42015.427361111113</v>
      </c>
      <c r="T2889" s="11">
        <f t="shared" si="277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5">
        <f t="shared" si="273"/>
        <v>0</v>
      </c>
      <c r="Q2890" t="str">
        <f t="shared" si="274"/>
        <v>theater</v>
      </c>
      <c r="R2890" t="str">
        <f t="shared" si="275"/>
        <v>plays</v>
      </c>
      <c r="S2890" s="11">
        <f t="shared" si="276"/>
        <v>41930.207638888889</v>
      </c>
      <c r="T2890" s="11">
        <f t="shared" si="277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0.38066666666666665</v>
      </c>
      <c r="P2891" s="5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6"/>
        <v>41880.863252314812</v>
      </c>
      <c r="T2891" s="11">
        <f t="shared" si="277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1.0500000000000001E-2</v>
      </c>
      <c r="P2892" s="5">
        <f t="shared" si="273"/>
        <v>7</v>
      </c>
      <c r="Q2892" t="str">
        <f t="shared" si="274"/>
        <v>theater</v>
      </c>
      <c r="R2892" t="str">
        <f t="shared" si="275"/>
        <v>plays</v>
      </c>
      <c r="S2892" s="11">
        <f t="shared" si="276"/>
        <v>41860.125</v>
      </c>
      <c r="T2892" s="11">
        <f t="shared" si="277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2.7300000000000001E-2</v>
      </c>
      <c r="P2893" s="5">
        <f t="shared" si="273"/>
        <v>27.3</v>
      </c>
      <c r="Q2893" t="str">
        <f t="shared" si="274"/>
        <v>theater</v>
      </c>
      <c r="R2893" t="str">
        <f t="shared" si="275"/>
        <v>plays</v>
      </c>
      <c r="S2893" s="11">
        <f t="shared" si="276"/>
        <v>42475.84175925926</v>
      </c>
      <c r="T2893" s="11">
        <f t="shared" si="277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9.0909090909090912E-2</v>
      </c>
      <c r="P2894" s="5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6"/>
        <v>41876.875</v>
      </c>
      <c r="T2894" s="11">
        <f t="shared" si="277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5.0000000000000001E-3</v>
      </c>
      <c r="P2895" s="5">
        <f t="shared" si="273"/>
        <v>12.5</v>
      </c>
      <c r="Q2895" t="str">
        <f t="shared" si="274"/>
        <v>theater</v>
      </c>
      <c r="R2895" t="str">
        <f t="shared" si="275"/>
        <v>plays</v>
      </c>
      <c r="S2895" s="11">
        <f t="shared" si="276"/>
        <v>42013.083333333328</v>
      </c>
      <c r="T2895" s="11">
        <f t="shared" si="277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5">
        <f t="shared" si="273"/>
        <v>0</v>
      </c>
      <c r="Q2896" t="str">
        <f t="shared" si="274"/>
        <v>theater</v>
      </c>
      <c r="R2896" t="str">
        <f t="shared" si="275"/>
        <v>plays</v>
      </c>
      <c r="S2896" s="11">
        <f t="shared" si="276"/>
        <v>42097.944618055553</v>
      </c>
      <c r="T2896" s="11">
        <f t="shared" si="277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4.5999999999999999E-2</v>
      </c>
      <c r="P2897" s="5">
        <f t="shared" si="273"/>
        <v>5.75</v>
      </c>
      <c r="Q2897" t="str">
        <f t="shared" si="274"/>
        <v>theater</v>
      </c>
      <c r="R2897" t="str">
        <f t="shared" si="275"/>
        <v>plays</v>
      </c>
      <c r="S2897" s="11">
        <f t="shared" si="276"/>
        <v>41812.875</v>
      </c>
      <c r="T2897" s="11">
        <f t="shared" si="277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0.20833333333333334</v>
      </c>
      <c r="P2898" s="5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6"/>
        <v>42716.25</v>
      </c>
      <c r="T2898" s="11">
        <f t="shared" si="277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4.583333333333333E-2</v>
      </c>
      <c r="P2899" s="5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6"/>
        <v>42288.645196759258</v>
      </c>
      <c r="T2899" s="11">
        <f t="shared" si="277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4.2133333333333335E-2</v>
      </c>
      <c r="P2900" s="5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6"/>
        <v>42308.664965277778</v>
      </c>
      <c r="T2900" s="11">
        <f t="shared" si="277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5">
        <f t="shared" si="273"/>
        <v>0</v>
      </c>
      <c r="Q2901" t="str">
        <f t="shared" si="274"/>
        <v>theater</v>
      </c>
      <c r="R2901" t="str">
        <f t="shared" si="275"/>
        <v>plays</v>
      </c>
      <c r="S2901" s="11">
        <f t="shared" si="276"/>
        <v>42575.078217592592</v>
      </c>
      <c r="T2901" s="11">
        <f t="shared" si="277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0.61909090909090914</v>
      </c>
      <c r="P2902" s="5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6"/>
        <v>41860.234166666669</v>
      </c>
      <c r="T2902" s="11">
        <f t="shared" si="277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8.0000000000000002E-3</v>
      </c>
      <c r="P2903" s="5">
        <f t="shared" si="273"/>
        <v>3</v>
      </c>
      <c r="Q2903" t="str">
        <f t="shared" si="274"/>
        <v>theater</v>
      </c>
      <c r="R2903" t="str">
        <f t="shared" si="275"/>
        <v>plays</v>
      </c>
      <c r="S2903" s="11">
        <f t="shared" si="276"/>
        <v>42042.904386574075</v>
      </c>
      <c r="T2903" s="11">
        <f t="shared" si="277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1.6666666666666666E-4</v>
      </c>
      <c r="P2904" s="5">
        <f t="shared" si="273"/>
        <v>25</v>
      </c>
      <c r="Q2904" t="str">
        <f t="shared" si="274"/>
        <v>theater</v>
      </c>
      <c r="R2904" t="str">
        <f t="shared" si="275"/>
        <v>plays</v>
      </c>
      <c r="S2904" s="11">
        <f t="shared" si="276"/>
        <v>42240.439768518518</v>
      </c>
      <c r="T2904" s="11">
        <f t="shared" si="277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7.7999999999999996E-3</v>
      </c>
      <c r="P2905" s="5">
        <f t="shared" si="273"/>
        <v>9.75</v>
      </c>
      <c r="Q2905" t="str">
        <f t="shared" si="274"/>
        <v>theater</v>
      </c>
      <c r="R2905" t="str">
        <f t="shared" si="275"/>
        <v>plays</v>
      </c>
      <c r="S2905" s="11">
        <f t="shared" si="276"/>
        <v>42256.166874999995</v>
      </c>
      <c r="T2905" s="11">
        <f t="shared" si="277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0.05</v>
      </c>
      <c r="P2906" s="5">
        <f t="shared" si="273"/>
        <v>18.75</v>
      </c>
      <c r="Q2906" t="str">
        <f t="shared" si="274"/>
        <v>theater</v>
      </c>
      <c r="R2906" t="str">
        <f t="shared" si="275"/>
        <v>plays</v>
      </c>
      <c r="S2906" s="11">
        <f t="shared" si="276"/>
        <v>41952.5</v>
      </c>
      <c r="T2906" s="11">
        <f t="shared" si="277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0.17771428571428571</v>
      </c>
      <c r="P2907" s="5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6"/>
        <v>42620.056863425925</v>
      </c>
      <c r="T2907" s="11">
        <f t="shared" si="277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9.4166666666666662E-2</v>
      </c>
      <c r="P2908" s="5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6"/>
        <v>42217.041666666672</v>
      </c>
      <c r="T2908" s="11">
        <f t="shared" si="277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8.0000000000000004E-4</v>
      </c>
      <c r="P2909" s="5">
        <f t="shared" si="273"/>
        <v>1</v>
      </c>
      <c r="Q2909" t="str">
        <f t="shared" si="274"/>
        <v>theater</v>
      </c>
      <c r="R2909" t="str">
        <f t="shared" si="275"/>
        <v>plays</v>
      </c>
      <c r="S2909" s="11">
        <f t="shared" si="276"/>
        <v>42504.877743055556</v>
      </c>
      <c r="T2909" s="11">
        <f t="shared" si="277"/>
        <v>42444.877743055556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2.75E-2</v>
      </c>
      <c r="P2910" s="5">
        <f t="shared" si="273"/>
        <v>52.8</v>
      </c>
      <c r="Q2910" t="str">
        <f t="shared" si="274"/>
        <v>theater</v>
      </c>
      <c r="R2910" t="str">
        <f t="shared" si="275"/>
        <v>plays</v>
      </c>
      <c r="S2910" s="11">
        <f t="shared" si="276"/>
        <v>42529.73170138889</v>
      </c>
      <c r="T2910" s="11">
        <f t="shared" si="277"/>
        <v>42499.73170138889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1.1111111111111112E-4</v>
      </c>
      <c r="P2911" s="5">
        <f t="shared" si="273"/>
        <v>20</v>
      </c>
      <c r="Q2911" t="str">
        <f t="shared" si="274"/>
        <v>theater</v>
      </c>
      <c r="R2911" t="str">
        <f t="shared" si="275"/>
        <v>plays</v>
      </c>
      <c r="S2911" s="11">
        <f t="shared" si="276"/>
        <v>41968.823611111111</v>
      </c>
      <c r="T2911" s="11">
        <f t="shared" si="277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3.3333333333333335E-5</v>
      </c>
      <c r="P2912" s="5">
        <f t="shared" si="273"/>
        <v>1</v>
      </c>
      <c r="Q2912" t="str">
        <f t="shared" si="274"/>
        <v>theater</v>
      </c>
      <c r="R2912" t="str">
        <f t="shared" si="275"/>
        <v>plays</v>
      </c>
      <c r="S2912" s="11">
        <f t="shared" si="276"/>
        <v>42167.841284722221</v>
      </c>
      <c r="T2912" s="11">
        <f t="shared" si="277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0.36499999999999999</v>
      </c>
      <c r="P2913" s="5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6"/>
        <v>42182.768819444449</v>
      </c>
      <c r="T2913" s="11">
        <f t="shared" si="277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0.14058171745152354</v>
      </c>
      <c r="P2914" s="5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6"/>
        <v>42384.131643518514</v>
      </c>
      <c r="T2914" s="11">
        <f t="shared" si="277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2.0000000000000001E-4</v>
      </c>
      <c r="P2915" s="5">
        <f t="shared" si="273"/>
        <v>1</v>
      </c>
      <c r="Q2915" t="str">
        <f t="shared" si="274"/>
        <v>theater</v>
      </c>
      <c r="R2915" t="str">
        <f t="shared" si="275"/>
        <v>plays</v>
      </c>
      <c r="S2915" s="11">
        <f t="shared" si="276"/>
        <v>41888.922905092593</v>
      </c>
      <c r="T2915" s="11">
        <f t="shared" si="277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4.0000000000000003E-5</v>
      </c>
      <c r="P2916" s="5">
        <f t="shared" si="273"/>
        <v>1</v>
      </c>
      <c r="Q2916" t="str">
        <f t="shared" si="274"/>
        <v>theater</v>
      </c>
      <c r="R2916" t="str">
        <f t="shared" si="275"/>
        <v>plays</v>
      </c>
      <c r="S2916" s="11">
        <f t="shared" si="276"/>
        <v>42077.865671296298</v>
      </c>
      <c r="T2916" s="11">
        <f t="shared" si="277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0.61099999999999999</v>
      </c>
      <c r="P2917" s="5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6"/>
        <v>42445.356365740736</v>
      </c>
      <c r="T2917" s="11">
        <f t="shared" si="277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7.8378378378378383E-2</v>
      </c>
      <c r="P2918" s="5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6"/>
        <v>41778.476724537039</v>
      </c>
      <c r="T2918" s="11">
        <f t="shared" si="277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0.2185</v>
      </c>
      <c r="P2919" s="5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6"/>
        <v>42263.234340277777</v>
      </c>
      <c r="T2919" s="11">
        <f t="shared" si="277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0.27239999999999998</v>
      </c>
      <c r="P2920" s="5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6"/>
        <v>42306.629710648151</v>
      </c>
      <c r="T2920" s="11">
        <f t="shared" si="277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8.5000000000000006E-2</v>
      </c>
      <c r="P2921" s="5">
        <f t="shared" si="273"/>
        <v>8.5</v>
      </c>
      <c r="Q2921" t="str">
        <f t="shared" si="274"/>
        <v>theater</v>
      </c>
      <c r="R2921" t="str">
        <f t="shared" si="275"/>
        <v>plays</v>
      </c>
      <c r="S2921" s="11">
        <f t="shared" si="276"/>
        <v>41856.61954861111</v>
      </c>
      <c r="T2921" s="11">
        <f t="shared" si="277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0.26840000000000003</v>
      </c>
      <c r="P2922" s="5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6"/>
        <v>42088.750810185185</v>
      </c>
      <c r="T2922" s="11">
        <f t="shared" si="277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1.29</v>
      </c>
      <c r="P2923" s="5">
        <f t="shared" si="273"/>
        <v>43</v>
      </c>
      <c r="Q2923" t="str">
        <f t="shared" si="274"/>
        <v>theater</v>
      </c>
      <c r="R2923" t="str">
        <f t="shared" si="275"/>
        <v>musical</v>
      </c>
      <c r="S2923" s="11">
        <f t="shared" si="276"/>
        <v>41907.886620370373</v>
      </c>
      <c r="T2923" s="11">
        <f t="shared" si="277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</v>
      </c>
      <c r="P2924" s="5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6"/>
        <v>42142.874155092592</v>
      </c>
      <c r="T2924" s="11">
        <f t="shared" si="277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</v>
      </c>
      <c r="P2925" s="5">
        <f t="shared" si="273"/>
        <v>30</v>
      </c>
      <c r="Q2925" t="str">
        <f t="shared" si="274"/>
        <v>theater</v>
      </c>
      <c r="R2925" t="str">
        <f t="shared" si="275"/>
        <v>musical</v>
      </c>
      <c r="S2925" s="11">
        <f t="shared" si="276"/>
        <v>42028.125</v>
      </c>
      <c r="T2925" s="11">
        <f t="shared" si="277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1.032</v>
      </c>
      <c r="P2926" s="5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6"/>
        <v>42133.165972222225</v>
      </c>
      <c r="T2926" s="11">
        <f t="shared" si="277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1.0244597777777777</v>
      </c>
      <c r="P2927" s="5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6"/>
        <v>41893.584120370375</v>
      </c>
      <c r="T2927" s="11">
        <f t="shared" si="277"/>
        <v>41863.584120370375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1.25</v>
      </c>
      <c r="P2928" s="5">
        <f t="shared" si="273"/>
        <v>75</v>
      </c>
      <c r="Q2928" t="str">
        <f t="shared" si="274"/>
        <v>theater</v>
      </c>
      <c r="R2928" t="str">
        <f t="shared" si="275"/>
        <v>musical</v>
      </c>
      <c r="S2928" s="11">
        <f t="shared" si="276"/>
        <v>42058.765960648147</v>
      </c>
      <c r="T2928" s="11">
        <f t="shared" si="277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1.3083333333333333</v>
      </c>
      <c r="P2929" s="5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6"/>
        <v>41835.208333333336</v>
      </c>
      <c r="T2929" s="11">
        <f t="shared" si="277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</v>
      </c>
      <c r="P2930" s="5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6"/>
        <v>42433.998217592598</v>
      </c>
      <c r="T2930" s="11">
        <f t="shared" si="277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1.02069375</v>
      </c>
      <c r="P2931" s="5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6"/>
        <v>41784.564328703702</v>
      </c>
      <c r="T2931" s="11">
        <f t="shared" si="277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1.0092000000000001</v>
      </c>
      <c r="P2932" s="5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6"/>
        <v>42131.584074074075</v>
      </c>
      <c r="T2932" s="11">
        <f t="shared" si="277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1.06</v>
      </c>
      <c r="P2933" s="5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6"/>
        <v>41897.255555555559</v>
      </c>
      <c r="T2933" s="11">
        <f t="shared" si="277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1.0509677419354839</v>
      </c>
      <c r="P2934" s="5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6"/>
        <v>42056.458333333328</v>
      </c>
      <c r="T2934" s="11">
        <f t="shared" si="277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1.0276000000000001</v>
      </c>
      <c r="P2935" s="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6"/>
        <v>42525.956631944442</v>
      </c>
      <c r="T2935" s="11">
        <f t="shared" si="277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1.08</v>
      </c>
      <c r="P2936" s="5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6"/>
        <v>41805.636157407411</v>
      </c>
      <c r="T2936" s="11">
        <f t="shared" si="277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1.0088571428571429</v>
      </c>
      <c r="P2937" s="5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6"/>
        <v>42611.708333333328</v>
      </c>
      <c r="T2937" s="11">
        <f t="shared" si="277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1.28</v>
      </c>
      <c r="P2938" s="5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6"/>
        <v>41925.207638888889</v>
      </c>
      <c r="T2938" s="11">
        <f t="shared" si="277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1.3333333333333333</v>
      </c>
      <c r="P2939" s="5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6"/>
        <v>41833.457326388889</v>
      </c>
      <c r="T2939" s="11">
        <f t="shared" si="277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1.0137499999999999</v>
      </c>
      <c r="P2940" s="5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6"/>
        <v>42034.703865740739</v>
      </c>
      <c r="T2940" s="11">
        <f t="shared" si="277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1.0287500000000001</v>
      </c>
      <c r="P2941" s="5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6"/>
        <v>41879.041666666664</v>
      </c>
      <c r="T2941" s="11">
        <f t="shared" si="277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1.0724</v>
      </c>
      <c r="P2942" s="5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6"/>
        <v>42022.773356481484</v>
      </c>
      <c r="T2942" s="11">
        <f t="shared" si="277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4.0000000000000003E-5</v>
      </c>
      <c r="P2943" s="5">
        <f t="shared" si="273"/>
        <v>1</v>
      </c>
      <c r="Q2943" t="str">
        <f t="shared" si="274"/>
        <v>theater</v>
      </c>
      <c r="R2943" t="str">
        <f t="shared" si="275"/>
        <v>spaces</v>
      </c>
      <c r="S2943" s="11">
        <f t="shared" si="276"/>
        <v>42064.960127314815</v>
      </c>
      <c r="T2943" s="11">
        <f t="shared" si="277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0.20424999999999999</v>
      </c>
      <c r="P2944" s="5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6"/>
        <v>42354.845833333333</v>
      </c>
      <c r="T2944" s="11">
        <f t="shared" si="277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5">
        <f t="shared" si="273"/>
        <v>0</v>
      </c>
      <c r="Q2945" t="str">
        <f t="shared" si="274"/>
        <v>theater</v>
      </c>
      <c r="R2945" t="str">
        <f t="shared" si="275"/>
        <v>spaces</v>
      </c>
      <c r="S2945" s="11">
        <f t="shared" si="276"/>
        <v>42107.129398148143</v>
      </c>
      <c r="T2945" s="11">
        <f t="shared" si="277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0.01</v>
      </c>
      <c r="P2946" s="5">
        <f t="shared" si="273"/>
        <v>100</v>
      </c>
      <c r="Q2946" t="str">
        <f t="shared" si="274"/>
        <v>theater</v>
      </c>
      <c r="R2946" t="str">
        <f t="shared" si="275"/>
        <v>spaces</v>
      </c>
      <c r="S2946" s="11">
        <f t="shared" si="276"/>
        <v>42162.9143287037</v>
      </c>
      <c r="T2946" s="11">
        <f t="shared" si="277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IFERROR((E2947/D2947), 0)</f>
        <v>0</v>
      </c>
      <c r="P2947" s="5">
        <f t="shared" ref="P2947:P3010" si="279">IFERROR(E2947/L2947,0)</f>
        <v>0</v>
      </c>
      <c r="Q2947" t="str">
        <f t="shared" ref="Q2947:Q3010" si="280">TRIM(LEFT(N2947,(FIND("/",N2947,1))-1))</f>
        <v>theater</v>
      </c>
      <c r="R2947" t="str">
        <f t="shared" ref="R2947:R3010" si="281">TRIM(RIGHT(N2947,LEN(N2947) -(FIND("/",N2947,1))))</f>
        <v>spaces</v>
      </c>
      <c r="S2947" s="11">
        <f t="shared" ref="S2947:S3010" si="282">(I2947/86400)+DATE(1970,1,1)</f>
        <v>42148.139583333337</v>
      </c>
      <c r="T2947" s="11">
        <f t="shared" ref="T2947:T3010" si="283">(J2947/86400)+DATE(1970,1,1)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1E-3</v>
      </c>
      <c r="P2948" s="5">
        <f t="shared" si="279"/>
        <v>1</v>
      </c>
      <c r="Q2948" t="str">
        <f t="shared" si="280"/>
        <v>theater</v>
      </c>
      <c r="R2948" t="str">
        <f t="shared" si="281"/>
        <v>spaces</v>
      </c>
      <c r="S2948" s="11">
        <f t="shared" si="282"/>
        <v>42597.531157407408</v>
      </c>
      <c r="T2948" s="11">
        <f t="shared" si="283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4.2880000000000001E-2</v>
      </c>
      <c r="P2949" s="5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82"/>
        <v>42698.71597222222</v>
      </c>
      <c r="T2949" s="11">
        <f t="shared" si="283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4.8000000000000001E-5</v>
      </c>
      <c r="P2950" s="5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82"/>
        <v>42157.649224537032</v>
      </c>
      <c r="T2950" s="11">
        <f t="shared" si="283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2.5000000000000001E-2</v>
      </c>
      <c r="P2951" s="5">
        <f t="shared" si="279"/>
        <v>12.5</v>
      </c>
      <c r="Q2951" t="str">
        <f t="shared" si="280"/>
        <v>theater</v>
      </c>
      <c r="R2951" t="str">
        <f t="shared" si="281"/>
        <v>spaces</v>
      </c>
      <c r="S2951" s="11">
        <f t="shared" si="282"/>
        <v>42327.864780092597</v>
      </c>
      <c r="T2951" s="11">
        <f t="shared" si="283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5">
        <f t="shared" si="279"/>
        <v>0</v>
      </c>
      <c r="Q2952" t="str">
        <f t="shared" si="280"/>
        <v>theater</v>
      </c>
      <c r="R2952" t="str">
        <f t="shared" si="281"/>
        <v>spaces</v>
      </c>
      <c r="S2952" s="11">
        <f t="shared" si="282"/>
        <v>42392.36518518519</v>
      </c>
      <c r="T2952" s="11">
        <f t="shared" si="283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2.1919999999999999E-2</v>
      </c>
      <c r="P2953" s="5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82"/>
        <v>41917.802928240737</v>
      </c>
      <c r="T2953" s="11">
        <f t="shared" si="283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8.0250000000000002E-2</v>
      </c>
      <c r="P2954" s="5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82"/>
        <v>42660.166666666672</v>
      </c>
      <c r="T2954" s="11">
        <f t="shared" si="283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1.5125E-3</v>
      </c>
      <c r="P2955" s="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82"/>
        <v>42285.791909722218</v>
      </c>
      <c r="T2955" s="11">
        <f t="shared" si="283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5">
        <f t="shared" si="279"/>
        <v>0</v>
      </c>
      <c r="Q2956" t="str">
        <f t="shared" si="280"/>
        <v>theater</v>
      </c>
      <c r="R2956" t="str">
        <f t="shared" si="281"/>
        <v>spaces</v>
      </c>
      <c r="S2956" s="11">
        <f t="shared" si="282"/>
        <v>42810.541701388887</v>
      </c>
      <c r="T2956" s="11">
        <f t="shared" si="283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0.59583333333333333</v>
      </c>
      <c r="P2957" s="5">
        <f t="shared" si="279"/>
        <v>65</v>
      </c>
      <c r="Q2957" t="str">
        <f t="shared" si="280"/>
        <v>theater</v>
      </c>
      <c r="R2957" t="str">
        <f t="shared" si="281"/>
        <v>spaces</v>
      </c>
      <c r="S2957" s="11">
        <f t="shared" si="282"/>
        <v>42171.741307870368</v>
      </c>
      <c r="T2957" s="11">
        <f t="shared" si="283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0.16734177215189874</v>
      </c>
      <c r="P2958" s="5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82"/>
        <v>42494.958912037036</v>
      </c>
      <c r="T2958" s="11">
        <f t="shared" si="283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1.8666666666666668E-2</v>
      </c>
      <c r="P2959" s="5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82"/>
        <v>42090.969583333332</v>
      </c>
      <c r="T2959" s="11">
        <f t="shared" si="283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5">
        <f t="shared" si="279"/>
        <v>0</v>
      </c>
      <c r="Q2960" t="str">
        <f t="shared" si="280"/>
        <v>theater</v>
      </c>
      <c r="R2960" t="str">
        <f t="shared" si="281"/>
        <v>spaces</v>
      </c>
      <c r="S2960" s="11">
        <f t="shared" si="282"/>
        <v>42498.73746527778</v>
      </c>
      <c r="T2960" s="11">
        <f t="shared" si="283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5">
        <f t="shared" si="279"/>
        <v>0</v>
      </c>
      <c r="Q2961" t="str">
        <f t="shared" si="280"/>
        <v>theater</v>
      </c>
      <c r="R2961" t="str">
        <f t="shared" si="281"/>
        <v>spaces</v>
      </c>
      <c r="S2961" s="11">
        <f t="shared" si="282"/>
        <v>42528.008391203708</v>
      </c>
      <c r="T2961" s="11">
        <f t="shared" si="283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5">
        <f t="shared" si="279"/>
        <v>0</v>
      </c>
      <c r="Q2962" t="str">
        <f t="shared" si="280"/>
        <v>theater</v>
      </c>
      <c r="R2962" t="str">
        <f t="shared" si="281"/>
        <v>spaces</v>
      </c>
      <c r="S2962" s="11">
        <f t="shared" si="282"/>
        <v>41893.757210648146</v>
      </c>
      <c r="T2962" s="11">
        <f t="shared" si="283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1.0962000000000001</v>
      </c>
      <c r="P2963" s="5">
        <f t="shared" si="279"/>
        <v>50.75</v>
      </c>
      <c r="Q2963" t="str">
        <f t="shared" si="280"/>
        <v>theater</v>
      </c>
      <c r="R2963" t="str">
        <f t="shared" si="281"/>
        <v>plays</v>
      </c>
      <c r="S2963" s="11">
        <f t="shared" si="282"/>
        <v>42089.166666666672</v>
      </c>
      <c r="T2963" s="11">
        <f t="shared" si="283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1.218</v>
      </c>
      <c r="P2964" s="5">
        <f t="shared" si="279"/>
        <v>60.9</v>
      </c>
      <c r="Q2964" t="str">
        <f t="shared" si="280"/>
        <v>theater</v>
      </c>
      <c r="R2964" t="str">
        <f t="shared" si="281"/>
        <v>plays</v>
      </c>
      <c r="S2964" s="11">
        <f t="shared" si="282"/>
        <v>42064.290972222225</v>
      </c>
      <c r="T2964" s="11">
        <f t="shared" si="283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1.0685</v>
      </c>
      <c r="P2965" s="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82"/>
        <v>42187.470185185186</v>
      </c>
      <c r="T2965" s="11">
        <f t="shared" si="283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1.0071379999999999</v>
      </c>
      <c r="P2966" s="5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82"/>
        <v>41857.897222222222</v>
      </c>
      <c r="T2966" s="11">
        <f t="shared" si="283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1.0900000000000001</v>
      </c>
      <c r="P2967" s="5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82"/>
        <v>42192.729548611111</v>
      </c>
      <c r="T2967" s="11">
        <f t="shared" si="283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1.1363000000000001</v>
      </c>
      <c r="P2968" s="5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82"/>
        <v>42263.738564814819</v>
      </c>
      <c r="T2968" s="11">
        <f t="shared" si="283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1.1392</v>
      </c>
      <c r="P2969" s="5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82"/>
        <v>42072.156157407408</v>
      </c>
      <c r="T2969" s="11">
        <f t="shared" si="283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1.06</v>
      </c>
      <c r="P2970" s="5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82"/>
        <v>42599.165972222225</v>
      </c>
      <c r="T2970" s="11">
        <f t="shared" si="283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1.625</v>
      </c>
      <c r="P2971" s="5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82"/>
        <v>42127.952083333337</v>
      </c>
      <c r="T2971" s="11">
        <f t="shared" si="283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1.06</v>
      </c>
      <c r="P2972" s="5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82"/>
        <v>41838.669571759259</v>
      </c>
      <c r="T2972" s="11">
        <f t="shared" si="283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1.0015624999999999</v>
      </c>
      <c r="P2973" s="5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82"/>
        <v>41882.658310185187</v>
      </c>
      <c r="T2973" s="11">
        <f t="shared" si="283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1.0535000000000001</v>
      </c>
      <c r="P2974" s="5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82"/>
        <v>42709.041666666672</v>
      </c>
      <c r="T2974" s="11">
        <f t="shared" si="283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1.748</v>
      </c>
      <c r="P2975" s="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82"/>
        <v>42370.166666666672</v>
      </c>
      <c r="T2975" s="11">
        <f t="shared" si="283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1.02</v>
      </c>
      <c r="P2976" s="5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82"/>
        <v>41908.065972222219</v>
      </c>
      <c r="T2976" s="11">
        <f t="shared" si="283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1.00125</v>
      </c>
      <c r="P2977" s="5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82"/>
        <v>41970.125</v>
      </c>
      <c r="T2977" s="11">
        <f t="shared" si="283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1.7142857142857142</v>
      </c>
      <c r="P2978" s="5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82"/>
        <v>42442.5</v>
      </c>
      <c r="T2978" s="11">
        <f t="shared" si="283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1.1356666666666666</v>
      </c>
      <c r="P2979" s="5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82"/>
        <v>42086.093055555553</v>
      </c>
      <c r="T2979" s="11">
        <f t="shared" si="283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1.2946666666666666</v>
      </c>
      <c r="P2980" s="5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82"/>
        <v>41932.249305555553</v>
      </c>
      <c r="T2980" s="11">
        <f t="shared" si="283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1.014</v>
      </c>
      <c r="P2981" s="5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82"/>
        <v>42010.25</v>
      </c>
      <c r="T2981" s="11">
        <f t="shared" si="283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1.0916666666666666</v>
      </c>
      <c r="P2982" s="5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82"/>
        <v>42240.083333333328</v>
      </c>
      <c r="T2982" s="11">
        <f t="shared" si="283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1.28925</v>
      </c>
      <c r="P2983" s="5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82"/>
        <v>42270.559675925921</v>
      </c>
      <c r="T2983" s="11">
        <f t="shared" si="283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1.0206</v>
      </c>
      <c r="P2984" s="5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82"/>
        <v>42411.686840277776</v>
      </c>
      <c r="T2984" s="11">
        <f t="shared" si="283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1.465395775862069</v>
      </c>
      <c r="P2985" s="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82"/>
        <v>41954.674027777779</v>
      </c>
      <c r="T2985" s="11">
        <f t="shared" si="283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1.00352</v>
      </c>
      <c r="P2986" s="5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82"/>
        <v>42606.278715277775</v>
      </c>
      <c r="T2986" s="11">
        <f t="shared" si="283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1.2164999999999999</v>
      </c>
      <c r="P2987" s="5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82"/>
        <v>42674.166666666672</v>
      </c>
      <c r="T2987" s="11">
        <f t="shared" si="283"/>
        <v>42654.973703703705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1.0549999999999999</v>
      </c>
      <c r="P2988" s="5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82"/>
        <v>42491.458402777775</v>
      </c>
      <c r="T2988" s="11">
        <f t="shared" si="283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1.1040080000000001</v>
      </c>
      <c r="P2989" s="5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82"/>
        <v>42656</v>
      </c>
      <c r="T2989" s="11">
        <f t="shared" si="283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</v>
      </c>
      <c r="P2990" s="5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82"/>
        <v>42541.36204861111</v>
      </c>
      <c r="T2990" s="11">
        <f t="shared" si="283"/>
        <v>42511.36204861111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1.76535</v>
      </c>
      <c r="P2991" s="5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82"/>
        <v>42359.207638888889</v>
      </c>
      <c r="T2991" s="11">
        <f t="shared" si="283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</v>
      </c>
      <c r="P2992" s="5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82"/>
        <v>42376.57430555555</v>
      </c>
      <c r="T2992" s="11">
        <f t="shared" si="283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1.0329411764705883</v>
      </c>
      <c r="P2993" s="5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82"/>
        <v>42762.837152777778</v>
      </c>
      <c r="T2993" s="11">
        <f t="shared" si="283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1.0449999999999999</v>
      </c>
      <c r="P2994" s="5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82"/>
        <v>42652.767476851848</v>
      </c>
      <c r="T2994" s="11">
        <f t="shared" si="283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1.0029999999999999</v>
      </c>
      <c r="P2995" s="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82"/>
        <v>42420.838738425926</v>
      </c>
      <c r="T2995" s="11">
        <f t="shared" si="283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4.577466666666667</v>
      </c>
      <c r="P2996" s="5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82"/>
        <v>41915.478842592594</v>
      </c>
      <c r="T2996" s="11">
        <f t="shared" si="283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1.0496000000000001</v>
      </c>
      <c r="P2997" s="5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82"/>
        <v>42754.665173611109</v>
      </c>
      <c r="T2997" s="11">
        <f t="shared" si="283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1.7194285714285715</v>
      </c>
      <c r="P2998" s="5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82"/>
        <v>42150.912499999999</v>
      </c>
      <c r="T2998" s="11">
        <f t="shared" si="283"/>
        <v>42090.912499999999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1.0373000000000001</v>
      </c>
      <c r="P2999" s="5">
        <f t="shared" si="279"/>
        <v>90.2</v>
      </c>
      <c r="Q2999" t="str">
        <f t="shared" si="280"/>
        <v>theater</v>
      </c>
      <c r="R2999" t="str">
        <f t="shared" si="281"/>
        <v>spaces</v>
      </c>
      <c r="S2999" s="11">
        <f t="shared" si="282"/>
        <v>42793.207638888889</v>
      </c>
      <c r="T2999" s="11">
        <f t="shared" si="283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1.0302899999999999</v>
      </c>
      <c r="P3000" s="5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82"/>
        <v>41806.184027777781</v>
      </c>
      <c r="T3000" s="11">
        <f t="shared" si="283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1.1888888888888889</v>
      </c>
      <c r="P3001" s="5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1">
        <f t="shared" si="282"/>
        <v>42795.083333333328</v>
      </c>
      <c r="T3001" s="11">
        <f t="shared" si="283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</v>
      </c>
      <c r="P3002" s="5">
        <f t="shared" si="279"/>
        <v>62.5</v>
      </c>
      <c r="Q3002" t="str">
        <f t="shared" si="280"/>
        <v>theater</v>
      </c>
      <c r="R3002" t="str">
        <f t="shared" si="281"/>
        <v>spaces</v>
      </c>
      <c r="S3002" s="11">
        <f t="shared" si="282"/>
        <v>42766.75</v>
      </c>
      <c r="T3002" s="11">
        <f t="shared" si="283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3.1869988910451896</v>
      </c>
      <c r="P3003" s="5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82"/>
        <v>42564.895625000005</v>
      </c>
      <c r="T3003" s="11">
        <f t="shared" si="283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1.0850614285714286</v>
      </c>
      <c r="P3004" s="5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82"/>
        <v>41269.83625</v>
      </c>
      <c r="T3004" s="11">
        <f t="shared" si="283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1.0116666666666667</v>
      </c>
      <c r="P3005" s="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82"/>
        <v>42430.249305555553</v>
      </c>
      <c r="T3005" s="11">
        <f t="shared" si="283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1.12815</v>
      </c>
      <c r="P3006" s="5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82"/>
        <v>41958.922731481478</v>
      </c>
      <c r="T3006" s="11">
        <f t="shared" si="283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1.2049622641509434</v>
      </c>
      <c r="P3007" s="5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82"/>
        <v>41918.674826388888</v>
      </c>
      <c r="T3007" s="11">
        <f t="shared" si="283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1.0774999999999999</v>
      </c>
      <c r="P3008" s="5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82"/>
        <v>41987.756840277776</v>
      </c>
      <c r="T3008" s="11">
        <f t="shared" si="283"/>
        <v>41957.756840277776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1.8</v>
      </c>
      <c r="P3009" s="5">
        <f t="shared" si="279"/>
        <v>54</v>
      </c>
      <c r="Q3009" t="str">
        <f t="shared" si="280"/>
        <v>theater</v>
      </c>
      <c r="R3009" t="str">
        <f t="shared" si="281"/>
        <v>spaces</v>
      </c>
      <c r="S3009" s="11">
        <f t="shared" si="282"/>
        <v>42119.216238425928</v>
      </c>
      <c r="T3009" s="11">
        <f t="shared" si="283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1.0116666666666667</v>
      </c>
      <c r="P3010" s="5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si="282"/>
        <v>42390.212025462963</v>
      </c>
      <c r="T3010" s="11">
        <f t="shared" si="283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4">IFERROR((E3011/D3011), 0)</f>
        <v>1.19756</v>
      </c>
      <c r="P3011" s="5">
        <f t="shared" ref="P3011:P3074" si="285">IFERROR(E3011/L3011,0)</f>
        <v>233.8984375</v>
      </c>
      <c r="Q3011" t="str">
        <f t="shared" ref="Q3011:Q3074" si="286">TRIM(LEFT(N3011,(FIND("/",N3011,1))-1))</f>
        <v>theater</v>
      </c>
      <c r="R3011" t="str">
        <f t="shared" ref="R3011:R3074" si="287">TRIM(RIGHT(N3011,LEN(N3011) -(FIND("/",N3011,1))))</f>
        <v>spaces</v>
      </c>
      <c r="S3011" s="11">
        <f t="shared" ref="S3011:S3074" si="288">(I3011/86400)+DATE(1970,1,1)</f>
        <v>41969.611574074079</v>
      </c>
      <c r="T3011" s="11">
        <f t="shared" ref="T3011:T3074" si="289">(J3011/86400)+DATE(1970,1,1)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1.58</v>
      </c>
      <c r="P3012" s="5">
        <f t="shared" si="285"/>
        <v>158</v>
      </c>
      <c r="Q3012" t="str">
        <f t="shared" si="286"/>
        <v>theater</v>
      </c>
      <c r="R3012" t="str">
        <f t="shared" si="287"/>
        <v>spaces</v>
      </c>
      <c r="S3012" s="11">
        <f t="shared" si="288"/>
        <v>42056.832395833335</v>
      </c>
      <c r="T3012" s="11">
        <f t="shared" si="28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1.2366666666666666</v>
      </c>
      <c r="P3013" s="5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8"/>
        <v>42361.957638888889</v>
      </c>
      <c r="T3013" s="11">
        <f t="shared" si="28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1.1712499999999999</v>
      </c>
      <c r="P3014" s="5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8"/>
        <v>42045.702893518523</v>
      </c>
      <c r="T3014" s="11">
        <f t="shared" si="28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1.5696000000000001</v>
      </c>
      <c r="P3015" s="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8"/>
        <v>42176.836215277777</v>
      </c>
      <c r="T3015" s="11">
        <f t="shared" si="28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1.13104</v>
      </c>
      <c r="P3016" s="5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8"/>
        <v>41948.208333333336</v>
      </c>
      <c r="T3016" s="11">
        <f t="shared" si="289"/>
        <v>41920.123611111107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1.0317647058823529</v>
      </c>
      <c r="P3017" s="5">
        <f t="shared" si="285"/>
        <v>87.7</v>
      </c>
      <c r="Q3017" t="str">
        <f t="shared" si="286"/>
        <v>theater</v>
      </c>
      <c r="R3017" t="str">
        <f t="shared" si="287"/>
        <v>spaces</v>
      </c>
      <c r="S3017" s="11">
        <f t="shared" si="288"/>
        <v>41801.166666666664</v>
      </c>
      <c r="T3017" s="11">
        <f t="shared" si="28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1.0261176470588236</v>
      </c>
      <c r="P3018" s="5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8"/>
        <v>41838.548055555555</v>
      </c>
      <c r="T3018" s="11">
        <f t="shared" si="28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1.0584090909090909</v>
      </c>
      <c r="P3019" s="5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8"/>
        <v>41871.850034722222</v>
      </c>
      <c r="T3019" s="11">
        <f t="shared" si="28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1.0071428571428571</v>
      </c>
      <c r="P3020" s="5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8"/>
        <v>42205.916666666672</v>
      </c>
      <c r="T3020" s="11">
        <f t="shared" si="289"/>
        <v>42163.298333333332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1.2123333333333333</v>
      </c>
      <c r="P3021" s="5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8"/>
        <v>41786.125</v>
      </c>
      <c r="T3021" s="11">
        <f t="shared" si="28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1.0057142857142858</v>
      </c>
      <c r="P3022" s="5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8"/>
        <v>42230.846446759257</v>
      </c>
      <c r="T3022" s="11">
        <f t="shared" si="28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1.1602222222222223</v>
      </c>
      <c r="P3023" s="5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8"/>
        <v>42696.249305555553</v>
      </c>
      <c r="T3023" s="11">
        <f t="shared" si="28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1.0087999999999999</v>
      </c>
      <c r="P3024" s="5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8"/>
        <v>42609.95380787037</v>
      </c>
      <c r="T3024" s="11">
        <f t="shared" si="28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1.03</v>
      </c>
      <c r="P3025" s="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8"/>
        <v>42166.675763888888</v>
      </c>
      <c r="T3025" s="11">
        <f t="shared" si="289"/>
        <v>42121.675763888888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2.4641999999999999</v>
      </c>
      <c r="P3026" s="5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8"/>
        <v>41188.993923611109</v>
      </c>
      <c r="T3026" s="11">
        <f t="shared" si="28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3.0219999999999998</v>
      </c>
      <c r="P3027" s="5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8"/>
        <v>41789.666666666664</v>
      </c>
      <c r="T3027" s="11">
        <f t="shared" si="28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1.4333333333333333</v>
      </c>
      <c r="P3028" s="5">
        <f t="shared" si="285"/>
        <v>51.6</v>
      </c>
      <c r="Q3028" t="str">
        <f t="shared" si="286"/>
        <v>theater</v>
      </c>
      <c r="R3028" t="str">
        <f t="shared" si="287"/>
        <v>spaces</v>
      </c>
      <c r="S3028" s="11">
        <f t="shared" si="288"/>
        <v>42797.459398148145</v>
      </c>
      <c r="T3028" s="11">
        <f t="shared" si="28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1.3144</v>
      </c>
      <c r="P3029" s="5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8"/>
        <v>42083.662627314814</v>
      </c>
      <c r="T3029" s="11">
        <f t="shared" si="28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1.6801999999999999</v>
      </c>
      <c r="P3030" s="5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8"/>
        <v>42597.264178240745</v>
      </c>
      <c r="T3030" s="11">
        <f t="shared" si="28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1.0967666666666667</v>
      </c>
      <c r="P3031" s="5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8"/>
        <v>41961.190972222219</v>
      </c>
      <c r="T3031" s="11">
        <f t="shared" si="28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1.0668571428571429</v>
      </c>
      <c r="P3032" s="5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8"/>
        <v>42263.747349537036</v>
      </c>
      <c r="T3032" s="11">
        <f t="shared" si="28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</v>
      </c>
      <c r="P3033" s="5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8"/>
        <v>42657.882488425923</v>
      </c>
      <c r="T3033" s="11">
        <f t="shared" si="28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1.272</v>
      </c>
      <c r="P3034" s="5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8"/>
        <v>42258.044664351852</v>
      </c>
      <c r="T3034" s="11">
        <f t="shared" si="28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1.4653333333333334</v>
      </c>
      <c r="P3035" s="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8"/>
        <v>42600.110243055555</v>
      </c>
      <c r="T3035" s="11">
        <f t="shared" si="28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1.1253599999999999</v>
      </c>
      <c r="P3036" s="5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8"/>
        <v>42675.165972222225</v>
      </c>
      <c r="T3036" s="11">
        <f t="shared" si="28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4"/>
        <v>1.0878684000000001</v>
      </c>
      <c r="P3037" s="5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8"/>
        <v>41398.560289351852</v>
      </c>
      <c r="T3037" s="11">
        <f t="shared" si="28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4"/>
        <v>1.26732</v>
      </c>
      <c r="P3038" s="5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8"/>
        <v>41502.499305555553</v>
      </c>
      <c r="T3038" s="11">
        <f t="shared" si="28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4"/>
        <v>2.1320000000000001</v>
      </c>
      <c r="P3039" s="5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8"/>
        <v>40453.207638888889</v>
      </c>
      <c r="T3039" s="11">
        <f t="shared" si="28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4"/>
        <v>1.0049999999999999</v>
      </c>
      <c r="P3040" s="5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8"/>
        <v>42433.252280092594</v>
      </c>
      <c r="T3040" s="11">
        <f t="shared" si="28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4"/>
        <v>1.0871389999999999</v>
      </c>
      <c r="P3041" s="5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8"/>
        <v>41637.332638888889</v>
      </c>
      <c r="T3041" s="11">
        <f t="shared" si="28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4"/>
        <v>1.075</v>
      </c>
      <c r="P3042" s="5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8"/>
        <v>42181.958333333328</v>
      </c>
      <c r="T3042" s="11">
        <f t="shared" si="28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4"/>
        <v>1.1048192771084338</v>
      </c>
      <c r="P3043" s="5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8"/>
        <v>42389.868611111116</v>
      </c>
      <c r="T3043" s="11">
        <f t="shared" si="28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4"/>
        <v>1.28</v>
      </c>
      <c r="P3044" s="5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8"/>
        <v>42283.688043981485</v>
      </c>
      <c r="T3044" s="11">
        <f t="shared" si="28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4"/>
        <v>1.1000666666666667</v>
      </c>
      <c r="P3045" s="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8"/>
        <v>42110.118055555555</v>
      </c>
      <c r="T3045" s="11">
        <f t="shared" si="28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4"/>
        <v>1.0934166666666667</v>
      </c>
      <c r="P3046" s="5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8"/>
        <v>42402.7268287037</v>
      </c>
      <c r="T3046" s="11">
        <f t="shared" si="28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4"/>
        <v>1.3270650000000002</v>
      </c>
      <c r="P3047" s="5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8"/>
        <v>41873.155729166669</v>
      </c>
      <c r="T3047" s="11">
        <f t="shared" si="28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4"/>
        <v>1.9084810126582279</v>
      </c>
      <c r="P3048" s="5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8"/>
        <v>41892.202777777777</v>
      </c>
      <c r="T3048" s="11">
        <f t="shared" si="28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4"/>
        <v>1.49</v>
      </c>
      <c r="P3049" s="5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8"/>
        <v>42487.552777777775</v>
      </c>
      <c r="T3049" s="11">
        <f t="shared" si="28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4"/>
        <v>1.6639999999999999</v>
      </c>
      <c r="P3050" s="5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8"/>
        <v>42004.890277777777</v>
      </c>
      <c r="T3050" s="11">
        <f t="shared" si="289"/>
        <v>41975.901180555556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4"/>
        <v>1.0666666666666667</v>
      </c>
      <c r="P3051" s="5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8"/>
        <v>42169.014525462961</v>
      </c>
      <c r="T3051" s="11">
        <f t="shared" si="28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4"/>
        <v>1.06</v>
      </c>
      <c r="P3052" s="5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8"/>
        <v>42495.16851851852</v>
      </c>
      <c r="T3052" s="11">
        <f t="shared" si="28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4"/>
        <v>0.23628571428571429</v>
      </c>
      <c r="P3053" s="5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8"/>
        <v>42774.416030092594</v>
      </c>
      <c r="T3053" s="11">
        <f t="shared" si="289"/>
        <v>42744.416030092594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4"/>
        <v>1.5E-3</v>
      </c>
      <c r="P3054" s="5">
        <f t="shared" si="285"/>
        <v>37.5</v>
      </c>
      <c r="Q3054" t="str">
        <f t="shared" si="286"/>
        <v>theater</v>
      </c>
      <c r="R3054" t="str">
        <f t="shared" si="287"/>
        <v>spaces</v>
      </c>
      <c r="S3054" s="11">
        <f t="shared" si="288"/>
        <v>42152.665972222225</v>
      </c>
      <c r="T3054" s="11">
        <f t="shared" si="28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4"/>
        <v>4.0000000000000001E-3</v>
      </c>
      <c r="P3055" s="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8"/>
        <v>41914.165972222225</v>
      </c>
      <c r="T3055" s="11">
        <f t="shared" si="28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4"/>
        <v>0</v>
      </c>
      <c r="P3056" s="5">
        <f t="shared" si="285"/>
        <v>0</v>
      </c>
      <c r="Q3056" t="str">
        <f t="shared" si="286"/>
        <v>theater</v>
      </c>
      <c r="R3056" t="str">
        <f t="shared" si="287"/>
        <v>spaces</v>
      </c>
      <c r="S3056" s="11">
        <f t="shared" si="288"/>
        <v>42065.044444444444</v>
      </c>
      <c r="T3056" s="11">
        <f t="shared" si="28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4"/>
        <v>5.0000000000000002E-5</v>
      </c>
      <c r="P3057" s="5">
        <f t="shared" si="285"/>
        <v>1</v>
      </c>
      <c r="Q3057" t="str">
        <f t="shared" si="286"/>
        <v>theater</v>
      </c>
      <c r="R3057" t="str">
        <f t="shared" si="287"/>
        <v>spaces</v>
      </c>
      <c r="S3057" s="11">
        <f t="shared" si="288"/>
        <v>42013.95821759259</v>
      </c>
      <c r="T3057" s="11">
        <f t="shared" si="28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4"/>
        <v>0</v>
      </c>
      <c r="P3058" s="5">
        <f t="shared" si="285"/>
        <v>0</v>
      </c>
      <c r="Q3058" t="str">
        <f t="shared" si="286"/>
        <v>theater</v>
      </c>
      <c r="R3058" t="str">
        <f t="shared" si="287"/>
        <v>spaces</v>
      </c>
      <c r="S3058" s="11">
        <f t="shared" si="288"/>
        <v>41911.636388888888</v>
      </c>
      <c r="T3058" s="11">
        <f t="shared" si="28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4"/>
        <v>0</v>
      </c>
      <c r="P3059" s="5">
        <f t="shared" si="285"/>
        <v>0</v>
      </c>
      <c r="Q3059" t="str">
        <f t="shared" si="286"/>
        <v>theater</v>
      </c>
      <c r="R3059" t="str">
        <f t="shared" si="287"/>
        <v>spaces</v>
      </c>
      <c r="S3059" s="11">
        <f t="shared" si="288"/>
        <v>42463.608923611115</v>
      </c>
      <c r="T3059" s="11">
        <f t="shared" si="28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4"/>
        <v>1.6666666666666666E-4</v>
      </c>
      <c r="P3060" s="5">
        <f t="shared" si="285"/>
        <v>1</v>
      </c>
      <c r="Q3060" t="str">
        <f t="shared" si="286"/>
        <v>theater</v>
      </c>
      <c r="R3060" t="str">
        <f t="shared" si="287"/>
        <v>spaces</v>
      </c>
      <c r="S3060" s="11">
        <f t="shared" si="288"/>
        <v>42510.374305555553</v>
      </c>
      <c r="T3060" s="11">
        <f t="shared" si="28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4"/>
        <v>3.0066666666666665E-2</v>
      </c>
      <c r="P3061" s="5">
        <f t="shared" si="285"/>
        <v>41</v>
      </c>
      <c r="Q3061" t="str">
        <f t="shared" si="286"/>
        <v>theater</v>
      </c>
      <c r="R3061" t="str">
        <f t="shared" si="287"/>
        <v>spaces</v>
      </c>
      <c r="S3061" s="11">
        <f t="shared" si="288"/>
        <v>41859.935717592591</v>
      </c>
      <c r="T3061" s="11">
        <f t="shared" si="28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4"/>
        <v>1.5227272727272728E-3</v>
      </c>
      <c r="P3062" s="5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8"/>
        <v>42275.274699074071</v>
      </c>
      <c r="T3062" s="11">
        <f t="shared" si="28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4"/>
        <v>0</v>
      </c>
      <c r="P3063" s="5">
        <f t="shared" si="285"/>
        <v>0</v>
      </c>
      <c r="Q3063" t="str">
        <f t="shared" si="286"/>
        <v>theater</v>
      </c>
      <c r="R3063" t="str">
        <f t="shared" si="287"/>
        <v>spaces</v>
      </c>
      <c r="S3063" s="11">
        <f t="shared" si="288"/>
        <v>41864.784120370372</v>
      </c>
      <c r="T3063" s="11">
        <f t="shared" si="28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4"/>
        <v>0.66839999999999999</v>
      </c>
      <c r="P3064" s="5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8"/>
        <v>42277.75</v>
      </c>
      <c r="T3064" s="11">
        <f t="shared" si="28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4"/>
        <v>0.19566666666666666</v>
      </c>
      <c r="P3065" s="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8"/>
        <v>42665.922893518524</v>
      </c>
      <c r="T3065" s="11">
        <f t="shared" si="289"/>
        <v>42630.922893518524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4"/>
        <v>0.11294666666666667</v>
      </c>
      <c r="P3066" s="5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8"/>
        <v>42330.290972222225</v>
      </c>
      <c r="T3066" s="11">
        <f t="shared" si="28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4"/>
        <v>4.0000000000000002E-4</v>
      </c>
      <c r="P3067" s="5">
        <f t="shared" si="285"/>
        <v>5</v>
      </c>
      <c r="Q3067" t="str">
        <f t="shared" si="286"/>
        <v>theater</v>
      </c>
      <c r="R3067" t="str">
        <f t="shared" si="287"/>
        <v>spaces</v>
      </c>
      <c r="S3067" s="11">
        <f t="shared" si="288"/>
        <v>41850.055231481485</v>
      </c>
      <c r="T3067" s="11">
        <f t="shared" si="28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4"/>
        <v>0.11985714285714286</v>
      </c>
      <c r="P3068" s="5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8"/>
        <v>42561.228437500002</v>
      </c>
      <c r="T3068" s="11">
        <f t="shared" si="28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4"/>
        <v>2.5000000000000001E-2</v>
      </c>
      <c r="P3069" s="5">
        <f t="shared" si="285"/>
        <v>200</v>
      </c>
      <c r="Q3069" t="str">
        <f t="shared" si="286"/>
        <v>theater</v>
      </c>
      <c r="R3069" t="str">
        <f t="shared" si="287"/>
        <v>spaces</v>
      </c>
      <c r="S3069" s="11">
        <f t="shared" si="288"/>
        <v>42256.938414351855</v>
      </c>
      <c r="T3069" s="11">
        <f t="shared" si="28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4"/>
        <v>6.9999999999999999E-4</v>
      </c>
      <c r="P3070" s="5">
        <f t="shared" si="285"/>
        <v>87.5</v>
      </c>
      <c r="Q3070" t="str">
        <f t="shared" si="286"/>
        <v>theater</v>
      </c>
      <c r="R3070" t="str">
        <f t="shared" si="287"/>
        <v>spaces</v>
      </c>
      <c r="S3070" s="11">
        <f t="shared" si="288"/>
        <v>42293.691574074073</v>
      </c>
      <c r="T3070" s="11">
        <f t="shared" si="28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4"/>
        <v>0.14099999999999999</v>
      </c>
      <c r="P3071" s="5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8"/>
        <v>41987.833726851852</v>
      </c>
      <c r="T3071" s="11">
        <f t="shared" si="28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4"/>
        <v>3.3399999999999999E-2</v>
      </c>
      <c r="P3072" s="5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8"/>
        <v>42711.733437499999</v>
      </c>
      <c r="T3072" s="11">
        <f t="shared" si="28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4"/>
        <v>0.59775</v>
      </c>
      <c r="P3073" s="5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8"/>
        <v>42115.249305555553</v>
      </c>
      <c r="T3073" s="11">
        <f t="shared" si="28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4"/>
        <v>1.6666666666666666E-4</v>
      </c>
      <c r="P3074" s="5">
        <f t="shared" si="285"/>
        <v>1</v>
      </c>
      <c r="Q3074" t="str">
        <f t="shared" si="286"/>
        <v>theater</v>
      </c>
      <c r="R3074" t="str">
        <f t="shared" si="287"/>
        <v>spaces</v>
      </c>
      <c r="S3074" s="11">
        <f t="shared" si="288"/>
        <v>42673.073611111111</v>
      </c>
      <c r="T3074" s="11">
        <f t="shared" si="28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90">IFERROR((E3075/D3075), 0)</f>
        <v>2.3035714285714285E-4</v>
      </c>
      <c r="P3075" s="5">
        <f t="shared" ref="P3075:P3138" si="291">IFERROR(E3075/L3075,0)</f>
        <v>92.142857142857139</v>
      </c>
      <c r="Q3075" t="str">
        <f t="shared" ref="Q3075:Q3138" si="292">TRIM(LEFT(N3075,(FIND("/",N3075,1))-1))</f>
        <v>theater</v>
      </c>
      <c r="R3075" t="str">
        <f t="shared" ref="R3075:R3138" si="293">TRIM(RIGHT(N3075,LEN(N3075) -(FIND("/",N3075,1))))</f>
        <v>spaces</v>
      </c>
      <c r="S3075" s="11">
        <f t="shared" ref="S3075:S3138" si="294">(I3075/86400)+DATE(1970,1,1)</f>
        <v>42169.804861111115</v>
      </c>
      <c r="T3075" s="11">
        <f t="shared" ref="T3075:T3138" si="295">(J3075/86400)+DATE(1970,1,1)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0"/>
        <v>8.8000000000000003E-4</v>
      </c>
      <c r="P3076" s="5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94"/>
        <v>42439.571284722224</v>
      </c>
      <c r="T3076" s="11">
        <f t="shared" si="295"/>
        <v>42409.571284722224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0"/>
        <v>8.6400000000000005E-2</v>
      </c>
      <c r="P3077" s="5">
        <f t="shared" si="291"/>
        <v>64.8</v>
      </c>
      <c r="Q3077" t="str">
        <f t="shared" si="292"/>
        <v>theater</v>
      </c>
      <c r="R3077" t="str">
        <f t="shared" si="293"/>
        <v>spaces</v>
      </c>
      <c r="S3077" s="11">
        <f t="shared" si="294"/>
        <v>42601.102314814816</v>
      </c>
      <c r="T3077" s="11">
        <f t="shared" si="295"/>
        <v>42551.102314814816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0"/>
        <v>0.15060000000000001</v>
      </c>
      <c r="P3078" s="5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4"/>
        <v>42286.651886574073</v>
      </c>
      <c r="T3078" s="11">
        <f t="shared" si="2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0"/>
        <v>4.7727272727272731E-3</v>
      </c>
      <c r="P3079" s="5">
        <f t="shared" si="291"/>
        <v>52.5</v>
      </c>
      <c r="Q3079" t="str">
        <f t="shared" si="292"/>
        <v>theater</v>
      </c>
      <c r="R3079" t="str">
        <f t="shared" si="293"/>
        <v>spaces</v>
      </c>
      <c r="S3079" s="11">
        <f t="shared" si="294"/>
        <v>42796.956921296296</v>
      </c>
      <c r="T3079" s="11">
        <f t="shared" si="2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0"/>
        <v>1.1833333333333333E-3</v>
      </c>
      <c r="P3080" s="5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94"/>
        <v>42061.138831018514</v>
      </c>
      <c r="T3080" s="11">
        <f t="shared" si="2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0"/>
        <v>8.4173998587352451E-3</v>
      </c>
      <c r="P3081" s="5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94"/>
        <v>42085.671701388885</v>
      </c>
      <c r="T3081" s="11">
        <f t="shared" si="2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0"/>
        <v>1.8799999999999999E-4</v>
      </c>
      <c r="P3082" s="5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94"/>
        <v>42000.0699537037</v>
      </c>
      <c r="T3082" s="11">
        <f t="shared" si="2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0"/>
        <v>2.1029999999999998E-3</v>
      </c>
      <c r="P3083" s="5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4"/>
        <v>42267.181608796294</v>
      </c>
      <c r="T3083" s="11">
        <f t="shared" si="2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0"/>
        <v>0</v>
      </c>
      <c r="P3084" s="5">
        <f t="shared" si="291"/>
        <v>0</v>
      </c>
      <c r="Q3084" t="str">
        <f t="shared" si="292"/>
        <v>theater</v>
      </c>
      <c r="R3084" t="str">
        <f t="shared" si="293"/>
        <v>spaces</v>
      </c>
      <c r="S3084" s="11">
        <f t="shared" si="294"/>
        <v>42323.96465277778</v>
      </c>
      <c r="T3084" s="11">
        <f t="shared" si="2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0"/>
        <v>2.8E-3</v>
      </c>
      <c r="P3085" s="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94"/>
        <v>41883.208333333336</v>
      </c>
      <c r="T3085" s="11">
        <f t="shared" si="2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0"/>
        <v>0.11579206701157921</v>
      </c>
      <c r="P3086" s="5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94"/>
        <v>42129.783333333333</v>
      </c>
      <c r="T3086" s="11">
        <f t="shared" si="2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0"/>
        <v>2.4400000000000002E-2</v>
      </c>
      <c r="P3087" s="5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94"/>
        <v>42276.883784722224</v>
      </c>
      <c r="T3087" s="11">
        <f t="shared" si="295"/>
        <v>42246.883784722224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0"/>
        <v>2.5000000000000001E-3</v>
      </c>
      <c r="P3088" s="5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94"/>
        <v>42233.67082175926</v>
      </c>
      <c r="T3088" s="11">
        <f t="shared" si="2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0"/>
        <v>6.2500000000000003E-3</v>
      </c>
      <c r="P3089" s="5">
        <f t="shared" si="291"/>
        <v>62.5</v>
      </c>
      <c r="Q3089" t="str">
        <f t="shared" si="292"/>
        <v>theater</v>
      </c>
      <c r="R3089" t="str">
        <f t="shared" si="293"/>
        <v>spaces</v>
      </c>
      <c r="S3089" s="11">
        <f t="shared" si="294"/>
        <v>42725.192013888889</v>
      </c>
      <c r="T3089" s="11">
        <f t="shared" si="2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0"/>
        <v>1.9384615384615384E-3</v>
      </c>
      <c r="P3090" s="5">
        <f t="shared" si="291"/>
        <v>42</v>
      </c>
      <c r="Q3090" t="str">
        <f t="shared" si="292"/>
        <v>theater</v>
      </c>
      <c r="R3090" t="str">
        <f t="shared" si="293"/>
        <v>spaces</v>
      </c>
      <c r="S3090" s="11">
        <f t="shared" si="294"/>
        <v>42012.570138888885</v>
      </c>
      <c r="T3090" s="11">
        <f t="shared" si="2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0"/>
        <v>0.23416000000000001</v>
      </c>
      <c r="P3091" s="5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94"/>
        <v>42560.082638888889</v>
      </c>
      <c r="T3091" s="11">
        <f t="shared" si="2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0"/>
        <v>5.080888888888889E-2</v>
      </c>
      <c r="P3092" s="5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94"/>
        <v>42125.777141203704</v>
      </c>
      <c r="T3092" s="11">
        <f t="shared" si="2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0"/>
        <v>0.15920000000000001</v>
      </c>
      <c r="P3093" s="5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94"/>
        <v>42596.948414351849</v>
      </c>
      <c r="T3093" s="11">
        <f t="shared" si="2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0"/>
        <v>1.1831900000000001E-2</v>
      </c>
      <c r="P3094" s="5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94"/>
        <v>42292.916666666672</v>
      </c>
      <c r="T3094" s="11">
        <f t="shared" si="2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0"/>
        <v>0.22750000000000001</v>
      </c>
      <c r="P3095" s="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94"/>
        <v>41791.165972222225</v>
      </c>
      <c r="T3095" s="11">
        <f t="shared" si="295"/>
        <v>41760.909039351856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0"/>
        <v>2.5000000000000001E-4</v>
      </c>
      <c r="P3096" s="5">
        <f t="shared" si="291"/>
        <v>25</v>
      </c>
      <c r="Q3096" t="str">
        <f t="shared" si="292"/>
        <v>theater</v>
      </c>
      <c r="R3096" t="str">
        <f t="shared" si="293"/>
        <v>spaces</v>
      </c>
      <c r="S3096" s="11">
        <f t="shared" si="294"/>
        <v>42267.795787037037</v>
      </c>
      <c r="T3096" s="11">
        <f t="shared" si="2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0"/>
        <v>3.351206434316354E-3</v>
      </c>
      <c r="P3097" s="5">
        <f t="shared" si="291"/>
        <v>50</v>
      </c>
      <c r="Q3097" t="str">
        <f t="shared" si="292"/>
        <v>theater</v>
      </c>
      <c r="R3097" t="str">
        <f t="shared" si="293"/>
        <v>spaces</v>
      </c>
      <c r="S3097" s="11">
        <f t="shared" si="294"/>
        <v>42583.025231481486</v>
      </c>
      <c r="T3097" s="11">
        <f t="shared" si="2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0"/>
        <v>3.9750000000000001E-2</v>
      </c>
      <c r="P3098" s="5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94"/>
        <v>42144.825532407413</v>
      </c>
      <c r="T3098" s="11">
        <f t="shared" si="2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0"/>
        <v>0.17150000000000001</v>
      </c>
      <c r="P3099" s="5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94"/>
        <v>42650.583333333328</v>
      </c>
      <c r="T3099" s="11">
        <f t="shared" si="2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0"/>
        <v>3.608004104669061E-2</v>
      </c>
      <c r="P3100" s="5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94"/>
        <v>42408.01180555555</v>
      </c>
      <c r="T3100" s="11">
        <f t="shared" si="2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0"/>
        <v>0.13900000000000001</v>
      </c>
      <c r="P3101" s="5">
        <f t="shared" si="291"/>
        <v>55.6</v>
      </c>
      <c r="Q3101" t="str">
        <f t="shared" si="292"/>
        <v>theater</v>
      </c>
      <c r="R3101" t="str">
        <f t="shared" si="293"/>
        <v>spaces</v>
      </c>
      <c r="S3101" s="11">
        <f t="shared" si="294"/>
        <v>42412.189710648148</v>
      </c>
      <c r="T3101" s="11">
        <f t="shared" si="2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0"/>
        <v>0.15225</v>
      </c>
      <c r="P3102" s="5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94"/>
        <v>41932.622395833336</v>
      </c>
      <c r="T3102" s="11">
        <f t="shared" si="2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0"/>
        <v>0.12</v>
      </c>
      <c r="P3103" s="5">
        <f t="shared" si="291"/>
        <v>25</v>
      </c>
      <c r="Q3103" t="str">
        <f t="shared" si="292"/>
        <v>theater</v>
      </c>
      <c r="R3103" t="str">
        <f t="shared" si="293"/>
        <v>spaces</v>
      </c>
      <c r="S3103" s="11">
        <f t="shared" si="294"/>
        <v>42201.330555555556</v>
      </c>
      <c r="T3103" s="11">
        <f t="shared" si="2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0"/>
        <v>0.391125</v>
      </c>
      <c r="P3104" s="5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94"/>
        <v>42605.340486111112</v>
      </c>
      <c r="T3104" s="11">
        <f t="shared" si="2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0"/>
        <v>2.6829268292682929E-3</v>
      </c>
      <c r="P3105" s="5">
        <f t="shared" si="291"/>
        <v>5.5</v>
      </c>
      <c r="Q3105" t="str">
        <f t="shared" si="292"/>
        <v>theater</v>
      </c>
      <c r="R3105" t="str">
        <f t="shared" si="293"/>
        <v>spaces</v>
      </c>
      <c r="S3105" s="11">
        <f t="shared" si="294"/>
        <v>42167.156319444446</v>
      </c>
      <c r="T3105" s="11">
        <f t="shared" si="2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0"/>
        <v>0.29625000000000001</v>
      </c>
      <c r="P3106" s="5">
        <f t="shared" si="291"/>
        <v>237</v>
      </c>
      <c r="Q3106" t="str">
        <f t="shared" si="292"/>
        <v>theater</v>
      </c>
      <c r="R3106" t="str">
        <f t="shared" si="293"/>
        <v>spaces</v>
      </c>
      <c r="S3106" s="11">
        <f t="shared" si="294"/>
        <v>42038.083333333328</v>
      </c>
      <c r="T3106" s="11">
        <f t="shared" si="2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0"/>
        <v>0.4236099230111206</v>
      </c>
      <c r="P3107" s="5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94"/>
        <v>41931.208333333336</v>
      </c>
      <c r="T3107" s="11">
        <f t="shared" si="2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0"/>
        <v>4.1000000000000002E-2</v>
      </c>
      <c r="P3108" s="5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4"/>
        <v>42263.916666666672</v>
      </c>
      <c r="T3108" s="11">
        <f t="shared" si="295"/>
        <v>42241.429120370369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0"/>
        <v>0.197625</v>
      </c>
      <c r="P3109" s="5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94"/>
        <v>42135.814247685186</v>
      </c>
      <c r="T3109" s="11">
        <f t="shared" si="295"/>
        <v>42128.814247685186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0"/>
        <v>5.1999999999999995E-4</v>
      </c>
      <c r="P3110" s="5">
        <f t="shared" si="291"/>
        <v>13</v>
      </c>
      <c r="Q3110" t="str">
        <f t="shared" si="292"/>
        <v>theater</v>
      </c>
      <c r="R3110" t="str">
        <f t="shared" si="293"/>
        <v>spaces</v>
      </c>
      <c r="S3110" s="11">
        <f t="shared" si="294"/>
        <v>42122.638819444444</v>
      </c>
      <c r="T3110" s="11">
        <f t="shared" si="2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0"/>
        <v>0.25030188679245285</v>
      </c>
      <c r="P3111" s="5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94"/>
        <v>41879.125115740739</v>
      </c>
      <c r="T3111" s="11">
        <f t="shared" si="2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0"/>
        <v>4.0000000000000002E-4</v>
      </c>
      <c r="P3112" s="5">
        <f t="shared" si="291"/>
        <v>10</v>
      </c>
      <c r="Q3112" t="str">
        <f t="shared" si="292"/>
        <v>theater</v>
      </c>
      <c r="R3112" t="str">
        <f t="shared" si="293"/>
        <v>spaces</v>
      </c>
      <c r="S3112" s="11">
        <f t="shared" si="294"/>
        <v>42785.031469907408</v>
      </c>
      <c r="T3112" s="11">
        <f t="shared" si="2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0"/>
        <v>0.26640000000000003</v>
      </c>
      <c r="P3113" s="5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94"/>
        <v>41916.595138888893</v>
      </c>
      <c r="T3113" s="11">
        <f t="shared" si="295"/>
        <v>41885.595138888893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0"/>
        <v>4.7363636363636365E-2</v>
      </c>
      <c r="P3114" s="5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94"/>
        <v>42675.121921296297</v>
      </c>
      <c r="T3114" s="11">
        <f t="shared" si="2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0"/>
        <v>4.2435339894712751E-2</v>
      </c>
      <c r="P3115" s="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94"/>
        <v>42111.731273148151</v>
      </c>
      <c r="T3115" s="11">
        <f t="shared" si="2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0"/>
        <v>0</v>
      </c>
      <c r="P3116" s="5">
        <f t="shared" si="291"/>
        <v>0</v>
      </c>
      <c r="Q3116" t="str">
        <f t="shared" si="292"/>
        <v>theater</v>
      </c>
      <c r="R3116" t="str">
        <f t="shared" si="293"/>
        <v>spaces</v>
      </c>
      <c r="S3116" s="11">
        <f t="shared" si="294"/>
        <v>41903.632523148146</v>
      </c>
      <c r="T3116" s="11">
        <f t="shared" si="2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0"/>
        <v>0.03</v>
      </c>
      <c r="P3117" s="5">
        <f t="shared" si="291"/>
        <v>300</v>
      </c>
      <c r="Q3117" t="str">
        <f t="shared" si="292"/>
        <v>theater</v>
      </c>
      <c r="R3117" t="str">
        <f t="shared" si="293"/>
        <v>spaces</v>
      </c>
      <c r="S3117" s="11">
        <f t="shared" si="294"/>
        <v>42526.447071759263</v>
      </c>
      <c r="T3117" s="11">
        <f t="shared" si="2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0"/>
        <v>0.57333333333333336</v>
      </c>
      <c r="P3118" s="5">
        <f t="shared" si="291"/>
        <v>43</v>
      </c>
      <c r="Q3118" t="str">
        <f t="shared" si="292"/>
        <v>theater</v>
      </c>
      <c r="R3118" t="str">
        <f t="shared" si="293"/>
        <v>spaces</v>
      </c>
      <c r="S3118" s="11">
        <f t="shared" si="294"/>
        <v>42095.515335648146</v>
      </c>
      <c r="T3118" s="11">
        <f t="shared" si="2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0"/>
        <v>1E-3</v>
      </c>
      <c r="P3119" s="5">
        <f t="shared" si="291"/>
        <v>1</v>
      </c>
      <c r="Q3119" t="str">
        <f t="shared" si="292"/>
        <v>theater</v>
      </c>
      <c r="R3119" t="str">
        <f t="shared" si="293"/>
        <v>spaces</v>
      </c>
      <c r="S3119" s="11">
        <f t="shared" si="294"/>
        <v>42517.55</v>
      </c>
      <c r="T3119" s="11">
        <f t="shared" si="295"/>
        <v>42509.374537037038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0"/>
        <v>3.0999999999999999E-3</v>
      </c>
      <c r="P3120" s="5">
        <f t="shared" si="291"/>
        <v>775</v>
      </c>
      <c r="Q3120" t="str">
        <f t="shared" si="292"/>
        <v>theater</v>
      </c>
      <c r="R3120" t="str">
        <f t="shared" si="293"/>
        <v>spaces</v>
      </c>
      <c r="S3120" s="11">
        <f t="shared" si="294"/>
        <v>42553.649571759262</v>
      </c>
      <c r="T3120" s="11">
        <f t="shared" si="2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0"/>
        <v>5.0000000000000001E-4</v>
      </c>
      <c r="P3121" s="5">
        <f t="shared" si="291"/>
        <v>5</v>
      </c>
      <c r="Q3121" t="str">
        <f t="shared" si="292"/>
        <v>theater</v>
      </c>
      <c r="R3121" t="str">
        <f t="shared" si="293"/>
        <v>spaces</v>
      </c>
      <c r="S3121" s="11">
        <f t="shared" si="294"/>
        <v>42090.003842592589</v>
      </c>
      <c r="T3121" s="11">
        <f t="shared" si="2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0"/>
        <v>9.8461538461538464E-5</v>
      </c>
      <c r="P3122" s="5">
        <f t="shared" si="291"/>
        <v>12.8</v>
      </c>
      <c r="Q3122" t="str">
        <f t="shared" si="292"/>
        <v>theater</v>
      </c>
      <c r="R3122" t="str">
        <f t="shared" si="293"/>
        <v>spaces</v>
      </c>
      <c r="S3122" s="11">
        <f t="shared" si="294"/>
        <v>42495.900416666671</v>
      </c>
      <c r="T3122" s="11">
        <f t="shared" si="295"/>
        <v>42435.942083333328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0"/>
        <v>6.6666666666666671E-3</v>
      </c>
      <c r="P3123" s="5">
        <f t="shared" si="291"/>
        <v>10</v>
      </c>
      <c r="Q3123" t="str">
        <f t="shared" si="292"/>
        <v>theater</v>
      </c>
      <c r="R3123" t="str">
        <f t="shared" si="293"/>
        <v>spaces</v>
      </c>
      <c r="S3123" s="11">
        <f t="shared" si="294"/>
        <v>41908.679803240739</v>
      </c>
      <c r="T3123" s="11">
        <f t="shared" si="295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0"/>
        <v>0.58291457286432158</v>
      </c>
      <c r="P3124" s="5">
        <f t="shared" si="291"/>
        <v>58</v>
      </c>
      <c r="Q3124" t="str">
        <f t="shared" si="292"/>
        <v>theater</v>
      </c>
      <c r="R3124" t="str">
        <f t="shared" si="293"/>
        <v>spaces</v>
      </c>
      <c r="S3124" s="11">
        <f t="shared" si="294"/>
        <v>42683.973750000005</v>
      </c>
      <c r="T3124" s="11">
        <f t="shared" si="2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0"/>
        <v>0.68153600000000003</v>
      </c>
      <c r="P3125" s="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94"/>
        <v>42560.993032407408</v>
      </c>
      <c r="T3125" s="11">
        <f t="shared" si="2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0"/>
        <v>3.2499999999999997E-5</v>
      </c>
      <c r="P3126" s="5">
        <f t="shared" si="291"/>
        <v>6.5</v>
      </c>
      <c r="Q3126" t="str">
        <f t="shared" si="292"/>
        <v>theater</v>
      </c>
      <c r="R3126" t="str">
        <f t="shared" si="293"/>
        <v>spaces</v>
      </c>
      <c r="S3126" s="11">
        <f t="shared" si="294"/>
        <v>42037.780104166668</v>
      </c>
      <c r="T3126" s="11">
        <f t="shared" si="295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0"/>
        <v>0</v>
      </c>
      <c r="P3127" s="5">
        <f t="shared" si="291"/>
        <v>0</v>
      </c>
      <c r="Q3127" t="str">
        <f t="shared" si="292"/>
        <v>theater</v>
      </c>
      <c r="R3127" t="str">
        <f t="shared" si="293"/>
        <v>spaces</v>
      </c>
      <c r="S3127" s="11">
        <f t="shared" si="294"/>
        <v>42376.20685185185</v>
      </c>
      <c r="T3127" s="11">
        <f t="shared" si="2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0"/>
        <v>4.1599999999999998E-2</v>
      </c>
      <c r="P3128" s="5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94"/>
        <v>42456.976412037038</v>
      </c>
      <c r="T3128" s="11">
        <f t="shared" si="295"/>
        <v>42427.018078703702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0"/>
        <v>0</v>
      </c>
      <c r="P3129" s="5">
        <f t="shared" si="291"/>
        <v>0</v>
      </c>
      <c r="Q3129" t="str">
        <f t="shared" si="292"/>
        <v>theater</v>
      </c>
      <c r="R3129" t="str">
        <f t="shared" si="293"/>
        <v>spaces</v>
      </c>
      <c r="S3129" s="11">
        <f t="shared" si="294"/>
        <v>42064.856817129628</v>
      </c>
      <c r="T3129" s="11">
        <f t="shared" si="2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0"/>
        <v>1.0860666666666667</v>
      </c>
      <c r="P3130" s="5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94"/>
        <v>42810.784039351856</v>
      </c>
      <c r="T3130" s="11">
        <f t="shared" si="2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0"/>
        <v>8.0000000000000002E-3</v>
      </c>
      <c r="P3131" s="5">
        <f t="shared" si="291"/>
        <v>10</v>
      </c>
      <c r="Q3131" t="str">
        <f t="shared" si="292"/>
        <v>theater</v>
      </c>
      <c r="R3131" t="str">
        <f t="shared" si="293"/>
        <v>plays</v>
      </c>
      <c r="S3131" s="11">
        <f t="shared" si="294"/>
        <v>42843.801145833335</v>
      </c>
      <c r="T3131" s="11">
        <f t="shared" si="2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0"/>
        <v>3.7499999999999999E-2</v>
      </c>
      <c r="P3132" s="5">
        <f t="shared" si="291"/>
        <v>93.75</v>
      </c>
      <c r="Q3132" t="str">
        <f t="shared" si="292"/>
        <v>theater</v>
      </c>
      <c r="R3132" t="str">
        <f t="shared" si="293"/>
        <v>plays</v>
      </c>
      <c r="S3132" s="11">
        <f t="shared" si="294"/>
        <v>42839.207638888889</v>
      </c>
      <c r="T3132" s="11">
        <f t="shared" si="2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0"/>
        <v>0.15731707317073171</v>
      </c>
      <c r="P3133" s="5">
        <f t="shared" si="291"/>
        <v>53.75</v>
      </c>
      <c r="Q3133" t="str">
        <f t="shared" si="292"/>
        <v>theater</v>
      </c>
      <c r="R3133" t="str">
        <f t="shared" si="293"/>
        <v>plays</v>
      </c>
      <c r="S3133" s="11">
        <f t="shared" si="294"/>
        <v>42833.537557870368</v>
      </c>
      <c r="T3133" s="11">
        <f t="shared" si="2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0"/>
        <v>3.3333333333333332E-4</v>
      </c>
      <c r="P3134" s="5">
        <f t="shared" si="291"/>
        <v>10</v>
      </c>
      <c r="Q3134" t="str">
        <f t="shared" si="292"/>
        <v>theater</v>
      </c>
      <c r="R3134" t="str">
        <f t="shared" si="293"/>
        <v>plays</v>
      </c>
      <c r="S3134" s="11">
        <f t="shared" si="294"/>
        <v>42846.308564814812</v>
      </c>
      <c r="T3134" s="11">
        <f t="shared" si="2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0"/>
        <v>1.08</v>
      </c>
      <c r="P3135" s="5">
        <f t="shared" si="291"/>
        <v>33.75</v>
      </c>
      <c r="Q3135" t="str">
        <f t="shared" si="292"/>
        <v>theater</v>
      </c>
      <c r="R3135" t="str">
        <f t="shared" si="293"/>
        <v>plays</v>
      </c>
      <c r="S3135" s="11">
        <f t="shared" si="294"/>
        <v>42818.523541666669</v>
      </c>
      <c r="T3135" s="11">
        <f t="shared" si="2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0"/>
        <v>0.22500000000000001</v>
      </c>
      <c r="P3136" s="5">
        <f t="shared" si="291"/>
        <v>18.75</v>
      </c>
      <c r="Q3136" t="str">
        <f t="shared" si="292"/>
        <v>theater</v>
      </c>
      <c r="R3136" t="str">
        <f t="shared" si="293"/>
        <v>plays</v>
      </c>
      <c r="S3136" s="11">
        <f t="shared" si="294"/>
        <v>42821.678460648152</v>
      </c>
      <c r="T3136" s="11">
        <f t="shared" si="295"/>
        <v>42800.720127314809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0"/>
        <v>0.20849420849420849</v>
      </c>
      <c r="P3137" s="5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94"/>
        <v>42829.151863425926</v>
      </c>
      <c r="T3137" s="11">
        <f t="shared" si="2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0"/>
        <v>1.278</v>
      </c>
      <c r="P3138" s="5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si="294"/>
        <v>42825.957638888889</v>
      </c>
      <c r="T3138" s="11">
        <f t="shared" si="2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6">IFERROR((E3139/D3139), 0)</f>
        <v>3.3333333333333333E-2</v>
      </c>
      <c r="P3139" s="5">
        <f t="shared" ref="P3139:P3202" si="297">IFERROR(E3139/L3139,0)</f>
        <v>50</v>
      </c>
      <c r="Q3139" t="str">
        <f t="shared" ref="Q3139:Q3202" si="298">TRIM(LEFT(N3139,(FIND("/",N3139,1))-1))</f>
        <v>theater</v>
      </c>
      <c r="R3139" t="str">
        <f t="shared" ref="R3139:R3202" si="299">TRIM(RIGHT(N3139,LEN(N3139) -(FIND("/",N3139,1))))</f>
        <v>plays</v>
      </c>
      <c r="S3139" s="11">
        <f t="shared" ref="S3139:S3202" si="300">(I3139/86400)+DATE(1970,1,1)</f>
        <v>42858.8</v>
      </c>
      <c r="T3139" s="11">
        <f t="shared" ref="T3139:T3202" si="301">(J3139/86400)+DATE(1970,1,1)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6"/>
        <v>0</v>
      </c>
      <c r="P3140" s="5">
        <f t="shared" si="297"/>
        <v>0</v>
      </c>
      <c r="Q3140" t="str">
        <f t="shared" si="298"/>
        <v>theater</v>
      </c>
      <c r="R3140" t="str">
        <f t="shared" si="299"/>
        <v>plays</v>
      </c>
      <c r="S3140" s="11">
        <f t="shared" si="300"/>
        <v>42828.645914351851</v>
      </c>
      <c r="T3140" s="11">
        <f t="shared" si="301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6"/>
        <v>5.3999999999999999E-2</v>
      </c>
      <c r="P3141" s="5">
        <f t="shared" si="297"/>
        <v>450</v>
      </c>
      <c r="Q3141" t="str">
        <f t="shared" si="298"/>
        <v>theater</v>
      </c>
      <c r="R3141" t="str">
        <f t="shared" si="299"/>
        <v>plays</v>
      </c>
      <c r="S3141" s="11">
        <f t="shared" si="300"/>
        <v>42819.189583333333</v>
      </c>
      <c r="T3141" s="11">
        <f t="shared" si="301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6"/>
        <v>9.5999999999999992E-3</v>
      </c>
      <c r="P3142" s="5">
        <f t="shared" si="297"/>
        <v>24</v>
      </c>
      <c r="Q3142" t="str">
        <f t="shared" si="298"/>
        <v>theater</v>
      </c>
      <c r="R3142" t="str">
        <f t="shared" si="299"/>
        <v>plays</v>
      </c>
      <c r="S3142" s="11">
        <f t="shared" si="300"/>
        <v>42832.677118055552</v>
      </c>
      <c r="T3142" s="11">
        <f t="shared" si="301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6"/>
        <v>0.51600000000000001</v>
      </c>
      <c r="P3143" s="5">
        <f t="shared" si="297"/>
        <v>32.25</v>
      </c>
      <c r="Q3143" t="str">
        <f t="shared" si="298"/>
        <v>theater</v>
      </c>
      <c r="R3143" t="str">
        <f t="shared" si="299"/>
        <v>plays</v>
      </c>
      <c r="S3143" s="11">
        <f t="shared" si="300"/>
        <v>42841.833333333328</v>
      </c>
      <c r="T3143" s="11">
        <f t="shared" si="301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6"/>
        <v>1.6363636363636365E-2</v>
      </c>
      <c r="P3144" s="5">
        <f t="shared" si="297"/>
        <v>15</v>
      </c>
      <c r="Q3144" t="str">
        <f t="shared" si="298"/>
        <v>theater</v>
      </c>
      <c r="R3144" t="str">
        <f t="shared" si="299"/>
        <v>plays</v>
      </c>
      <c r="S3144" s="11">
        <f t="shared" si="300"/>
        <v>42813.471516203703</v>
      </c>
      <c r="T3144" s="11">
        <f t="shared" si="301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6"/>
        <v>0</v>
      </c>
      <c r="P3145" s="5">
        <f t="shared" si="297"/>
        <v>0</v>
      </c>
      <c r="Q3145" t="str">
        <f t="shared" si="298"/>
        <v>theater</v>
      </c>
      <c r="R3145" t="str">
        <f t="shared" si="299"/>
        <v>plays</v>
      </c>
      <c r="S3145" s="11">
        <f t="shared" si="300"/>
        <v>42834.358287037037</v>
      </c>
      <c r="T3145" s="11">
        <f t="shared" si="301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6"/>
        <v>0.754</v>
      </c>
      <c r="P3146" s="5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300"/>
        <v>42813.25</v>
      </c>
      <c r="T3146" s="11">
        <f t="shared" si="301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6"/>
        <v>0</v>
      </c>
      <c r="P3147" s="5">
        <f t="shared" si="297"/>
        <v>0</v>
      </c>
      <c r="Q3147" t="str">
        <f t="shared" si="298"/>
        <v>theater</v>
      </c>
      <c r="R3147" t="str">
        <f t="shared" si="299"/>
        <v>plays</v>
      </c>
      <c r="S3147" s="11">
        <f t="shared" si="300"/>
        <v>42821.999236111107</v>
      </c>
      <c r="T3147" s="11">
        <f t="shared" si="301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6"/>
        <v>0.105</v>
      </c>
      <c r="P3148" s="5">
        <f t="shared" si="297"/>
        <v>437.5</v>
      </c>
      <c r="Q3148" t="str">
        <f t="shared" si="298"/>
        <v>theater</v>
      </c>
      <c r="R3148" t="str">
        <f t="shared" si="299"/>
        <v>plays</v>
      </c>
      <c r="S3148" s="11">
        <f t="shared" si="300"/>
        <v>42841.640810185185</v>
      </c>
      <c r="T3148" s="11">
        <f t="shared" si="301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6"/>
        <v>1.1752499999999999</v>
      </c>
      <c r="P3149" s="5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300"/>
        <v>41950.011053240742</v>
      </c>
      <c r="T3149" s="11">
        <f t="shared" si="301"/>
        <v>41909.96938657407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6"/>
        <v>1.3116666666666668</v>
      </c>
      <c r="P3150" s="5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300"/>
        <v>41913.166666666664</v>
      </c>
      <c r="T3150" s="11">
        <f t="shared" si="301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6"/>
        <v>1.04</v>
      </c>
      <c r="P3151" s="5">
        <f t="shared" si="297"/>
        <v>52</v>
      </c>
      <c r="Q3151" t="str">
        <f t="shared" si="298"/>
        <v>theater</v>
      </c>
      <c r="R3151" t="str">
        <f t="shared" si="299"/>
        <v>plays</v>
      </c>
      <c r="S3151" s="11">
        <f t="shared" si="300"/>
        <v>41250.083333333336</v>
      </c>
      <c r="T3151" s="11">
        <f t="shared" si="301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6"/>
        <v>1.01</v>
      </c>
      <c r="P3152" s="5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300"/>
        <v>40568.166666666664</v>
      </c>
      <c r="T3152" s="11">
        <f t="shared" si="301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6"/>
        <v>1.004</v>
      </c>
      <c r="P3153" s="5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300"/>
        <v>41892.83997685185</v>
      </c>
      <c r="T3153" s="11">
        <f t="shared" si="301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6"/>
        <v>1.0595454545454546</v>
      </c>
      <c r="P3154" s="5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300"/>
        <v>41580.867673611108</v>
      </c>
      <c r="T3154" s="11">
        <f t="shared" si="301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6"/>
        <v>3.3558333333333334</v>
      </c>
      <c r="P3155" s="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300"/>
        <v>40664.207638888889</v>
      </c>
      <c r="T3155" s="11">
        <f t="shared" si="301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6"/>
        <v>1.1292857142857142</v>
      </c>
      <c r="P3156" s="5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300"/>
        <v>41000.834004629629</v>
      </c>
      <c r="T3156" s="11">
        <f t="shared" si="301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6"/>
        <v>1.885046</v>
      </c>
      <c r="P3157" s="5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300"/>
        <v>41263.499131944445</v>
      </c>
      <c r="T3157" s="11">
        <f t="shared" si="301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6"/>
        <v>1.0181818181818181</v>
      </c>
      <c r="P3158" s="5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300"/>
        <v>41061.953055555554</v>
      </c>
      <c r="T3158" s="11">
        <f t="shared" si="301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6"/>
        <v>1.01</v>
      </c>
      <c r="P3159" s="5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300"/>
        <v>41839.208333333336</v>
      </c>
      <c r="T3159" s="11">
        <f t="shared" si="301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6"/>
        <v>1.1399999999999999</v>
      </c>
      <c r="P3160" s="5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300"/>
        <v>41477.839722222227</v>
      </c>
      <c r="T3160" s="11">
        <f t="shared" si="301"/>
        <v>41447.839722222227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6"/>
        <v>1.3348133333333334</v>
      </c>
      <c r="P3161" s="5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300"/>
        <v>40926.958333333336</v>
      </c>
      <c r="T3161" s="11">
        <f t="shared" si="301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6"/>
        <v>1.0153333333333334</v>
      </c>
      <c r="P3162" s="5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300"/>
        <v>41864.207638888889</v>
      </c>
      <c r="T3162" s="11">
        <f t="shared" si="301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6"/>
        <v>1.0509999999999999</v>
      </c>
      <c r="P3163" s="5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300"/>
        <v>41927.536134259259</v>
      </c>
      <c r="T3163" s="11">
        <f t="shared" si="301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6"/>
        <v>1.2715000000000001</v>
      </c>
      <c r="P3164" s="5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300"/>
        <v>41827.083333333336</v>
      </c>
      <c r="T3164" s="11">
        <f t="shared" si="301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6"/>
        <v>1.1115384615384616</v>
      </c>
      <c r="P3165" s="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300"/>
        <v>41805.753761574073</v>
      </c>
      <c r="T3165" s="11">
        <f t="shared" si="301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6"/>
        <v>1.0676000000000001</v>
      </c>
      <c r="P3166" s="5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300"/>
        <v>41799.805729166663</v>
      </c>
      <c r="T3166" s="11">
        <f t="shared" si="301"/>
        <v>41766.805729166663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6"/>
        <v>1.6266666666666667</v>
      </c>
      <c r="P3167" s="5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300"/>
        <v>40666.165972222225</v>
      </c>
      <c r="T3167" s="11">
        <f t="shared" si="301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6"/>
        <v>1.6022808571428573</v>
      </c>
      <c r="P3168" s="5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300"/>
        <v>41969.332638888889</v>
      </c>
      <c r="T3168" s="11">
        <f t="shared" si="301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6"/>
        <v>1.1616666666666666</v>
      </c>
      <c r="P3169" s="5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300"/>
        <v>41853.175706018519</v>
      </c>
      <c r="T3169" s="11">
        <f t="shared" si="301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6"/>
        <v>1.242</v>
      </c>
      <c r="P3170" s="5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300"/>
        <v>41803.916666666664</v>
      </c>
      <c r="T3170" s="11">
        <f t="shared" si="301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6"/>
        <v>1.030125</v>
      </c>
      <c r="P3171" s="5">
        <f t="shared" si="297"/>
        <v>100.5</v>
      </c>
      <c r="Q3171" t="str">
        <f t="shared" si="298"/>
        <v>theater</v>
      </c>
      <c r="R3171" t="str">
        <f t="shared" si="299"/>
        <v>plays</v>
      </c>
      <c r="S3171" s="11">
        <f t="shared" si="300"/>
        <v>41621.207638888889</v>
      </c>
      <c r="T3171" s="11">
        <f t="shared" si="301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6"/>
        <v>1.1225000000000001</v>
      </c>
      <c r="P3172" s="5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300"/>
        <v>41822.166666666664</v>
      </c>
      <c r="T3172" s="11">
        <f t="shared" si="301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6"/>
        <v>1.0881428571428571</v>
      </c>
      <c r="P3173" s="5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300"/>
        <v>42496.608310185184</v>
      </c>
      <c r="T3173" s="11">
        <f t="shared" si="301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6"/>
        <v>1.1499999999999999</v>
      </c>
      <c r="P3174" s="5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300"/>
        <v>40953.729953703703</v>
      </c>
      <c r="T3174" s="11">
        <f t="shared" si="301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6"/>
        <v>1.03</v>
      </c>
      <c r="P3175" s="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300"/>
        <v>41908.878379629634</v>
      </c>
      <c r="T3175" s="11">
        <f t="shared" si="301"/>
        <v>41878.878379629634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6"/>
        <v>1.0113333333333334</v>
      </c>
      <c r="P3176" s="5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300"/>
        <v>41876.864675925928</v>
      </c>
      <c r="T3176" s="11">
        <f t="shared" si="301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6"/>
        <v>1.0955999999999999</v>
      </c>
      <c r="P3177" s="5">
        <f t="shared" si="297"/>
        <v>91.3</v>
      </c>
      <c r="Q3177" t="str">
        <f t="shared" si="298"/>
        <v>theater</v>
      </c>
      <c r="R3177" t="str">
        <f t="shared" si="299"/>
        <v>plays</v>
      </c>
      <c r="S3177" s="11">
        <f t="shared" si="300"/>
        <v>40591.886886574073</v>
      </c>
      <c r="T3177" s="11">
        <f t="shared" si="301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6"/>
        <v>1.148421052631579</v>
      </c>
      <c r="P3178" s="5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300"/>
        <v>41504.625</v>
      </c>
      <c r="T3178" s="11">
        <f t="shared" si="301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6"/>
        <v>1.1739999999999999</v>
      </c>
      <c r="P3179" s="5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300"/>
        <v>41811.666770833333</v>
      </c>
      <c r="T3179" s="11">
        <f t="shared" si="301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6"/>
        <v>1.7173333333333334</v>
      </c>
      <c r="P3180" s="5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300"/>
        <v>41836.605034722219</v>
      </c>
      <c r="T3180" s="11">
        <f t="shared" si="301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6"/>
        <v>1.1416238095238094</v>
      </c>
      <c r="P3181" s="5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300"/>
        <v>41400.702210648145</v>
      </c>
      <c r="T3181" s="11">
        <f t="shared" si="301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6"/>
        <v>1.1975</v>
      </c>
      <c r="P3182" s="5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300"/>
        <v>41810.412604166668</v>
      </c>
      <c r="T3182" s="11">
        <f t="shared" si="301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6"/>
        <v>1.0900000000000001</v>
      </c>
      <c r="P3183" s="5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300"/>
        <v>41805.666666666664</v>
      </c>
      <c r="T3183" s="11">
        <f t="shared" si="301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6"/>
        <v>1.0088571428571429</v>
      </c>
      <c r="P3184" s="5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300"/>
        <v>40939.708333333336</v>
      </c>
      <c r="T3184" s="11">
        <f t="shared" si="301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6"/>
        <v>1.0900000000000001</v>
      </c>
      <c r="P3185" s="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300"/>
        <v>41509.79478009259</v>
      </c>
      <c r="T3185" s="11">
        <f t="shared" si="301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6"/>
        <v>1.0720930232558139</v>
      </c>
      <c r="P3186" s="5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300"/>
        <v>41821.993414351848</v>
      </c>
      <c r="T3186" s="11">
        <f t="shared" si="301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6"/>
        <v>1</v>
      </c>
      <c r="P3187" s="5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300"/>
        <v>41836.977326388893</v>
      </c>
      <c r="T3187" s="11">
        <f t="shared" si="301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6"/>
        <v>1.0218750000000001</v>
      </c>
      <c r="P3188" s="5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300"/>
        <v>41898.875</v>
      </c>
      <c r="T3188" s="11">
        <f t="shared" si="301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6"/>
        <v>1.1629333333333334</v>
      </c>
      <c r="P3189" s="5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300"/>
        <v>41855.666354166664</v>
      </c>
      <c r="T3189" s="11">
        <f t="shared" si="301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6"/>
        <v>0.65</v>
      </c>
      <c r="P3190" s="5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300"/>
        <v>42165.415532407409</v>
      </c>
      <c r="T3190" s="11">
        <f t="shared" si="301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6"/>
        <v>0.12327272727272727</v>
      </c>
      <c r="P3191" s="5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300"/>
        <v>42148.346435185187</v>
      </c>
      <c r="T3191" s="11">
        <f t="shared" si="301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6"/>
        <v>0</v>
      </c>
      <c r="P3192" s="5">
        <f t="shared" si="297"/>
        <v>0</v>
      </c>
      <c r="Q3192" t="str">
        <f t="shared" si="298"/>
        <v>theater</v>
      </c>
      <c r="R3192" t="str">
        <f t="shared" si="299"/>
        <v>musical</v>
      </c>
      <c r="S3192" s="11">
        <f t="shared" si="300"/>
        <v>42713.192997685182</v>
      </c>
      <c r="T3192" s="11">
        <f t="shared" si="301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6"/>
        <v>4.0266666666666666E-2</v>
      </c>
      <c r="P3193" s="5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1">
        <f t="shared" si="300"/>
        <v>42598.755428240736</v>
      </c>
      <c r="T3193" s="11">
        <f t="shared" si="301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6"/>
        <v>1.0200000000000001E-2</v>
      </c>
      <c r="P3194" s="5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1">
        <f t="shared" si="300"/>
        <v>42063.916666666672</v>
      </c>
      <c r="T3194" s="11">
        <f t="shared" si="301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6"/>
        <v>0.1174</v>
      </c>
      <c r="P3195" s="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300"/>
        <v>42055.968240740738</v>
      </c>
      <c r="T3195" s="11">
        <f t="shared" si="301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6"/>
        <v>0</v>
      </c>
      <c r="P3196" s="5">
        <f t="shared" si="297"/>
        <v>0</v>
      </c>
      <c r="Q3196" t="str">
        <f t="shared" si="298"/>
        <v>theater</v>
      </c>
      <c r="R3196" t="str">
        <f t="shared" si="299"/>
        <v>musical</v>
      </c>
      <c r="S3196" s="11">
        <f t="shared" si="300"/>
        <v>42212.062476851846</v>
      </c>
      <c r="T3196" s="11">
        <f t="shared" si="301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6"/>
        <v>0.59142857142857141</v>
      </c>
      <c r="P3197" s="5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300"/>
        <v>42047.594236111108</v>
      </c>
      <c r="T3197" s="11">
        <f t="shared" si="301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6"/>
        <v>5.9999999999999995E-4</v>
      </c>
      <c r="P3198" s="5">
        <f t="shared" si="297"/>
        <v>300</v>
      </c>
      <c r="Q3198" t="str">
        <f t="shared" si="298"/>
        <v>theater</v>
      </c>
      <c r="R3198" t="str">
        <f t="shared" si="299"/>
        <v>musical</v>
      </c>
      <c r="S3198" s="11">
        <f t="shared" si="300"/>
        <v>42217.583333333328</v>
      </c>
      <c r="T3198" s="11">
        <f t="shared" si="301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6"/>
        <v>0.1145</v>
      </c>
      <c r="P3199" s="5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300"/>
        <v>42039.493263888886</v>
      </c>
      <c r="T3199" s="11">
        <f t="shared" si="301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6"/>
        <v>3.6666666666666666E-3</v>
      </c>
      <c r="P3200" s="5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300"/>
        <v>42051.424502314811</v>
      </c>
      <c r="T3200" s="11">
        <f t="shared" si="301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6"/>
        <v>0.52159999999999995</v>
      </c>
      <c r="P3201" s="5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300"/>
        <v>41888.875</v>
      </c>
      <c r="T3201" s="11">
        <f t="shared" si="301"/>
        <v>41858.761782407411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6"/>
        <v>2.0000000000000002E-5</v>
      </c>
      <c r="P3202" s="5">
        <f t="shared" si="297"/>
        <v>1</v>
      </c>
      <c r="Q3202" t="str">
        <f t="shared" si="298"/>
        <v>theater</v>
      </c>
      <c r="R3202" t="str">
        <f t="shared" si="299"/>
        <v>musical</v>
      </c>
      <c r="S3202" s="11">
        <f t="shared" si="300"/>
        <v>42490.231944444444</v>
      </c>
      <c r="T3202" s="11">
        <f t="shared" si="301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2">IFERROR((E3203/D3203), 0)</f>
        <v>1.2500000000000001E-2</v>
      </c>
      <c r="P3203" s="5">
        <f t="shared" ref="P3203:P3266" si="303">IFERROR(E3203/L3203,0)</f>
        <v>12.5</v>
      </c>
      <c r="Q3203" t="str">
        <f t="shared" ref="Q3203:Q3266" si="304">TRIM(LEFT(N3203,(FIND("/",N3203,1))-1))</f>
        <v>theater</v>
      </c>
      <c r="R3203" t="str">
        <f t="shared" ref="R3203:R3266" si="305">TRIM(RIGHT(N3203,LEN(N3203) -(FIND("/",N3203,1))))</f>
        <v>musical</v>
      </c>
      <c r="S3203" s="11">
        <f t="shared" ref="S3203:S3266" si="306">(I3203/86400)+DATE(1970,1,1)</f>
        <v>41882.767094907409</v>
      </c>
      <c r="T3203" s="11">
        <f t="shared" ref="T3203:T3266" si="307">(J3203/86400)+DATE(1970,1,1)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2"/>
        <v>0.54520000000000002</v>
      </c>
      <c r="P3204" s="5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6"/>
        <v>42352.249305555553</v>
      </c>
      <c r="T3204" s="11">
        <f t="shared" si="307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2"/>
        <v>0.25</v>
      </c>
      <c r="P3205" s="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6"/>
        <v>42272.988680555558</v>
      </c>
      <c r="T3205" s="11">
        <f t="shared" si="307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2"/>
        <v>0</v>
      </c>
      <c r="P3206" s="5">
        <f t="shared" si="303"/>
        <v>0</v>
      </c>
      <c r="Q3206" t="str">
        <f t="shared" si="304"/>
        <v>theater</v>
      </c>
      <c r="R3206" t="str">
        <f t="shared" si="305"/>
        <v>musical</v>
      </c>
      <c r="S3206" s="11">
        <f t="shared" si="306"/>
        <v>42202.676388888889</v>
      </c>
      <c r="T3206" s="11">
        <f t="shared" si="307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2"/>
        <v>3.4125000000000003E-2</v>
      </c>
      <c r="P3207" s="5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6"/>
        <v>42125.374675925923</v>
      </c>
      <c r="T3207" s="11">
        <f t="shared" si="307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2"/>
        <v>0</v>
      </c>
      <c r="P3208" s="5">
        <f t="shared" si="303"/>
        <v>0</v>
      </c>
      <c r="Q3208" t="str">
        <f t="shared" si="304"/>
        <v>theater</v>
      </c>
      <c r="R3208" t="str">
        <f t="shared" si="305"/>
        <v>musical</v>
      </c>
      <c r="S3208" s="11">
        <f t="shared" si="306"/>
        <v>42266.276053240741</v>
      </c>
      <c r="T3208" s="11">
        <f t="shared" si="307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2"/>
        <v>0.46363636363636362</v>
      </c>
      <c r="P3209" s="5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6"/>
        <v>42117.236192129625</v>
      </c>
      <c r="T3209" s="11">
        <f t="shared" si="307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2"/>
        <v>1.0349999999999999</v>
      </c>
      <c r="P3210" s="5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6"/>
        <v>41848.605057870373</v>
      </c>
      <c r="T3210" s="11">
        <f t="shared" si="307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2"/>
        <v>1.1932315789473684</v>
      </c>
      <c r="P3211" s="5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6"/>
        <v>41810.958333333336</v>
      </c>
      <c r="T3211" s="11">
        <f t="shared" si="307"/>
        <v>41778.637245370366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2"/>
        <v>1.2576666666666667</v>
      </c>
      <c r="P3212" s="5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6"/>
        <v>41061.165972222225</v>
      </c>
      <c r="T3212" s="11">
        <f t="shared" si="307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2"/>
        <v>1.1974347826086957</v>
      </c>
      <c r="P3213" s="5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6"/>
        <v>41866.083333333336</v>
      </c>
      <c r="T3213" s="11">
        <f t="shared" si="307"/>
        <v>41834.58657407407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2"/>
        <v>1.2625</v>
      </c>
      <c r="P3214" s="5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6"/>
        <v>41859.795729166668</v>
      </c>
      <c r="T3214" s="11">
        <f t="shared" si="307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2"/>
        <v>1.0011666666666668</v>
      </c>
      <c r="P3215" s="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6"/>
        <v>42211.763414351852</v>
      </c>
      <c r="T3215" s="11">
        <f t="shared" si="307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2"/>
        <v>1.0213333333333334</v>
      </c>
      <c r="P3216" s="5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6"/>
        <v>42374.996527777781</v>
      </c>
      <c r="T3216" s="11">
        <f t="shared" si="307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2"/>
        <v>1.0035142857142858</v>
      </c>
      <c r="P3217" s="5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6"/>
        <v>42257.165972222225</v>
      </c>
      <c r="T3217" s="11">
        <f t="shared" si="307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2"/>
        <v>1.0004999999999999</v>
      </c>
      <c r="P3218" s="5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6"/>
        <v>42196.604166666672</v>
      </c>
      <c r="T3218" s="11">
        <f t="shared" si="307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2"/>
        <v>1.1602222222222223</v>
      </c>
      <c r="P3219" s="5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6"/>
        <v>42678.546111111107</v>
      </c>
      <c r="T3219" s="11">
        <f t="shared" si="307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2"/>
        <v>1.0209999999999999</v>
      </c>
      <c r="P3220" s="5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6"/>
        <v>42004</v>
      </c>
      <c r="T3220" s="11">
        <f t="shared" si="307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2"/>
        <v>1.0011000000000001</v>
      </c>
      <c r="P3221" s="5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6"/>
        <v>42085.941516203704</v>
      </c>
      <c r="T3221" s="11">
        <f t="shared" si="307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2"/>
        <v>1.0084</v>
      </c>
      <c r="P3222" s="5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6"/>
        <v>42806.875</v>
      </c>
      <c r="T3222" s="11">
        <f t="shared" si="307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2"/>
        <v>1.0342499999999999</v>
      </c>
      <c r="P3223" s="5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6"/>
        <v>42190.696793981479</v>
      </c>
      <c r="T3223" s="11">
        <f t="shared" si="307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2"/>
        <v>1.248</v>
      </c>
      <c r="P3224" s="5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6"/>
        <v>42301.895138888889</v>
      </c>
      <c r="T3224" s="11">
        <f t="shared" si="307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2"/>
        <v>1.0951612903225807</v>
      </c>
      <c r="P3225" s="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6"/>
        <v>42236.835370370369</v>
      </c>
      <c r="T3225" s="11">
        <f t="shared" si="307"/>
        <v>42206.835370370369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2"/>
        <v>1.0203333333333333</v>
      </c>
      <c r="P3226" s="5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6"/>
        <v>42745.208333333328</v>
      </c>
      <c r="T3226" s="11">
        <f t="shared" si="307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2"/>
        <v>1.0235000000000001</v>
      </c>
      <c r="P3227" s="5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6"/>
        <v>42524.875</v>
      </c>
      <c r="T3227" s="11">
        <f t="shared" si="307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2"/>
        <v>1.0416666666666667</v>
      </c>
      <c r="P3228" s="5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6"/>
        <v>42307.583472222221</v>
      </c>
      <c r="T3228" s="11">
        <f t="shared" si="307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2"/>
        <v>1.25</v>
      </c>
      <c r="P3229" s="5">
        <f t="shared" si="303"/>
        <v>50</v>
      </c>
      <c r="Q3229" t="str">
        <f t="shared" si="304"/>
        <v>theater</v>
      </c>
      <c r="R3229" t="str">
        <f t="shared" si="305"/>
        <v>plays</v>
      </c>
      <c r="S3229" s="11">
        <f t="shared" si="306"/>
        <v>42752.882361111115</v>
      </c>
      <c r="T3229" s="11">
        <f t="shared" si="307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2"/>
        <v>1.0234285714285714</v>
      </c>
      <c r="P3230" s="5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6"/>
        <v>42355.207638888889</v>
      </c>
      <c r="T3230" s="11">
        <f t="shared" si="307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2"/>
        <v>1.0786500000000001</v>
      </c>
      <c r="P3231" s="5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6"/>
        <v>41963.333310185189</v>
      </c>
      <c r="T3231" s="11">
        <f t="shared" si="307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2"/>
        <v>1.0988461538461538</v>
      </c>
      <c r="P3232" s="5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6"/>
        <v>41913.165972222225</v>
      </c>
      <c r="T3232" s="11">
        <f t="shared" si="307"/>
        <v>41898.168124999997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2"/>
        <v>1.61</v>
      </c>
      <c r="P3233" s="5">
        <f t="shared" si="303"/>
        <v>57.5</v>
      </c>
      <c r="Q3233" t="str">
        <f t="shared" si="304"/>
        <v>theater</v>
      </c>
      <c r="R3233" t="str">
        <f t="shared" si="305"/>
        <v>plays</v>
      </c>
      <c r="S3233" s="11">
        <f t="shared" si="306"/>
        <v>42476.943831018521</v>
      </c>
      <c r="T3233" s="11">
        <f t="shared" si="307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2"/>
        <v>1.3120000000000001</v>
      </c>
      <c r="P3234" s="5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6"/>
        <v>42494.165972222225</v>
      </c>
      <c r="T3234" s="11">
        <f t="shared" si="307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2"/>
        <v>1.1879999999999999</v>
      </c>
      <c r="P3235" s="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6"/>
        <v>42796.805034722223</v>
      </c>
      <c r="T3235" s="11">
        <f t="shared" si="307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2"/>
        <v>1.0039275000000001</v>
      </c>
      <c r="P3236" s="5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6"/>
        <v>42767.979861111111</v>
      </c>
      <c r="T3236" s="11">
        <f t="shared" si="307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2"/>
        <v>1.0320666666666667</v>
      </c>
      <c r="P3237" s="5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6"/>
        <v>42552.347812499997</v>
      </c>
      <c r="T3237" s="11">
        <f t="shared" si="307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2"/>
        <v>1.006</v>
      </c>
      <c r="P3238" s="5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6"/>
        <v>42732.917048611111</v>
      </c>
      <c r="T3238" s="11">
        <f t="shared" si="307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2"/>
        <v>1.0078754285714286</v>
      </c>
      <c r="P3239" s="5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6"/>
        <v>42276.165972222225</v>
      </c>
      <c r="T3239" s="11">
        <f t="shared" si="307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2"/>
        <v>1.1232142857142857</v>
      </c>
      <c r="P3240" s="5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6"/>
        <v>42186.510393518518</v>
      </c>
      <c r="T3240" s="11">
        <f t="shared" si="307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2"/>
        <v>1.0591914022517912</v>
      </c>
      <c r="P3241" s="5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6"/>
        <v>42302.999305555553</v>
      </c>
      <c r="T3241" s="11">
        <f t="shared" si="307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2"/>
        <v>1.0056666666666667</v>
      </c>
      <c r="P3242" s="5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6"/>
        <v>42782.958333333328</v>
      </c>
      <c r="T3242" s="11">
        <f t="shared" si="307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2"/>
        <v>1.1530588235294117</v>
      </c>
      <c r="P3243" s="5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6"/>
        <v>41926.290972222225</v>
      </c>
      <c r="T3243" s="11">
        <f t="shared" si="307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2"/>
        <v>1.273042</v>
      </c>
      <c r="P3244" s="5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6"/>
        <v>41901.755694444444</v>
      </c>
      <c r="T3244" s="11">
        <f t="shared" si="307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2"/>
        <v>1.028375</v>
      </c>
      <c r="P3245" s="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6"/>
        <v>42286</v>
      </c>
      <c r="T3245" s="11">
        <f t="shared" si="307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2"/>
        <v>1.0293749999999999</v>
      </c>
      <c r="P3246" s="5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6"/>
        <v>42705.735902777778</v>
      </c>
      <c r="T3246" s="11">
        <f t="shared" si="307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2"/>
        <v>1.043047619047619</v>
      </c>
      <c r="P3247" s="5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6"/>
        <v>42167.083333333328</v>
      </c>
      <c r="T3247" s="11">
        <f t="shared" si="307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2"/>
        <v>1.1122000000000001</v>
      </c>
      <c r="P3248" s="5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6"/>
        <v>42259.165972222225</v>
      </c>
      <c r="T3248" s="11">
        <f t="shared" si="307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2"/>
        <v>1.0586</v>
      </c>
      <c r="P3249" s="5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6"/>
        <v>42197.434166666666</v>
      </c>
      <c r="T3249" s="11">
        <f t="shared" si="307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2"/>
        <v>1.0079166666666666</v>
      </c>
      <c r="P3250" s="5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6"/>
        <v>42098.846724537041</v>
      </c>
      <c r="T3250" s="11">
        <f t="shared" si="307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2"/>
        <v>1.0492727272727274</v>
      </c>
      <c r="P3251" s="5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6"/>
        <v>42175.746689814812</v>
      </c>
      <c r="T3251" s="11">
        <f t="shared" si="307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2"/>
        <v>1.01552</v>
      </c>
      <c r="P3252" s="5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6"/>
        <v>41948.783842592595</v>
      </c>
      <c r="T3252" s="11">
        <f t="shared" si="307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2"/>
        <v>1.1073333333333333</v>
      </c>
      <c r="P3253" s="5">
        <f t="shared" si="303"/>
        <v>83.05</v>
      </c>
      <c r="Q3253" t="str">
        <f t="shared" si="304"/>
        <v>theater</v>
      </c>
      <c r="R3253" t="str">
        <f t="shared" si="305"/>
        <v>plays</v>
      </c>
      <c r="S3253" s="11">
        <f t="shared" si="306"/>
        <v>42176.731087962966</v>
      </c>
      <c r="T3253" s="11">
        <f t="shared" si="307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2"/>
        <v>1.2782222222222221</v>
      </c>
      <c r="P3254" s="5">
        <f t="shared" si="303"/>
        <v>57.52</v>
      </c>
      <c r="Q3254" t="str">
        <f t="shared" si="304"/>
        <v>theater</v>
      </c>
      <c r="R3254" t="str">
        <f t="shared" si="305"/>
        <v>plays</v>
      </c>
      <c r="S3254" s="11">
        <f t="shared" si="306"/>
        <v>42620.472685185188</v>
      </c>
      <c r="T3254" s="11">
        <f t="shared" si="307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2"/>
        <v>1.0182500000000001</v>
      </c>
      <c r="P3255" s="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6"/>
        <v>42621.15625</v>
      </c>
      <c r="T3255" s="11">
        <f t="shared" si="307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2"/>
        <v>1.012576923076923</v>
      </c>
      <c r="P3256" s="5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6"/>
        <v>42089.044085648144</v>
      </c>
      <c r="T3256" s="11">
        <f t="shared" si="307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2"/>
        <v>1.75</v>
      </c>
      <c r="P3257" s="5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6"/>
        <v>41919.768229166664</v>
      </c>
      <c r="T3257" s="11">
        <f t="shared" si="307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2"/>
        <v>1.2806</v>
      </c>
      <c r="P3258" s="5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6"/>
        <v>42166.165972222225</v>
      </c>
      <c r="T3258" s="11">
        <f t="shared" si="307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2"/>
        <v>1.0629949999999999</v>
      </c>
      <c r="P3259" s="5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6"/>
        <v>42788.559629629628</v>
      </c>
      <c r="T3259" s="11">
        <f t="shared" si="307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2"/>
        <v>1.052142857142857</v>
      </c>
      <c r="P3260" s="5">
        <f t="shared" si="303"/>
        <v>98.2</v>
      </c>
      <c r="Q3260" t="str">
        <f t="shared" si="304"/>
        <v>theater</v>
      </c>
      <c r="R3260" t="str">
        <f t="shared" si="305"/>
        <v>plays</v>
      </c>
      <c r="S3260" s="11">
        <f t="shared" si="306"/>
        <v>42012.887280092589</v>
      </c>
      <c r="T3260" s="11">
        <f t="shared" si="307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2"/>
        <v>1.0616782608695652</v>
      </c>
      <c r="P3261" s="5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6"/>
        <v>42644.165972222225</v>
      </c>
      <c r="T3261" s="11">
        <f t="shared" si="307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2"/>
        <v>1.0924</v>
      </c>
      <c r="P3262" s="5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6"/>
        <v>42338.714328703703</v>
      </c>
      <c r="T3262" s="11">
        <f t="shared" si="307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2"/>
        <v>1.0045454545454546</v>
      </c>
      <c r="P3263" s="5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6"/>
        <v>42201.725416666668</v>
      </c>
      <c r="T3263" s="11">
        <f t="shared" si="307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2"/>
        <v>1.0304098360655738</v>
      </c>
      <c r="P3264" s="5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6"/>
        <v>41995.166666666672</v>
      </c>
      <c r="T3264" s="11">
        <f t="shared" si="307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2"/>
        <v>1.121664</v>
      </c>
      <c r="P3265" s="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6"/>
        <v>42307.875</v>
      </c>
      <c r="T3265" s="11">
        <f t="shared" si="307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2"/>
        <v>1.03</v>
      </c>
      <c r="P3266" s="5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si="306"/>
        <v>42032.916666666672</v>
      </c>
      <c r="T3266" s="11">
        <f t="shared" si="307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8">IFERROR((E3267/D3267), 0)</f>
        <v>1.64</v>
      </c>
      <c r="P3267" s="5">
        <f t="shared" ref="P3267:P3330" si="309">IFERROR(E3267/L3267,0)</f>
        <v>70.285714285714292</v>
      </c>
      <c r="Q3267" t="str">
        <f t="shared" ref="Q3267:Q3330" si="310">TRIM(LEFT(N3267,(FIND("/",N3267,1))-1))</f>
        <v>theater</v>
      </c>
      <c r="R3267" t="str">
        <f t="shared" ref="R3267:R3330" si="311">TRIM(RIGHT(N3267,LEN(N3267) -(FIND("/",N3267,1))))</f>
        <v>plays</v>
      </c>
      <c r="S3267" s="11">
        <f t="shared" ref="S3267:S3330" si="312">(I3267/86400)+DATE(1970,1,1)</f>
        <v>42341.708333333328</v>
      </c>
      <c r="T3267" s="11">
        <f t="shared" ref="T3267:T3330" si="313">(J3267/86400)+DATE(1970,1,1)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8"/>
        <v>1.3128333333333333</v>
      </c>
      <c r="P3268" s="5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12"/>
        <v>42167.875</v>
      </c>
      <c r="T3268" s="11">
        <f t="shared" si="313"/>
        <v>42136.536134259259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8"/>
        <v>1.0209999999999999</v>
      </c>
      <c r="P3269" s="5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12"/>
        <v>42202.757638888885</v>
      </c>
      <c r="T3269" s="11">
        <f t="shared" si="313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8"/>
        <v>1.28</v>
      </c>
      <c r="P3270" s="5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12"/>
        <v>42606.90425925926</v>
      </c>
      <c r="T3270" s="11">
        <f t="shared" si="313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8"/>
        <v>1.0149999999999999</v>
      </c>
      <c r="P3271" s="5">
        <f t="shared" si="309"/>
        <v>116</v>
      </c>
      <c r="Q3271" t="str">
        <f t="shared" si="310"/>
        <v>theater</v>
      </c>
      <c r="R3271" t="str">
        <f t="shared" si="311"/>
        <v>plays</v>
      </c>
      <c r="S3271" s="11">
        <f t="shared" si="312"/>
        <v>42171.458333333328</v>
      </c>
      <c r="T3271" s="11">
        <f t="shared" si="313"/>
        <v>42137.395798611113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8"/>
        <v>1.0166666666666666</v>
      </c>
      <c r="P3272" s="5">
        <f t="shared" si="309"/>
        <v>61</v>
      </c>
      <c r="Q3272" t="str">
        <f t="shared" si="310"/>
        <v>theater</v>
      </c>
      <c r="R3272" t="str">
        <f t="shared" si="311"/>
        <v>plays</v>
      </c>
      <c r="S3272" s="11">
        <f t="shared" si="312"/>
        <v>42197.533159722225</v>
      </c>
      <c r="T3272" s="11">
        <f t="shared" si="313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8"/>
        <v>1.3</v>
      </c>
      <c r="P3273" s="5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12"/>
        <v>41945.478877314818</v>
      </c>
      <c r="T3273" s="11">
        <f t="shared" si="313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8"/>
        <v>1.5443</v>
      </c>
      <c r="P3274" s="5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12"/>
        <v>42314.541770833333</v>
      </c>
      <c r="T3274" s="11">
        <f t="shared" si="313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8"/>
        <v>1.0740000000000001</v>
      </c>
      <c r="P3275" s="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12"/>
        <v>42627.791666666672</v>
      </c>
      <c r="T3275" s="11">
        <f t="shared" si="313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8"/>
        <v>1.0132258064516129</v>
      </c>
      <c r="P3276" s="5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12"/>
        <v>42444.875</v>
      </c>
      <c r="T3276" s="11">
        <f t="shared" si="313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8"/>
        <v>1.0027777777777778</v>
      </c>
      <c r="P3277" s="5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12"/>
        <v>42044.1875</v>
      </c>
      <c r="T3277" s="11">
        <f t="shared" si="313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8"/>
        <v>1.1684444444444444</v>
      </c>
      <c r="P3278" s="5">
        <f t="shared" si="309"/>
        <v>52.58</v>
      </c>
      <c r="Q3278" t="str">
        <f t="shared" si="310"/>
        <v>theater</v>
      </c>
      <c r="R3278" t="str">
        <f t="shared" si="311"/>
        <v>plays</v>
      </c>
      <c r="S3278" s="11">
        <f t="shared" si="312"/>
        <v>42461.165972222225</v>
      </c>
      <c r="T3278" s="11">
        <f t="shared" si="313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8"/>
        <v>1.0860000000000001</v>
      </c>
      <c r="P3279" s="5">
        <f t="shared" si="309"/>
        <v>54.3</v>
      </c>
      <c r="Q3279" t="str">
        <f t="shared" si="310"/>
        <v>theater</v>
      </c>
      <c r="R3279" t="str">
        <f t="shared" si="311"/>
        <v>plays</v>
      </c>
      <c r="S3279" s="11">
        <f t="shared" si="312"/>
        <v>41961.724606481483</v>
      </c>
      <c r="T3279" s="11">
        <f t="shared" si="313"/>
        <v>41931.682939814811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8"/>
        <v>1.034</v>
      </c>
      <c r="P3280" s="5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12"/>
        <v>42154.848414351851</v>
      </c>
      <c r="T3280" s="11">
        <f t="shared" si="313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8"/>
        <v>1.1427586206896552</v>
      </c>
      <c r="P3281" s="5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12"/>
        <v>42461.06086805556</v>
      </c>
      <c r="T3281" s="11">
        <f t="shared" si="313"/>
        <v>42431.102534722224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8"/>
        <v>1.03</v>
      </c>
      <c r="P3282" s="5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12"/>
        <v>42156.208333333328</v>
      </c>
      <c r="T3282" s="11">
        <f t="shared" si="313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8"/>
        <v>1.216</v>
      </c>
      <c r="P3283" s="5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12"/>
        <v>42249.019733796296</v>
      </c>
      <c r="T3283" s="11">
        <f t="shared" si="313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8"/>
        <v>1.026467741935484</v>
      </c>
      <c r="P3284" s="5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12"/>
        <v>42489.19430555556</v>
      </c>
      <c r="T3284" s="11">
        <f t="shared" si="313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8"/>
        <v>1.0475000000000001</v>
      </c>
      <c r="P3285" s="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12"/>
        <v>42410.875</v>
      </c>
      <c r="T3285" s="11">
        <f t="shared" si="313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8"/>
        <v>1.016</v>
      </c>
      <c r="P3286" s="5">
        <f t="shared" si="309"/>
        <v>203.2</v>
      </c>
      <c r="Q3286" t="str">
        <f t="shared" si="310"/>
        <v>theater</v>
      </c>
      <c r="R3286" t="str">
        <f t="shared" si="311"/>
        <v>plays</v>
      </c>
      <c r="S3286" s="11">
        <f t="shared" si="312"/>
        <v>42398.249305555553</v>
      </c>
      <c r="T3286" s="11">
        <f t="shared" si="313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8"/>
        <v>1.1210242048409682</v>
      </c>
      <c r="P3287" s="5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12"/>
        <v>42794.208333333328</v>
      </c>
      <c r="T3287" s="11">
        <f t="shared" si="313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8"/>
        <v>1.0176666666666667</v>
      </c>
      <c r="P3288" s="5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12"/>
        <v>42597.840069444443</v>
      </c>
      <c r="T3288" s="11">
        <f t="shared" si="313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8"/>
        <v>1</v>
      </c>
      <c r="P3289" s="5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12"/>
        <v>42336.750324074077</v>
      </c>
      <c r="T3289" s="11">
        <f t="shared" si="313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8"/>
        <v>1.0026489999999999</v>
      </c>
      <c r="P3290" s="5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12"/>
        <v>42541.958333333328</v>
      </c>
      <c r="T3290" s="11">
        <f t="shared" si="313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8"/>
        <v>1.3304200000000002</v>
      </c>
      <c r="P3291" s="5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12"/>
        <v>42786.368078703701</v>
      </c>
      <c r="T3291" s="11">
        <f t="shared" si="313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8"/>
        <v>1.212</v>
      </c>
      <c r="P3292" s="5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12"/>
        <v>42805.51494212963</v>
      </c>
      <c r="T3292" s="11">
        <f t="shared" si="313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8"/>
        <v>1.1399999999999999</v>
      </c>
      <c r="P3293" s="5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12"/>
        <v>42264.165972222225</v>
      </c>
      <c r="T3293" s="11">
        <f t="shared" si="313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8"/>
        <v>2.8613861386138613</v>
      </c>
      <c r="P3294" s="5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12"/>
        <v>42342.811898148153</v>
      </c>
      <c r="T3294" s="11">
        <f t="shared" si="313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8"/>
        <v>1.7044444444444444</v>
      </c>
      <c r="P3295" s="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12"/>
        <v>42798.425370370373</v>
      </c>
      <c r="T3295" s="11">
        <f t="shared" si="313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8"/>
        <v>1.1833333333333333</v>
      </c>
      <c r="P3296" s="5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12"/>
        <v>42171.541134259256</v>
      </c>
      <c r="T3296" s="11">
        <f t="shared" si="313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8"/>
        <v>1.0285857142857142</v>
      </c>
      <c r="P3297" s="5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12"/>
        <v>42639.442465277782</v>
      </c>
      <c r="T3297" s="11">
        <f t="shared" si="313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8"/>
        <v>1.4406666666666668</v>
      </c>
      <c r="P3298" s="5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12"/>
        <v>42330.916666666672</v>
      </c>
      <c r="T3298" s="11">
        <f t="shared" si="313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8"/>
        <v>1.0007272727272727</v>
      </c>
      <c r="P3299" s="5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12"/>
        <v>42212.957638888889</v>
      </c>
      <c r="T3299" s="11">
        <f t="shared" si="313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8"/>
        <v>1.0173000000000001</v>
      </c>
      <c r="P3300" s="5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12"/>
        <v>42260</v>
      </c>
      <c r="T3300" s="11">
        <f t="shared" si="313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8"/>
        <v>1.1619999999999999</v>
      </c>
      <c r="P3301" s="5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12"/>
        <v>42291.917395833334</v>
      </c>
      <c r="T3301" s="11">
        <f t="shared" si="313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8"/>
        <v>1.3616666666666666</v>
      </c>
      <c r="P3302" s="5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12"/>
        <v>42123.743773148148</v>
      </c>
      <c r="T3302" s="11">
        <f t="shared" si="313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8"/>
        <v>1.3346666666666667</v>
      </c>
      <c r="P3303" s="5">
        <f t="shared" si="309"/>
        <v>57.2</v>
      </c>
      <c r="Q3303" t="str">
        <f t="shared" si="310"/>
        <v>theater</v>
      </c>
      <c r="R3303" t="str">
        <f t="shared" si="311"/>
        <v>plays</v>
      </c>
      <c r="S3303" s="11">
        <f t="shared" si="312"/>
        <v>42583.290972222225</v>
      </c>
      <c r="T3303" s="11">
        <f t="shared" si="313"/>
        <v>42538.735833333332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8"/>
        <v>1.0339285714285715</v>
      </c>
      <c r="P3304" s="5">
        <f t="shared" si="309"/>
        <v>173.7</v>
      </c>
      <c r="Q3304" t="str">
        <f t="shared" si="310"/>
        <v>theater</v>
      </c>
      <c r="R3304" t="str">
        <f t="shared" si="311"/>
        <v>plays</v>
      </c>
      <c r="S3304" s="11">
        <f t="shared" si="312"/>
        <v>42711.35157407407</v>
      </c>
      <c r="T3304" s="11">
        <f t="shared" si="313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8"/>
        <v>1.1588888888888889</v>
      </c>
      <c r="P3305" s="5">
        <f t="shared" si="309"/>
        <v>59.6</v>
      </c>
      <c r="Q3305" t="str">
        <f t="shared" si="310"/>
        <v>theater</v>
      </c>
      <c r="R3305" t="str">
        <f t="shared" si="311"/>
        <v>plays</v>
      </c>
      <c r="S3305" s="11">
        <f t="shared" si="312"/>
        <v>42091.609768518523</v>
      </c>
      <c r="T3305" s="11">
        <f t="shared" si="313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8"/>
        <v>1.0451666666666666</v>
      </c>
      <c r="P3306" s="5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12"/>
        <v>42726.624444444446</v>
      </c>
      <c r="T3306" s="11">
        <f t="shared" si="313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8"/>
        <v>1.0202500000000001</v>
      </c>
      <c r="P3307" s="5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1">
        <f t="shared" si="312"/>
        <v>42216.855879629627</v>
      </c>
      <c r="T3307" s="11">
        <f t="shared" si="313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8"/>
        <v>1.7533333333333334</v>
      </c>
      <c r="P3308" s="5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12"/>
        <v>42531.125</v>
      </c>
      <c r="T3308" s="11">
        <f t="shared" si="313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8"/>
        <v>1.0668</v>
      </c>
      <c r="P3309" s="5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12"/>
        <v>42505.057164351849</v>
      </c>
      <c r="T3309" s="11">
        <f t="shared" si="313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8"/>
        <v>1.2228571428571429</v>
      </c>
      <c r="P3310" s="5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12"/>
        <v>42473.876909722225</v>
      </c>
      <c r="T3310" s="11">
        <f t="shared" si="313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8"/>
        <v>1.5942857142857143</v>
      </c>
      <c r="P3311" s="5">
        <f t="shared" si="309"/>
        <v>18</v>
      </c>
      <c r="Q3311" t="str">
        <f t="shared" si="310"/>
        <v>theater</v>
      </c>
      <c r="R3311" t="str">
        <f t="shared" si="311"/>
        <v>plays</v>
      </c>
      <c r="S3311" s="11">
        <f t="shared" si="312"/>
        <v>42659.650208333333</v>
      </c>
      <c r="T3311" s="11">
        <f t="shared" si="313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8"/>
        <v>1.0007692307692309</v>
      </c>
      <c r="P3312" s="5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12"/>
        <v>42283.928530092591</v>
      </c>
      <c r="T3312" s="11">
        <f t="shared" si="313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8"/>
        <v>1.0984</v>
      </c>
      <c r="P3313" s="5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12"/>
        <v>42294.29178240741</v>
      </c>
      <c r="T3313" s="11">
        <f t="shared" si="313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8"/>
        <v>1.0004</v>
      </c>
      <c r="P3314" s="5">
        <f t="shared" si="309"/>
        <v>61</v>
      </c>
      <c r="Q3314" t="str">
        <f t="shared" si="310"/>
        <v>theater</v>
      </c>
      <c r="R3314" t="str">
        <f t="shared" si="311"/>
        <v>plays</v>
      </c>
      <c r="S3314" s="11">
        <f t="shared" si="312"/>
        <v>42685.916666666672</v>
      </c>
      <c r="T3314" s="11">
        <f t="shared" si="313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8"/>
        <v>1.1605000000000001</v>
      </c>
      <c r="P3315" s="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12"/>
        <v>42396.041666666672</v>
      </c>
      <c r="T3315" s="11">
        <f t="shared" si="313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8"/>
        <v>2.1074999999999999</v>
      </c>
      <c r="P3316" s="5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12"/>
        <v>42132.836805555555</v>
      </c>
      <c r="T3316" s="11">
        <f t="shared" si="313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8"/>
        <v>1.1000000000000001</v>
      </c>
      <c r="P3317" s="5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12"/>
        <v>42496.303715277776</v>
      </c>
      <c r="T3317" s="11">
        <f t="shared" si="313"/>
        <v>42466.303715277776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8"/>
        <v>1.0008673425918038</v>
      </c>
      <c r="P3318" s="5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12"/>
        <v>41859.579166666663</v>
      </c>
      <c r="T3318" s="11">
        <f t="shared" si="313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8"/>
        <v>1.0619047619047619</v>
      </c>
      <c r="P3319" s="5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12"/>
        <v>42529.039629629631</v>
      </c>
      <c r="T3319" s="11">
        <f t="shared" si="313"/>
        <v>42499.039629629631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8"/>
        <v>1.256</v>
      </c>
      <c r="P3320" s="5">
        <f t="shared" si="309"/>
        <v>78.5</v>
      </c>
      <c r="Q3320" t="str">
        <f t="shared" si="310"/>
        <v>theater</v>
      </c>
      <c r="R3320" t="str">
        <f t="shared" si="311"/>
        <v>plays</v>
      </c>
      <c r="S3320" s="11">
        <f t="shared" si="312"/>
        <v>42471.104166666672</v>
      </c>
      <c r="T3320" s="11">
        <f t="shared" si="313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8"/>
        <v>1.08</v>
      </c>
      <c r="P3321" s="5">
        <f t="shared" si="309"/>
        <v>33.75</v>
      </c>
      <c r="Q3321" t="str">
        <f t="shared" si="310"/>
        <v>theater</v>
      </c>
      <c r="R3321" t="str">
        <f t="shared" si="311"/>
        <v>plays</v>
      </c>
      <c r="S3321" s="11">
        <f t="shared" si="312"/>
        <v>42035.585486111115</v>
      </c>
      <c r="T3321" s="11">
        <f t="shared" si="313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8"/>
        <v>1.01</v>
      </c>
      <c r="P3322" s="5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12"/>
        <v>42543.045798611114</v>
      </c>
      <c r="T3322" s="11">
        <f t="shared" si="313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8"/>
        <v>1.0740000000000001</v>
      </c>
      <c r="P3323" s="5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12"/>
        <v>41928.165972222225</v>
      </c>
      <c r="T3323" s="11">
        <f t="shared" si="313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8"/>
        <v>1.0151515151515151</v>
      </c>
      <c r="P3324" s="5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12"/>
        <v>42543.163194444445</v>
      </c>
      <c r="T3324" s="11">
        <f t="shared" si="313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8"/>
        <v>1.2589999999999999</v>
      </c>
      <c r="P3325" s="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12"/>
        <v>42638.36583333333</v>
      </c>
      <c r="T3325" s="11">
        <f t="shared" si="313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8"/>
        <v>1.0166666666666666</v>
      </c>
      <c r="P3326" s="5">
        <f t="shared" si="309"/>
        <v>152.5</v>
      </c>
      <c r="Q3326" t="str">
        <f t="shared" si="310"/>
        <v>theater</v>
      </c>
      <c r="R3326" t="str">
        <f t="shared" si="311"/>
        <v>plays</v>
      </c>
      <c r="S3326" s="11">
        <f t="shared" si="312"/>
        <v>42526.58321759259</v>
      </c>
      <c r="T3326" s="11">
        <f t="shared" si="313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8"/>
        <v>1.125</v>
      </c>
      <c r="P3327" s="5">
        <f t="shared" si="309"/>
        <v>30</v>
      </c>
      <c r="Q3327" t="str">
        <f t="shared" si="310"/>
        <v>theater</v>
      </c>
      <c r="R3327" t="str">
        <f t="shared" si="311"/>
        <v>plays</v>
      </c>
      <c r="S3327" s="11">
        <f t="shared" si="312"/>
        <v>42099.743946759263</v>
      </c>
      <c r="T3327" s="11">
        <f t="shared" si="313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8"/>
        <v>1.0137499999999999</v>
      </c>
      <c r="P3328" s="5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12"/>
        <v>42071.67251157407</v>
      </c>
      <c r="T3328" s="11">
        <f t="shared" si="313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8"/>
        <v>1.0125</v>
      </c>
      <c r="P3329" s="5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12"/>
        <v>42498.374606481477</v>
      </c>
      <c r="T3329" s="11">
        <f t="shared" si="313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8"/>
        <v>1.4638888888888888</v>
      </c>
      <c r="P3330" s="5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si="312"/>
        <v>41825.041666666664</v>
      </c>
      <c r="T3330" s="11">
        <f t="shared" si="313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4">IFERROR((E3331/D3331), 0)</f>
        <v>1.1679999999999999</v>
      </c>
      <c r="P3331" s="5">
        <f t="shared" ref="P3331:P3394" si="315">IFERROR(E3331/L3331,0)</f>
        <v>44.92307692307692</v>
      </c>
      <c r="Q3331" t="str">
        <f t="shared" ref="Q3331:Q3394" si="316">TRIM(LEFT(N3331,(FIND("/",N3331,1))-1))</f>
        <v>theater</v>
      </c>
      <c r="R3331" t="str">
        <f t="shared" ref="R3331:R3394" si="317">TRIM(RIGHT(N3331,LEN(N3331) -(FIND("/",N3331,1))))</f>
        <v>plays</v>
      </c>
      <c r="S3331" s="11">
        <f t="shared" ref="S3331:S3394" si="318">(I3331/86400)+DATE(1970,1,1)</f>
        <v>41847.958333333336</v>
      </c>
      <c r="T3331" s="11">
        <f t="shared" ref="T3331:T3394" si="319">(J3331/86400)+DATE(1970,1,1)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4"/>
        <v>1.0626666666666666</v>
      </c>
      <c r="P3332" s="5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8"/>
        <v>42095.845694444448</v>
      </c>
      <c r="T3332" s="11">
        <f t="shared" si="319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4"/>
        <v>1.0451999999999999</v>
      </c>
      <c r="P3333" s="5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8"/>
        <v>42283.697754629626</v>
      </c>
      <c r="T3333" s="11">
        <f t="shared" si="319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4"/>
        <v>1</v>
      </c>
      <c r="P3334" s="5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8"/>
        <v>41839.860300925924</v>
      </c>
      <c r="T3334" s="11">
        <f t="shared" si="319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4"/>
        <v>1.0457142857142858</v>
      </c>
      <c r="P3335" s="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8"/>
        <v>42170.676851851851</v>
      </c>
      <c r="T3335" s="11">
        <f t="shared" si="319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4"/>
        <v>1.3862051149573753</v>
      </c>
      <c r="P3336" s="5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8"/>
        <v>42215.521087962959</v>
      </c>
      <c r="T3336" s="11">
        <f t="shared" si="319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4"/>
        <v>1.0032000000000001</v>
      </c>
      <c r="P3337" s="5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8"/>
        <v>41854.958333333336</v>
      </c>
      <c r="T3337" s="11">
        <f t="shared" si="319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4"/>
        <v>1</v>
      </c>
      <c r="P3338" s="5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8"/>
        <v>42465.35701388889</v>
      </c>
      <c r="T3338" s="11">
        <f t="shared" si="319"/>
        <v>42437.398680555554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4"/>
        <v>1.1020000000000001</v>
      </c>
      <c r="P3339" s="5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8"/>
        <v>41922.875</v>
      </c>
      <c r="T3339" s="11">
        <f t="shared" si="319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4"/>
        <v>1.0218</v>
      </c>
      <c r="P3340" s="5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8"/>
        <v>42790.574999999997</v>
      </c>
      <c r="T3340" s="11">
        <f t="shared" si="319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4"/>
        <v>1.0435000000000001</v>
      </c>
      <c r="P3341" s="5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8"/>
        <v>42579.665717592594</v>
      </c>
      <c r="T3341" s="11">
        <f t="shared" si="319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4"/>
        <v>1.3816666666666666</v>
      </c>
      <c r="P3342" s="5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8"/>
        <v>42710.974004629628</v>
      </c>
      <c r="T3342" s="11">
        <f t="shared" si="319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4"/>
        <v>1</v>
      </c>
      <c r="P3343" s="5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8"/>
        <v>42533.708333333328</v>
      </c>
      <c r="T3343" s="11">
        <f t="shared" si="319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4"/>
        <v>1.0166666666666666</v>
      </c>
      <c r="P3344" s="5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8"/>
        <v>42095.207638888889</v>
      </c>
      <c r="T3344" s="11">
        <f t="shared" si="319"/>
        <v>42062.296412037038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4"/>
        <v>1.7142857142857142</v>
      </c>
      <c r="P3345" s="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8"/>
        <v>42473.554166666669</v>
      </c>
      <c r="T3345" s="11">
        <f t="shared" si="319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4"/>
        <v>1.0144444444444445</v>
      </c>
      <c r="P3346" s="5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8"/>
        <v>41881.200150462959</v>
      </c>
      <c r="T3346" s="11">
        <f t="shared" si="319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4"/>
        <v>1.3</v>
      </c>
      <c r="P3347" s="5">
        <f t="shared" si="315"/>
        <v>50</v>
      </c>
      <c r="Q3347" t="str">
        <f t="shared" si="316"/>
        <v>theater</v>
      </c>
      <c r="R3347" t="str">
        <f t="shared" si="317"/>
        <v>plays</v>
      </c>
      <c r="S3347" s="11">
        <f t="shared" si="318"/>
        <v>42112.025694444441</v>
      </c>
      <c r="T3347" s="11">
        <f t="shared" si="319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4"/>
        <v>1.1000000000000001</v>
      </c>
      <c r="P3348" s="5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8"/>
        <v>42061.024421296301</v>
      </c>
      <c r="T3348" s="11">
        <f t="shared" si="319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4"/>
        <v>1.1944999999999999</v>
      </c>
      <c r="P3349" s="5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8"/>
        <v>42498.875</v>
      </c>
      <c r="T3349" s="11">
        <f t="shared" si="319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4"/>
        <v>1.002909090909091</v>
      </c>
      <c r="P3350" s="5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8"/>
        <v>42490.165972222225</v>
      </c>
      <c r="T3350" s="11">
        <f t="shared" si="319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4"/>
        <v>1.534</v>
      </c>
      <c r="P3351" s="5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8"/>
        <v>42534.708333333328</v>
      </c>
      <c r="T3351" s="11">
        <f t="shared" si="319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4"/>
        <v>1.0442857142857143</v>
      </c>
      <c r="P3352" s="5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8"/>
        <v>42337.958333333328</v>
      </c>
      <c r="T3352" s="11">
        <f t="shared" si="319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4"/>
        <v>1.0109999999999999</v>
      </c>
      <c r="P3353" s="5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8"/>
        <v>41843.458333333336</v>
      </c>
      <c r="T3353" s="11">
        <f t="shared" si="319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4"/>
        <v>1.0751999999999999</v>
      </c>
      <c r="P3354" s="5">
        <f t="shared" si="315"/>
        <v>76.8</v>
      </c>
      <c r="Q3354" t="str">
        <f t="shared" si="316"/>
        <v>theater</v>
      </c>
      <c r="R3354" t="str">
        <f t="shared" si="317"/>
        <v>plays</v>
      </c>
      <c r="S3354" s="11">
        <f t="shared" si="318"/>
        <v>42552.958333333328</v>
      </c>
      <c r="T3354" s="11">
        <f t="shared" si="319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4"/>
        <v>3.15</v>
      </c>
      <c r="P3355" s="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8"/>
        <v>42492.958333333328</v>
      </c>
      <c r="T3355" s="11">
        <f t="shared" si="319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4"/>
        <v>1.0193333333333334</v>
      </c>
      <c r="P3356" s="5">
        <f t="shared" si="315"/>
        <v>55.6</v>
      </c>
      <c r="Q3356" t="str">
        <f t="shared" si="316"/>
        <v>theater</v>
      </c>
      <c r="R3356" t="str">
        <f t="shared" si="317"/>
        <v>plays</v>
      </c>
      <c r="S3356" s="11">
        <f t="shared" si="318"/>
        <v>42306.167361111111</v>
      </c>
      <c r="T3356" s="11">
        <f t="shared" si="319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4"/>
        <v>1.2628571428571429</v>
      </c>
      <c r="P3357" s="5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8"/>
        <v>42500.470138888893</v>
      </c>
      <c r="T3357" s="11">
        <f t="shared" si="319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4"/>
        <v>1.014</v>
      </c>
      <c r="P3358" s="5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8"/>
        <v>42566.815648148149</v>
      </c>
      <c r="T3358" s="11">
        <f t="shared" si="319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4"/>
        <v>1.01</v>
      </c>
      <c r="P3359" s="5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8"/>
        <v>41852.417939814812</v>
      </c>
      <c r="T3359" s="11">
        <f t="shared" si="319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4"/>
        <v>1.0299</v>
      </c>
      <c r="P3360" s="5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8"/>
        <v>41962.352766203709</v>
      </c>
      <c r="T3360" s="11">
        <f t="shared" si="319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4"/>
        <v>1.0625</v>
      </c>
      <c r="P3361" s="5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8"/>
        <v>42791.057106481487</v>
      </c>
      <c r="T3361" s="11">
        <f t="shared" si="319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4"/>
        <v>1.0137777777777779</v>
      </c>
      <c r="P3362" s="5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8"/>
        <v>42718.665972222225</v>
      </c>
      <c r="T3362" s="11">
        <f t="shared" si="319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4"/>
        <v>1.1346000000000001</v>
      </c>
      <c r="P3363" s="5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8"/>
        <v>41883.665972222225</v>
      </c>
      <c r="T3363" s="11">
        <f t="shared" si="319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4"/>
        <v>2.1800000000000002</v>
      </c>
      <c r="P3364" s="5">
        <f t="shared" si="315"/>
        <v>54.5</v>
      </c>
      <c r="Q3364" t="str">
        <f t="shared" si="316"/>
        <v>theater</v>
      </c>
      <c r="R3364" t="str">
        <f t="shared" si="317"/>
        <v>plays</v>
      </c>
      <c r="S3364" s="11">
        <f t="shared" si="318"/>
        <v>42070.204861111109</v>
      </c>
      <c r="T3364" s="11">
        <f t="shared" si="319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4"/>
        <v>1.0141935483870967</v>
      </c>
      <c r="P3365" s="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8"/>
        <v>41870.666666666664</v>
      </c>
      <c r="T3365" s="11">
        <f t="shared" si="319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4"/>
        <v>1.0593333333333332</v>
      </c>
      <c r="P3366" s="5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8"/>
        <v>42444.875</v>
      </c>
      <c r="T3366" s="11">
        <f t="shared" si="319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4"/>
        <v>1.04</v>
      </c>
      <c r="P3367" s="5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8"/>
        <v>42351.101759259254</v>
      </c>
      <c r="T3367" s="11">
        <f t="shared" si="319"/>
        <v>42321.101759259254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4"/>
        <v>2.21</v>
      </c>
      <c r="P3368" s="5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8"/>
        <v>42137.067557870367</v>
      </c>
      <c r="T3368" s="11">
        <f t="shared" si="319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4"/>
        <v>1.1866666666666668</v>
      </c>
      <c r="P3369" s="5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8"/>
        <v>42217.933958333335</v>
      </c>
      <c r="T3369" s="11">
        <f t="shared" si="319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4"/>
        <v>1.046</v>
      </c>
      <c r="P3370" s="5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8"/>
        <v>42005.208333333328</v>
      </c>
      <c r="T3370" s="11">
        <f t="shared" si="319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4"/>
        <v>1.0389999999999999</v>
      </c>
      <c r="P3371" s="5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8"/>
        <v>42750.041435185187</v>
      </c>
      <c r="T3371" s="11">
        <f t="shared" si="319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4"/>
        <v>1.1773333333333333</v>
      </c>
      <c r="P3372" s="5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8"/>
        <v>42721.333333333328</v>
      </c>
      <c r="T3372" s="11">
        <f t="shared" si="319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4"/>
        <v>1.385</v>
      </c>
      <c r="P3373" s="5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8"/>
        <v>42340.874594907407</v>
      </c>
      <c r="T3373" s="11">
        <f t="shared" si="319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4"/>
        <v>1.0349999999999999</v>
      </c>
      <c r="P3374" s="5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8"/>
        <v>41876.207638888889</v>
      </c>
      <c r="T3374" s="11">
        <f t="shared" si="319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4"/>
        <v>1.0024999999999999</v>
      </c>
      <c r="P3375" s="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8"/>
        <v>42203.666666666672</v>
      </c>
      <c r="T3375" s="11">
        <f t="shared" si="319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4"/>
        <v>1.0657142857142856</v>
      </c>
      <c r="P3376" s="5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8"/>
        <v>42305.731666666667</v>
      </c>
      <c r="T3376" s="11">
        <f t="shared" si="319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4"/>
        <v>1</v>
      </c>
      <c r="P3377" s="5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8"/>
        <v>41777.610798611109</v>
      </c>
      <c r="T3377" s="11">
        <f t="shared" si="319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4"/>
        <v>1.0001249999999999</v>
      </c>
      <c r="P3378" s="5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8"/>
        <v>42119.659652777773</v>
      </c>
      <c r="T3378" s="11">
        <f t="shared" si="319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4"/>
        <v>1.0105</v>
      </c>
      <c r="P3379" s="5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8"/>
        <v>42083.705555555556</v>
      </c>
      <c r="T3379" s="11">
        <f t="shared" si="319"/>
        <v>42053.732627314814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4"/>
        <v>1.0763636363636364</v>
      </c>
      <c r="P3380" s="5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8"/>
        <v>41882.547222222223</v>
      </c>
      <c r="T3380" s="11">
        <f t="shared" si="319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4"/>
        <v>1.0365</v>
      </c>
      <c r="P3381" s="5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8"/>
        <v>42242.958333333328</v>
      </c>
      <c r="T3381" s="11">
        <f t="shared" si="319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4"/>
        <v>1.0443333333333333</v>
      </c>
      <c r="P3382" s="5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8"/>
        <v>41972.995115740741</v>
      </c>
      <c r="T3382" s="11">
        <f t="shared" si="319"/>
        <v>41937.953449074077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4"/>
        <v>1.0225</v>
      </c>
      <c r="P3383" s="5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8"/>
        <v>42074.143321759257</v>
      </c>
      <c r="T3383" s="11">
        <f t="shared" si="319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4"/>
        <v>1.0074285714285713</v>
      </c>
      <c r="P3384" s="5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8"/>
        <v>42583.957638888889</v>
      </c>
      <c r="T3384" s="11">
        <f t="shared" si="319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4"/>
        <v>1.1171428571428572</v>
      </c>
      <c r="P3385" s="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8"/>
        <v>42544.782638888893</v>
      </c>
      <c r="T3385" s="11">
        <f t="shared" si="319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4"/>
        <v>1.0001100000000001</v>
      </c>
      <c r="P3386" s="5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8"/>
        <v>42329.125</v>
      </c>
      <c r="T3386" s="11">
        <f t="shared" si="319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4"/>
        <v>1</v>
      </c>
      <c r="P3387" s="5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8"/>
        <v>41983.8675</v>
      </c>
      <c r="T3387" s="11">
        <f t="shared" si="319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4"/>
        <v>1.05</v>
      </c>
      <c r="P3388" s="5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8"/>
        <v>41976.644745370373</v>
      </c>
      <c r="T3388" s="11">
        <f t="shared" si="319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4"/>
        <v>1.1686666666666667</v>
      </c>
      <c r="P3389" s="5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8"/>
        <v>41987.762592592597</v>
      </c>
      <c r="T3389" s="11">
        <f t="shared" si="319"/>
        <v>41947.762592592597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4"/>
        <v>1.038</v>
      </c>
      <c r="P3390" s="5">
        <f t="shared" si="315"/>
        <v>34.6</v>
      </c>
      <c r="Q3390" t="str">
        <f t="shared" si="316"/>
        <v>theater</v>
      </c>
      <c r="R3390" t="str">
        <f t="shared" si="317"/>
        <v>plays</v>
      </c>
      <c r="S3390" s="11">
        <f t="shared" si="318"/>
        <v>42173.461122685185</v>
      </c>
      <c r="T3390" s="11">
        <f t="shared" si="319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4"/>
        <v>1.145</v>
      </c>
      <c r="P3391" s="5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8"/>
        <v>42524.563449074078</v>
      </c>
      <c r="T3391" s="11">
        <f t="shared" si="319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4"/>
        <v>1.024</v>
      </c>
      <c r="P3392" s="5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8"/>
        <v>41830.774826388893</v>
      </c>
      <c r="T3392" s="11">
        <f t="shared" si="319"/>
        <v>41815.774826388893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4"/>
        <v>2.23</v>
      </c>
      <c r="P3393" s="5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8"/>
        <v>41859.936111111107</v>
      </c>
      <c r="T3393" s="11">
        <f t="shared" si="319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4"/>
        <v>1</v>
      </c>
      <c r="P3394" s="5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si="318"/>
        <v>42496.845543981486</v>
      </c>
      <c r="T3394" s="11">
        <f t="shared" si="319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20">IFERROR((E3395/D3395), 0)</f>
        <v>1.0580000000000001</v>
      </c>
      <c r="P3395" s="5">
        <f t="shared" ref="P3395:P3458" si="321">IFERROR(E3395/L3395,0)</f>
        <v>36.06818181818182</v>
      </c>
      <c r="Q3395" t="str">
        <f t="shared" ref="Q3395:Q3458" si="322">TRIM(LEFT(N3395,(FIND("/",N3395,1))-1))</f>
        <v>theater</v>
      </c>
      <c r="R3395" t="str">
        <f t="shared" ref="R3395:R3458" si="323">TRIM(RIGHT(N3395,LEN(N3395) -(FIND("/",N3395,1))))</f>
        <v>plays</v>
      </c>
      <c r="S3395" s="11">
        <f t="shared" ref="S3395:S3458" si="324">(I3395/86400)+DATE(1970,1,1)</f>
        <v>41949.031944444447</v>
      </c>
      <c r="T3395" s="11">
        <f t="shared" ref="T3395:T3458" si="325">(J3395/86400)+DATE(1970,1,1)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0"/>
        <v>1.4236363636363636</v>
      </c>
      <c r="P3396" s="5">
        <f t="shared" si="321"/>
        <v>29</v>
      </c>
      <c r="Q3396" t="str">
        <f t="shared" si="322"/>
        <v>theater</v>
      </c>
      <c r="R3396" t="str">
        <f t="shared" si="323"/>
        <v>plays</v>
      </c>
      <c r="S3396" s="11">
        <f t="shared" si="324"/>
        <v>41847.59542824074</v>
      </c>
      <c r="T3396" s="11">
        <f t="shared" si="32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0"/>
        <v>1.84</v>
      </c>
      <c r="P3397" s="5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24"/>
        <v>42154.756944444445</v>
      </c>
      <c r="T3397" s="11">
        <f t="shared" si="325"/>
        <v>42140.712314814809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0"/>
        <v>1.0433333333333332</v>
      </c>
      <c r="P3398" s="5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24"/>
        <v>41791.165972222225</v>
      </c>
      <c r="T3398" s="11">
        <f t="shared" si="325"/>
        <v>41764.446631944447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0"/>
        <v>1.1200000000000001</v>
      </c>
      <c r="P3399" s="5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24"/>
        <v>42418.916666666672</v>
      </c>
      <c r="T3399" s="11">
        <f t="shared" si="32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0"/>
        <v>1.1107499999999999</v>
      </c>
      <c r="P3400" s="5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24"/>
        <v>41964.708333333328</v>
      </c>
      <c r="T3400" s="11">
        <f t="shared" si="325"/>
        <v>41941.752037037033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0"/>
        <v>1.0375000000000001</v>
      </c>
      <c r="P3401" s="5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24"/>
        <v>42056.920428240745</v>
      </c>
      <c r="T3401" s="11">
        <f t="shared" si="32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0"/>
        <v>1.0041</v>
      </c>
      <c r="P3402" s="5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24"/>
        <v>41879.953865740739</v>
      </c>
      <c r="T3402" s="11">
        <f t="shared" si="32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0"/>
        <v>1.0186206896551724</v>
      </c>
      <c r="P3403" s="5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24"/>
        <v>42223.723912037036</v>
      </c>
      <c r="T3403" s="11">
        <f t="shared" si="32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0"/>
        <v>1.0976666666666666</v>
      </c>
      <c r="P3404" s="5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24"/>
        <v>42320.104861111111</v>
      </c>
      <c r="T3404" s="11">
        <f t="shared" si="32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0"/>
        <v>1</v>
      </c>
      <c r="P3405" s="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24"/>
        <v>42180.462083333332</v>
      </c>
      <c r="T3405" s="11">
        <f t="shared" si="32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0"/>
        <v>1.22</v>
      </c>
      <c r="P3406" s="5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24"/>
        <v>42172.503495370373</v>
      </c>
      <c r="T3406" s="11">
        <f t="shared" si="32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0"/>
        <v>1.3757142857142857</v>
      </c>
      <c r="P3407" s="5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24"/>
        <v>42430.999305555553</v>
      </c>
      <c r="T3407" s="11">
        <f t="shared" si="32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0"/>
        <v>1.0031000000000001</v>
      </c>
      <c r="P3408" s="5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24"/>
        <v>41836.492777777778</v>
      </c>
      <c r="T3408" s="11">
        <f t="shared" si="32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0"/>
        <v>1.071</v>
      </c>
      <c r="P3409" s="5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24"/>
        <v>41826.422326388885</v>
      </c>
      <c r="T3409" s="11">
        <f t="shared" si="32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0"/>
        <v>2.11</v>
      </c>
      <c r="P3410" s="5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24"/>
        <v>41838.991944444446</v>
      </c>
      <c r="T3410" s="11">
        <f t="shared" si="32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0"/>
        <v>1.236</v>
      </c>
      <c r="P3411" s="5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24"/>
        <v>42582.873611111107</v>
      </c>
      <c r="T3411" s="11">
        <f t="shared" si="325"/>
        <v>42544.814328703702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0"/>
        <v>1.085</v>
      </c>
      <c r="P3412" s="5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1">
        <f t="shared" si="324"/>
        <v>42527.291666666672</v>
      </c>
      <c r="T3412" s="11">
        <f t="shared" si="32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0"/>
        <v>1.0356666666666667</v>
      </c>
      <c r="P3413" s="5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24"/>
        <v>42285.022824074069</v>
      </c>
      <c r="T3413" s="11">
        <f t="shared" si="32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0"/>
        <v>1</v>
      </c>
      <c r="P3414" s="5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24"/>
        <v>41909.959050925929</v>
      </c>
      <c r="T3414" s="11">
        <f t="shared" si="32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0"/>
        <v>1.3</v>
      </c>
      <c r="P3415" s="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24"/>
        <v>42063.207638888889</v>
      </c>
      <c r="T3415" s="11">
        <f t="shared" si="32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0"/>
        <v>1.0349999999999999</v>
      </c>
      <c r="P3416" s="5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24"/>
        <v>42705.332638888889</v>
      </c>
      <c r="T3416" s="11">
        <f t="shared" si="32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0"/>
        <v>1</v>
      </c>
      <c r="P3417" s="5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24"/>
        <v>42477.979166666672</v>
      </c>
      <c r="T3417" s="11">
        <f t="shared" si="32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0"/>
        <v>1.196</v>
      </c>
      <c r="P3418" s="5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24"/>
        <v>42117.770833333328</v>
      </c>
      <c r="T3418" s="11">
        <f t="shared" si="32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0"/>
        <v>1.0000058823529412</v>
      </c>
      <c r="P3419" s="5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24"/>
        <v>41938.029861111107</v>
      </c>
      <c r="T3419" s="11">
        <f t="shared" si="32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0"/>
        <v>1.00875</v>
      </c>
      <c r="P3420" s="5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24"/>
        <v>41782.83457175926</v>
      </c>
      <c r="T3420" s="11">
        <f t="shared" si="32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0"/>
        <v>1.0654545454545454</v>
      </c>
      <c r="P3421" s="5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24"/>
        <v>42466.895833333328</v>
      </c>
      <c r="T3421" s="11">
        <f t="shared" si="32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0"/>
        <v>1.38</v>
      </c>
      <c r="P3422" s="5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24"/>
        <v>42414</v>
      </c>
      <c r="T3422" s="11">
        <f t="shared" si="32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0"/>
        <v>1.0115000000000001</v>
      </c>
      <c r="P3423" s="5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24"/>
        <v>42067.791238425925</v>
      </c>
      <c r="T3423" s="11">
        <f t="shared" si="32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0"/>
        <v>1.091</v>
      </c>
      <c r="P3424" s="5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24"/>
        <v>42352</v>
      </c>
      <c r="T3424" s="11">
        <f t="shared" si="32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0"/>
        <v>1.4</v>
      </c>
      <c r="P3425" s="5">
        <f t="shared" si="321"/>
        <v>35</v>
      </c>
      <c r="Q3425" t="str">
        <f t="shared" si="322"/>
        <v>theater</v>
      </c>
      <c r="R3425" t="str">
        <f t="shared" si="323"/>
        <v>plays</v>
      </c>
      <c r="S3425" s="11">
        <f t="shared" si="324"/>
        <v>42118.911354166667</v>
      </c>
      <c r="T3425" s="11">
        <f t="shared" si="32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0"/>
        <v>1.0358333333333334</v>
      </c>
      <c r="P3426" s="5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24"/>
        <v>42040.290972222225</v>
      </c>
      <c r="T3426" s="11">
        <f t="shared" si="32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0"/>
        <v>1.0297033333333332</v>
      </c>
      <c r="P3427" s="5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24"/>
        <v>41916.617314814815</v>
      </c>
      <c r="T3427" s="11">
        <f t="shared" si="32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0"/>
        <v>1.0813333333333333</v>
      </c>
      <c r="P3428" s="5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24"/>
        <v>41903.083333333336</v>
      </c>
      <c r="T3428" s="11">
        <f t="shared" si="32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0"/>
        <v>1</v>
      </c>
      <c r="P3429" s="5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24"/>
        <v>41822.645277777774</v>
      </c>
      <c r="T3429" s="11">
        <f t="shared" si="32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0"/>
        <v>1.0275000000000001</v>
      </c>
      <c r="P3430" s="5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24"/>
        <v>42063.708333333328</v>
      </c>
      <c r="T3430" s="11">
        <f t="shared" si="32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0"/>
        <v>1.3</v>
      </c>
      <c r="P3431" s="5">
        <f t="shared" si="321"/>
        <v>16.25</v>
      </c>
      <c r="Q3431" t="str">
        <f t="shared" si="322"/>
        <v>theater</v>
      </c>
      <c r="R3431" t="str">
        <f t="shared" si="323"/>
        <v>plays</v>
      </c>
      <c r="S3431" s="11">
        <f t="shared" si="324"/>
        <v>42676.021539351852</v>
      </c>
      <c r="T3431" s="11">
        <f t="shared" si="32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0"/>
        <v>1.0854949999999999</v>
      </c>
      <c r="P3432" s="5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24"/>
        <v>41850.945613425924</v>
      </c>
      <c r="T3432" s="11">
        <f t="shared" si="32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0"/>
        <v>1</v>
      </c>
      <c r="P3433" s="5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24"/>
        <v>41869.730937500004</v>
      </c>
      <c r="T3433" s="11">
        <f t="shared" si="32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0"/>
        <v>1.0965</v>
      </c>
      <c r="P3434" s="5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24"/>
        <v>42405.916666666672</v>
      </c>
      <c r="T3434" s="11">
        <f t="shared" si="32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0"/>
        <v>1.0026315789473683</v>
      </c>
      <c r="P3435" s="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24"/>
        <v>41807.125</v>
      </c>
      <c r="T3435" s="11">
        <f t="shared" si="325"/>
        <v>41776.06313657407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0"/>
        <v>1.0555000000000001</v>
      </c>
      <c r="P3436" s="5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24"/>
        <v>41830.380428240736</v>
      </c>
      <c r="T3436" s="11">
        <f t="shared" si="325"/>
        <v>41800.380428240736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0"/>
        <v>1.1200000000000001</v>
      </c>
      <c r="P3437" s="5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24"/>
        <v>42589.125</v>
      </c>
      <c r="T3437" s="11">
        <f t="shared" si="32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0"/>
        <v>1.0589999999999999</v>
      </c>
      <c r="P3438" s="5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24"/>
        <v>41872.686111111107</v>
      </c>
      <c r="T3438" s="11">
        <f t="shared" si="32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0"/>
        <v>1.01</v>
      </c>
      <c r="P3439" s="5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24"/>
        <v>42235.710879629631</v>
      </c>
      <c r="T3439" s="11">
        <f t="shared" si="32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0"/>
        <v>1.042</v>
      </c>
      <c r="P3440" s="5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24"/>
        <v>42126.875</v>
      </c>
      <c r="T3440" s="11">
        <f t="shared" si="325"/>
        <v>42100.927858796298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0"/>
        <v>1.3467833333333334</v>
      </c>
      <c r="P3441" s="5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24"/>
        <v>42388.207638888889</v>
      </c>
      <c r="T3441" s="11">
        <f t="shared" si="32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0"/>
        <v>1.052184</v>
      </c>
      <c r="P3442" s="5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24"/>
        <v>41831.677083333336</v>
      </c>
      <c r="T3442" s="11">
        <f t="shared" si="32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0"/>
        <v>1.026</v>
      </c>
      <c r="P3443" s="5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24"/>
        <v>42321.845138888893</v>
      </c>
      <c r="T3443" s="11">
        <f t="shared" si="32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0"/>
        <v>1</v>
      </c>
      <c r="P3444" s="5">
        <f t="shared" si="321"/>
        <v>31.25</v>
      </c>
      <c r="Q3444" t="str">
        <f t="shared" si="322"/>
        <v>theater</v>
      </c>
      <c r="R3444" t="str">
        <f t="shared" si="323"/>
        <v>plays</v>
      </c>
      <c r="S3444" s="11">
        <f t="shared" si="324"/>
        <v>42154.841111111113</v>
      </c>
      <c r="T3444" s="11">
        <f t="shared" si="325"/>
        <v>42124.841111111113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0"/>
        <v>1.855</v>
      </c>
      <c r="P3445" s="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24"/>
        <v>41891.524837962963</v>
      </c>
      <c r="T3445" s="11">
        <f t="shared" si="32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0"/>
        <v>2.89</v>
      </c>
      <c r="P3446" s="5">
        <f t="shared" si="321"/>
        <v>43.35</v>
      </c>
      <c r="Q3446" t="str">
        <f t="shared" si="322"/>
        <v>theater</v>
      </c>
      <c r="R3446" t="str">
        <f t="shared" si="323"/>
        <v>plays</v>
      </c>
      <c r="S3446" s="11">
        <f t="shared" si="324"/>
        <v>42529.582638888889</v>
      </c>
      <c r="T3446" s="11">
        <f t="shared" si="32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0"/>
        <v>1</v>
      </c>
      <c r="P3447" s="5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24"/>
        <v>42300.530509259261</v>
      </c>
      <c r="T3447" s="11">
        <f t="shared" si="32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0"/>
        <v>1.0820000000000001</v>
      </c>
      <c r="P3448" s="5">
        <f t="shared" si="321"/>
        <v>43.28</v>
      </c>
      <c r="Q3448" t="str">
        <f t="shared" si="322"/>
        <v>theater</v>
      </c>
      <c r="R3448" t="str">
        <f t="shared" si="323"/>
        <v>plays</v>
      </c>
      <c r="S3448" s="11">
        <f t="shared" si="324"/>
        <v>42040.513888888891</v>
      </c>
      <c r="T3448" s="11">
        <f t="shared" si="32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0"/>
        <v>1.0780000000000001</v>
      </c>
      <c r="P3449" s="5">
        <f t="shared" si="321"/>
        <v>77</v>
      </c>
      <c r="Q3449" t="str">
        <f t="shared" si="322"/>
        <v>theater</v>
      </c>
      <c r="R3449" t="str">
        <f t="shared" si="323"/>
        <v>plays</v>
      </c>
      <c r="S3449" s="11">
        <f t="shared" si="324"/>
        <v>42447.847361111111</v>
      </c>
      <c r="T3449" s="11">
        <f t="shared" si="32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0"/>
        <v>1.0976190476190477</v>
      </c>
      <c r="P3450" s="5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24"/>
        <v>41990.119085648148</v>
      </c>
      <c r="T3450" s="11">
        <f t="shared" si="32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0"/>
        <v>1.70625</v>
      </c>
      <c r="P3451" s="5">
        <f t="shared" si="321"/>
        <v>68.25</v>
      </c>
      <c r="Q3451" t="str">
        <f t="shared" si="322"/>
        <v>theater</v>
      </c>
      <c r="R3451" t="str">
        <f t="shared" si="323"/>
        <v>plays</v>
      </c>
      <c r="S3451" s="11">
        <f t="shared" si="324"/>
        <v>42560.166666666672</v>
      </c>
      <c r="T3451" s="11">
        <f t="shared" si="32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0"/>
        <v>1.52</v>
      </c>
      <c r="P3452" s="5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24"/>
        <v>42096.662858796291</v>
      </c>
      <c r="T3452" s="11">
        <f t="shared" si="32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0"/>
        <v>1.0123076923076924</v>
      </c>
      <c r="P3453" s="5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1">
        <f t="shared" si="324"/>
        <v>42115.723692129628</v>
      </c>
      <c r="T3453" s="11">
        <f t="shared" si="32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0"/>
        <v>1.532</v>
      </c>
      <c r="P3454" s="5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24"/>
        <v>41843.165972222225</v>
      </c>
      <c r="T3454" s="11">
        <f t="shared" si="32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0"/>
        <v>1.2833333333333334</v>
      </c>
      <c r="P3455" s="5">
        <f t="shared" si="321"/>
        <v>27.5</v>
      </c>
      <c r="Q3455" t="str">
        <f t="shared" si="322"/>
        <v>theater</v>
      </c>
      <c r="R3455" t="str">
        <f t="shared" si="323"/>
        <v>plays</v>
      </c>
      <c r="S3455" s="11">
        <f t="shared" si="324"/>
        <v>42595.97865740741</v>
      </c>
      <c r="T3455" s="11">
        <f t="shared" si="32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0"/>
        <v>1.0071428571428571</v>
      </c>
      <c r="P3456" s="5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24"/>
        <v>41851.698599537034</v>
      </c>
      <c r="T3456" s="11">
        <f t="shared" si="32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0"/>
        <v>1.0065</v>
      </c>
      <c r="P3457" s="5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24"/>
        <v>42656.7503125</v>
      </c>
      <c r="T3457" s="11">
        <f t="shared" si="32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0"/>
        <v>1.913</v>
      </c>
      <c r="P3458" s="5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1">
        <f t="shared" si="324"/>
        <v>41852.290972222225</v>
      </c>
      <c r="T3458" s="11">
        <f t="shared" si="32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6">IFERROR((E3459/D3459), 0)</f>
        <v>1.4019999999999999</v>
      </c>
      <c r="P3459" s="5">
        <f t="shared" ref="P3459:P3522" si="327">IFERROR(E3459/L3459,0)</f>
        <v>50.981818181818184</v>
      </c>
      <c r="Q3459" t="str">
        <f t="shared" ref="Q3459:Q3522" si="328">TRIM(LEFT(N3459,(FIND("/",N3459,1))-1))</f>
        <v>theater</v>
      </c>
      <c r="R3459" t="str">
        <f t="shared" ref="R3459:R3522" si="329">TRIM(RIGHT(N3459,LEN(N3459) -(FIND("/",N3459,1))))</f>
        <v>plays</v>
      </c>
      <c r="S3459" s="11">
        <f t="shared" ref="S3459:S3522" si="330">(I3459/86400)+DATE(1970,1,1)</f>
        <v>42047.249305555553</v>
      </c>
      <c r="T3459" s="11">
        <f t="shared" ref="T3459:T3522" si="331">(J3459/86400)+DATE(1970,1,1)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6"/>
        <v>1.2433537832310839</v>
      </c>
      <c r="P3460" s="5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30"/>
        <v>42038.185416666667</v>
      </c>
      <c r="T3460" s="11">
        <f t="shared" si="331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6"/>
        <v>1.262</v>
      </c>
      <c r="P3461" s="5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30"/>
        <v>42510.479861111111</v>
      </c>
      <c r="T3461" s="11">
        <f t="shared" si="331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6"/>
        <v>1.9</v>
      </c>
      <c r="P3462" s="5">
        <f t="shared" si="327"/>
        <v>50</v>
      </c>
      <c r="Q3462" t="str">
        <f t="shared" si="328"/>
        <v>theater</v>
      </c>
      <c r="R3462" t="str">
        <f t="shared" si="329"/>
        <v>plays</v>
      </c>
      <c r="S3462" s="11">
        <f t="shared" si="330"/>
        <v>41866.527222222227</v>
      </c>
      <c r="T3462" s="11">
        <f t="shared" si="331"/>
        <v>41852.527222222227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6"/>
        <v>1.39</v>
      </c>
      <c r="P3463" s="5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30"/>
        <v>42672.125</v>
      </c>
      <c r="T3463" s="11">
        <f t="shared" si="331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6"/>
        <v>2.02</v>
      </c>
      <c r="P3464" s="5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30"/>
        <v>42195.75</v>
      </c>
      <c r="T3464" s="11">
        <f t="shared" si="331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6"/>
        <v>1.0338000000000001</v>
      </c>
      <c r="P3465" s="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30"/>
        <v>42654.165972222225</v>
      </c>
      <c r="T3465" s="11">
        <f t="shared" si="331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6"/>
        <v>1.023236</v>
      </c>
      <c r="P3466" s="5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30"/>
        <v>42605.130057870367</v>
      </c>
      <c r="T3466" s="11">
        <f t="shared" si="331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6"/>
        <v>1.03</v>
      </c>
      <c r="P3467" s="5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30"/>
        <v>42225.666666666672</v>
      </c>
      <c r="T3467" s="11">
        <f t="shared" si="331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6"/>
        <v>1.2714285714285714</v>
      </c>
      <c r="P3468" s="5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30"/>
        <v>42479.977430555555</v>
      </c>
      <c r="T3468" s="11">
        <f t="shared" si="331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6"/>
        <v>1.01</v>
      </c>
      <c r="P3469" s="5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30"/>
        <v>42083.630000000005</v>
      </c>
      <c r="T3469" s="11">
        <f t="shared" si="331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6"/>
        <v>1.2178</v>
      </c>
      <c r="P3470" s="5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30"/>
        <v>42634.125</v>
      </c>
      <c r="T3470" s="11">
        <f t="shared" si="331"/>
        <v>42605.765381944446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6"/>
        <v>1.1339285714285714</v>
      </c>
      <c r="P3471" s="5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30"/>
        <v>42488.641724537039</v>
      </c>
      <c r="T3471" s="11">
        <f t="shared" si="331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6"/>
        <v>1.5</v>
      </c>
      <c r="P3472" s="5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30"/>
        <v>42566.901388888888</v>
      </c>
      <c r="T3472" s="11">
        <f t="shared" si="331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6"/>
        <v>2.1459999999999999</v>
      </c>
      <c r="P3473" s="5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30"/>
        <v>41882.833333333336</v>
      </c>
      <c r="T3473" s="11">
        <f t="shared" si="331"/>
        <v>41841.820486111115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6"/>
        <v>1.0205</v>
      </c>
      <c r="P3474" s="5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30"/>
        <v>41949.249305555553</v>
      </c>
      <c r="T3474" s="11">
        <f t="shared" si="331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6"/>
        <v>1</v>
      </c>
      <c r="P3475" s="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30"/>
        <v>42083.852083333331</v>
      </c>
      <c r="T3475" s="11">
        <f t="shared" si="331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6"/>
        <v>1.01</v>
      </c>
      <c r="P3476" s="5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30"/>
        <v>42571.501516203702</v>
      </c>
      <c r="T3476" s="11">
        <f t="shared" si="331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6"/>
        <v>1.1333333333333333</v>
      </c>
      <c r="P3477" s="5">
        <f t="shared" si="327"/>
        <v>20</v>
      </c>
      <c r="Q3477" t="str">
        <f t="shared" si="328"/>
        <v>theater</v>
      </c>
      <c r="R3477" t="str">
        <f t="shared" si="329"/>
        <v>plays</v>
      </c>
      <c r="S3477" s="11">
        <f t="shared" si="330"/>
        <v>41946</v>
      </c>
      <c r="T3477" s="11">
        <f t="shared" si="331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6"/>
        <v>1.04</v>
      </c>
      <c r="P3478" s="5">
        <f t="shared" si="327"/>
        <v>52</v>
      </c>
      <c r="Q3478" t="str">
        <f t="shared" si="328"/>
        <v>theater</v>
      </c>
      <c r="R3478" t="str">
        <f t="shared" si="329"/>
        <v>plays</v>
      </c>
      <c r="S3478" s="11">
        <f t="shared" si="330"/>
        <v>41939.125</v>
      </c>
      <c r="T3478" s="11">
        <f t="shared" si="331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6"/>
        <v>1.1533333333333333</v>
      </c>
      <c r="P3479" s="5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30"/>
        <v>42141.125</v>
      </c>
      <c r="T3479" s="11">
        <f t="shared" si="331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6"/>
        <v>1.1285000000000001</v>
      </c>
      <c r="P3480" s="5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30"/>
        <v>42079.875</v>
      </c>
      <c r="T3480" s="11">
        <f t="shared" si="331"/>
        <v>42053.916921296295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6"/>
        <v>1.2786666666666666</v>
      </c>
      <c r="P3481" s="5">
        <f t="shared" si="327"/>
        <v>34.25</v>
      </c>
      <c r="Q3481" t="str">
        <f t="shared" si="328"/>
        <v>theater</v>
      </c>
      <c r="R3481" t="str">
        <f t="shared" si="329"/>
        <v>plays</v>
      </c>
      <c r="S3481" s="11">
        <f t="shared" si="330"/>
        <v>41811.855092592596</v>
      </c>
      <c r="T3481" s="11">
        <f t="shared" si="331"/>
        <v>41781.855092592596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6"/>
        <v>1.4266666666666667</v>
      </c>
      <c r="P3482" s="5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30"/>
        <v>42195.875</v>
      </c>
      <c r="T3482" s="11">
        <f t="shared" si="331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6"/>
        <v>1.1879999999999999</v>
      </c>
      <c r="P3483" s="5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30"/>
        <v>42006.247546296298</v>
      </c>
      <c r="T3483" s="11">
        <f t="shared" si="331"/>
        <v>41989.247546296298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6"/>
        <v>1.3833333333333333</v>
      </c>
      <c r="P3484" s="5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1">
        <f t="shared" si="330"/>
        <v>41826.771597222221</v>
      </c>
      <c r="T3484" s="11">
        <f t="shared" si="331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6"/>
        <v>1.599402985074627</v>
      </c>
      <c r="P3485" s="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30"/>
        <v>41823.668761574074</v>
      </c>
      <c r="T3485" s="11">
        <f t="shared" si="331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6"/>
        <v>1.1424000000000001</v>
      </c>
      <c r="P3486" s="5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30"/>
        <v>42536.760405092587</v>
      </c>
      <c r="T3486" s="11">
        <f t="shared" si="331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6"/>
        <v>1.0060606060606061</v>
      </c>
      <c r="P3487" s="5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30"/>
        <v>42402.693055555559</v>
      </c>
      <c r="T3487" s="11">
        <f t="shared" si="331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6"/>
        <v>1.552</v>
      </c>
      <c r="P3488" s="5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30"/>
        <v>42158.290972222225</v>
      </c>
      <c r="T3488" s="11">
        <f t="shared" si="331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6"/>
        <v>1.2775000000000001</v>
      </c>
      <c r="P3489" s="5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30"/>
        <v>42179.940416666665</v>
      </c>
      <c r="T3489" s="11">
        <f t="shared" si="331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6"/>
        <v>1.212</v>
      </c>
      <c r="P3490" s="5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30"/>
        <v>42111.666666666672</v>
      </c>
      <c r="T3490" s="11">
        <f t="shared" si="331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6"/>
        <v>1.127</v>
      </c>
      <c r="P3491" s="5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30"/>
        <v>41783.875</v>
      </c>
      <c r="T3491" s="11">
        <f t="shared" si="331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6"/>
        <v>1.2749999999999999</v>
      </c>
      <c r="P3492" s="5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30"/>
        <v>42473.802361111113</v>
      </c>
      <c r="T3492" s="11">
        <f t="shared" si="331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6"/>
        <v>1.5820000000000001</v>
      </c>
      <c r="P3493" s="5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30"/>
        <v>42142.249814814815</v>
      </c>
      <c r="T3493" s="11">
        <f t="shared" si="331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6"/>
        <v>1.0526894736842105</v>
      </c>
      <c r="P3494" s="5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30"/>
        <v>42303.009224537032</v>
      </c>
      <c r="T3494" s="11">
        <f t="shared" si="331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6"/>
        <v>1</v>
      </c>
      <c r="P3495" s="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30"/>
        <v>41868.21597222222</v>
      </c>
      <c r="T3495" s="11">
        <f t="shared" si="331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6"/>
        <v>1</v>
      </c>
      <c r="P3496" s="5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30"/>
        <v>42700.25</v>
      </c>
      <c r="T3496" s="11">
        <f t="shared" si="331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6"/>
        <v>1.0686</v>
      </c>
      <c r="P3497" s="5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30"/>
        <v>41944.720833333333</v>
      </c>
      <c r="T3497" s="11">
        <f t="shared" si="331"/>
        <v>41915.762835648144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6"/>
        <v>1.244</v>
      </c>
      <c r="P3498" s="5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30"/>
        <v>42624.846828703703</v>
      </c>
      <c r="T3498" s="11">
        <f t="shared" si="331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6"/>
        <v>1.0870406189555126</v>
      </c>
      <c r="P3499" s="5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30"/>
        <v>42523.916666666672</v>
      </c>
      <c r="T3499" s="11">
        <f t="shared" si="331"/>
        <v>42511.741944444446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6"/>
        <v>1.0242424242424242</v>
      </c>
      <c r="P3500" s="5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30"/>
        <v>42518.905555555553</v>
      </c>
      <c r="T3500" s="11">
        <f t="shared" si="331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6"/>
        <v>1.0549999999999999</v>
      </c>
      <c r="P3501" s="5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30"/>
        <v>42186.290972222225</v>
      </c>
      <c r="T3501" s="11">
        <f t="shared" si="331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6"/>
        <v>1.0629999999999999</v>
      </c>
      <c r="P3502" s="5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30"/>
        <v>42436.207638888889</v>
      </c>
      <c r="T3502" s="11">
        <f t="shared" si="331"/>
        <v>42419.919421296298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6"/>
        <v>1.0066666666666666</v>
      </c>
      <c r="P3503" s="5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30"/>
        <v>42258.763831018514</v>
      </c>
      <c r="T3503" s="11">
        <f t="shared" si="331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6"/>
        <v>1.054</v>
      </c>
      <c r="P3504" s="5">
        <f t="shared" si="327"/>
        <v>136</v>
      </c>
      <c r="Q3504" t="str">
        <f t="shared" si="328"/>
        <v>theater</v>
      </c>
      <c r="R3504" t="str">
        <f t="shared" si="329"/>
        <v>plays</v>
      </c>
      <c r="S3504" s="11">
        <f t="shared" si="330"/>
        <v>42445.165972222225</v>
      </c>
      <c r="T3504" s="11">
        <f t="shared" si="331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6"/>
        <v>1.0755999999999999</v>
      </c>
      <c r="P3505" s="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30"/>
        <v>42575.478333333333</v>
      </c>
      <c r="T3505" s="11">
        <f t="shared" si="331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6"/>
        <v>1</v>
      </c>
      <c r="P3506" s="5">
        <f t="shared" si="327"/>
        <v>125</v>
      </c>
      <c r="Q3506" t="str">
        <f t="shared" si="328"/>
        <v>theater</v>
      </c>
      <c r="R3506" t="str">
        <f t="shared" si="329"/>
        <v>plays</v>
      </c>
      <c r="S3506" s="11">
        <f t="shared" si="330"/>
        <v>42327.790405092594</v>
      </c>
      <c r="T3506" s="11">
        <f t="shared" si="331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6"/>
        <v>1.0376000000000001</v>
      </c>
      <c r="P3507" s="5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30"/>
        <v>41772.166666666664</v>
      </c>
      <c r="T3507" s="11">
        <f t="shared" si="331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6"/>
        <v>1.0149999999999999</v>
      </c>
      <c r="P3508" s="5">
        <f t="shared" si="327"/>
        <v>105</v>
      </c>
      <c r="Q3508" t="str">
        <f t="shared" si="328"/>
        <v>theater</v>
      </c>
      <c r="R3508" t="str">
        <f t="shared" si="329"/>
        <v>plays</v>
      </c>
      <c r="S3508" s="11">
        <f t="shared" si="330"/>
        <v>41874.734259259261</v>
      </c>
      <c r="T3508" s="11">
        <f t="shared" si="331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6"/>
        <v>1.044</v>
      </c>
      <c r="P3509" s="5">
        <f t="shared" si="327"/>
        <v>145</v>
      </c>
      <c r="Q3509" t="str">
        <f t="shared" si="328"/>
        <v>theater</v>
      </c>
      <c r="R3509" t="str">
        <f t="shared" si="329"/>
        <v>plays</v>
      </c>
      <c r="S3509" s="11">
        <f t="shared" si="330"/>
        <v>42521.92288194444</v>
      </c>
      <c r="T3509" s="11">
        <f t="shared" si="331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6"/>
        <v>1.8</v>
      </c>
      <c r="P3510" s="5">
        <f t="shared" si="327"/>
        <v>12</v>
      </c>
      <c r="Q3510" t="str">
        <f t="shared" si="328"/>
        <v>theater</v>
      </c>
      <c r="R3510" t="str">
        <f t="shared" si="329"/>
        <v>plays</v>
      </c>
      <c r="S3510" s="11">
        <f t="shared" si="330"/>
        <v>42500.875</v>
      </c>
      <c r="T3510" s="11">
        <f t="shared" si="331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6"/>
        <v>1.0633333333333332</v>
      </c>
      <c r="P3511" s="5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30"/>
        <v>41964.204861111109</v>
      </c>
      <c r="T3511" s="11">
        <f t="shared" si="331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6"/>
        <v>1.0055555555555555</v>
      </c>
      <c r="P3512" s="5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30"/>
        <v>41822.62090277778</v>
      </c>
      <c r="T3512" s="11">
        <f t="shared" si="331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6"/>
        <v>1.012</v>
      </c>
      <c r="P3513" s="5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30"/>
        <v>41950.770833333336</v>
      </c>
      <c r="T3513" s="11">
        <f t="shared" si="331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6"/>
        <v>1</v>
      </c>
      <c r="P3514" s="5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30"/>
        <v>42117.49527777778</v>
      </c>
      <c r="T3514" s="11">
        <f t="shared" si="331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6"/>
        <v>1.1839285714285714</v>
      </c>
      <c r="P3515" s="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30"/>
        <v>41794.207638888889</v>
      </c>
      <c r="T3515" s="11">
        <f t="shared" si="331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6"/>
        <v>1.1000000000000001</v>
      </c>
      <c r="P3516" s="5">
        <f t="shared" si="327"/>
        <v>55</v>
      </c>
      <c r="Q3516" t="str">
        <f t="shared" si="328"/>
        <v>theater</v>
      </c>
      <c r="R3516" t="str">
        <f t="shared" si="329"/>
        <v>plays</v>
      </c>
      <c r="S3516" s="11">
        <f t="shared" si="330"/>
        <v>42037.207638888889</v>
      </c>
      <c r="T3516" s="11">
        <f t="shared" si="331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6"/>
        <v>1.0266666666666666</v>
      </c>
      <c r="P3517" s="5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30"/>
        <v>42155.772812499999</v>
      </c>
      <c r="T3517" s="11">
        <f t="shared" si="331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6"/>
        <v>1</v>
      </c>
      <c r="P3518" s="5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30"/>
        <v>41890.125</v>
      </c>
      <c r="T3518" s="11">
        <f t="shared" si="331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6"/>
        <v>1</v>
      </c>
      <c r="P3519" s="5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30"/>
        <v>41824.458333333336</v>
      </c>
      <c r="T3519" s="11">
        <f t="shared" si="331"/>
        <v>41794.817523148144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6"/>
        <v>1.10046</v>
      </c>
      <c r="P3520" s="5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30"/>
        <v>41914.597916666666</v>
      </c>
      <c r="T3520" s="11">
        <f t="shared" si="331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6"/>
        <v>1.0135000000000001</v>
      </c>
      <c r="P3521" s="5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30"/>
        <v>42067.598958333328</v>
      </c>
      <c r="T3521" s="11">
        <f t="shared" si="331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6"/>
        <v>1.0075000000000001</v>
      </c>
      <c r="P3522" s="5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si="330"/>
        <v>42253.57430555555</v>
      </c>
      <c r="T3522" s="11">
        <f t="shared" si="331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2">IFERROR((E3523/D3523), 0)</f>
        <v>1.6942857142857144</v>
      </c>
      <c r="P3523" s="5">
        <f t="shared" ref="P3523:P3586" si="333">IFERROR(E3523/L3523,0)</f>
        <v>45.615384615384613</v>
      </c>
      <c r="Q3523" t="str">
        <f t="shared" ref="Q3523:Q3586" si="334">TRIM(LEFT(N3523,(FIND("/",N3523,1))-1))</f>
        <v>theater</v>
      </c>
      <c r="R3523" t="str">
        <f t="shared" ref="R3523:R3586" si="335">TRIM(RIGHT(N3523,LEN(N3523) -(FIND("/",N3523,1))))</f>
        <v>plays</v>
      </c>
      <c r="S3523" s="11">
        <f t="shared" ref="S3523:S3586" si="336">(I3523/86400)+DATE(1970,1,1)</f>
        <v>41911.361342592594</v>
      </c>
      <c r="T3523" s="11">
        <f t="shared" ref="T3523:T3586" si="337">(J3523/86400)+DATE(1970,1,1)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2"/>
        <v>1</v>
      </c>
      <c r="P3524" s="5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6"/>
        <v>42262.420833333337</v>
      </c>
      <c r="T3524" s="11">
        <f t="shared" si="337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2"/>
        <v>1.1365000000000001</v>
      </c>
      <c r="P3525" s="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6"/>
        <v>42638.958333333328</v>
      </c>
      <c r="T3525" s="11">
        <f t="shared" si="337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2"/>
        <v>1.0156000000000001</v>
      </c>
      <c r="P3526" s="5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6"/>
        <v>41895.166666666664</v>
      </c>
      <c r="T3526" s="11">
        <f t="shared" si="337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2"/>
        <v>1.06</v>
      </c>
      <c r="P3527" s="5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6"/>
        <v>42225.666666666672</v>
      </c>
      <c r="T3527" s="11">
        <f t="shared" si="337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2"/>
        <v>1.02</v>
      </c>
      <c r="P3528" s="5">
        <f t="shared" si="333"/>
        <v>99</v>
      </c>
      <c r="Q3528" t="str">
        <f t="shared" si="334"/>
        <v>theater</v>
      </c>
      <c r="R3528" t="str">
        <f t="shared" si="335"/>
        <v>plays</v>
      </c>
      <c r="S3528" s="11">
        <f t="shared" si="336"/>
        <v>42488.249305555553</v>
      </c>
      <c r="T3528" s="11">
        <f t="shared" si="337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2"/>
        <v>1.1691666666666667</v>
      </c>
      <c r="P3529" s="5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6"/>
        <v>42196.165972222225</v>
      </c>
      <c r="T3529" s="11">
        <f t="shared" si="337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2"/>
        <v>1.0115151515151515</v>
      </c>
      <c r="P3530" s="5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6"/>
        <v>42753.50136574074</v>
      </c>
      <c r="T3530" s="11">
        <f t="shared" si="337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2"/>
        <v>1.32</v>
      </c>
      <c r="P3531" s="5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6"/>
        <v>42198.041666666672</v>
      </c>
      <c r="T3531" s="11">
        <f t="shared" si="337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2"/>
        <v>1</v>
      </c>
      <c r="P3532" s="5">
        <f t="shared" si="333"/>
        <v>125</v>
      </c>
      <c r="Q3532" t="str">
        <f t="shared" si="334"/>
        <v>theater</v>
      </c>
      <c r="R3532" t="str">
        <f t="shared" si="335"/>
        <v>plays</v>
      </c>
      <c r="S3532" s="11">
        <f t="shared" si="336"/>
        <v>42470.833333333328</v>
      </c>
      <c r="T3532" s="11">
        <f t="shared" si="337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2"/>
        <v>1.28</v>
      </c>
      <c r="P3533" s="5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6"/>
        <v>42551.654328703706</v>
      </c>
      <c r="T3533" s="11">
        <f t="shared" si="337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2"/>
        <v>1.1895833333333334</v>
      </c>
      <c r="P3534" s="5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6"/>
        <v>41900.165972222225</v>
      </c>
      <c r="T3534" s="11">
        <f t="shared" si="337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2"/>
        <v>1.262</v>
      </c>
      <c r="P3535" s="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6"/>
        <v>42319.802858796298</v>
      </c>
      <c r="T3535" s="11">
        <f t="shared" si="337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2"/>
        <v>1.5620000000000001</v>
      </c>
      <c r="P3536" s="5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6"/>
        <v>42278.6252662037</v>
      </c>
      <c r="T3536" s="11">
        <f t="shared" si="337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2"/>
        <v>1.0315000000000001</v>
      </c>
      <c r="P3537" s="5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6"/>
        <v>42279.75</v>
      </c>
      <c r="T3537" s="11">
        <f t="shared" si="337"/>
        <v>42248.640162037038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2"/>
        <v>1.5333333333333334</v>
      </c>
      <c r="P3538" s="5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6"/>
        <v>42358.499305555553</v>
      </c>
      <c r="T3538" s="11">
        <f t="shared" si="337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2"/>
        <v>1.8044444444444445</v>
      </c>
      <c r="P3539" s="5">
        <f t="shared" si="333"/>
        <v>43.5</v>
      </c>
      <c r="Q3539" t="str">
        <f t="shared" si="334"/>
        <v>theater</v>
      </c>
      <c r="R3539" t="str">
        <f t="shared" si="335"/>
        <v>plays</v>
      </c>
      <c r="S3539" s="11">
        <f t="shared" si="336"/>
        <v>41960.332638888889</v>
      </c>
      <c r="T3539" s="11">
        <f t="shared" si="337"/>
        <v>41923.354351851856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2"/>
        <v>1.2845</v>
      </c>
      <c r="P3540" s="5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6"/>
        <v>42599.420601851853</v>
      </c>
      <c r="T3540" s="11">
        <f t="shared" si="337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2"/>
        <v>1.1966666666666668</v>
      </c>
      <c r="P3541" s="5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6"/>
        <v>42621.756041666667</v>
      </c>
      <c r="T3541" s="11">
        <f t="shared" si="337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2"/>
        <v>1.23</v>
      </c>
      <c r="P3542" s="5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6"/>
        <v>42547.003368055557</v>
      </c>
      <c r="T3542" s="11">
        <f t="shared" si="337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2"/>
        <v>1.05</v>
      </c>
      <c r="P3543" s="5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6"/>
        <v>42247.730034722219</v>
      </c>
      <c r="T3543" s="11">
        <f t="shared" si="337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2"/>
        <v>1.0223636363636364</v>
      </c>
      <c r="P3544" s="5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6"/>
        <v>41889.599791666667</v>
      </c>
      <c r="T3544" s="11">
        <f t="shared" si="337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2"/>
        <v>1.0466666666666666</v>
      </c>
      <c r="P3545" s="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6"/>
        <v>42180.755312499998</v>
      </c>
      <c r="T3545" s="11">
        <f t="shared" si="337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2"/>
        <v>1</v>
      </c>
      <c r="P3546" s="5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6"/>
        <v>42070.831678240742</v>
      </c>
      <c r="T3546" s="11">
        <f t="shared" si="337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2"/>
        <v>1.004</v>
      </c>
      <c r="P3547" s="5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6"/>
        <v>42105.807395833333</v>
      </c>
      <c r="T3547" s="11">
        <f t="shared" si="337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2"/>
        <v>1.0227272727272727</v>
      </c>
      <c r="P3548" s="5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6"/>
        <v>42095.165972222225</v>
      </c>
      <c r="T3548" s="11">
        <f t="shared" si="337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2"/>
        <v>1.1440928571428572</v>
      </c>
      <c r="P3549" s="5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6"/>
        <v>42504.165972222225</v>
      </c>
      <c r="T3549" s="11">
        <f t="shared" si="337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2"/>
        <v>1.019047619047619</v>
      </c>
      <c r="P3550" s="5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6"/>
        <v>42434.041666666672</v>
      </c>
      <c r="T3550" s="11">
        <f t="shared" si="337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2"/>
        <v>1.02</v>
      </c>
      <c r="P3551" s="5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6"/>
        <v>42251.394363425927</v>
      </c>
      <c r="T3551" s="11">
        <f t="shared" si="337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2"/>
        <v>1.048</v>
      </c>
      <c r="P3552" s="5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6"/>
        <v>42492.893495370372</v>
      </c>
      <c r="T3552" s="11">
        <f t="shared" si="337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2"/>
        <v>1.0183333333333333</v>
      </c>
      <c r="P3553" s="5">
        <f t="shared" si="333"/>
        <v>61.1</v>
      </c>
      <c r="Q3553" t="str">
        <f t="shared" si="334"/>
        <v>theater</v>
      </c>
      <c r="R3553" t="str">
        <f t="shared" si="335"/>
        <v>plays</v>
      </c>
      <c r="S3553" s="11">
        <f t="shared" si="336"/>
        <v>41781.921527777777</v>
      </c>
      <c r="T3553" s="11">
        <f t="shared" si="337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2"/>
        <v>1</v>
      </c>
      <c r="P3554" s="5">
        <f t="shared" si="333"/>
        <v>38.65</v>
      </c>
      <c r="Q3554" t="str">
        <f t="shared" si="334"/>
        <v>theater</v>
      </c>
      <c r="R3554" t="str">
        <f t="shared" si="335"/>
        <v>plays</v>
      </c>
      <c r="S3554" s="11">
        <f t="shared" si="336"/>
        <v>41818.587083333332</v>
      </c>
      <c r="T3554" s="11">
        <f t="shared" si="337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2"/>
        <v>1.0627272727272727</v>
      </c>
      <c r="P3555" s="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6"/>
        <v>42228</v>
      </c>
      <c r="T3555" s="11">
        <f t="shared" si="337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2"/>
        <v>1.1342219999999998</v>
      </c>
      <c r="P3556" s="5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6"/>
        <v>42046.708333333328</v>
      </c>
      <c r="T3556" s="11">
        <f t="shared" si="337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2"/>
        <v>1</v>
      </c>
      <c r="P3557" s="5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6"/>
        <v>42691.483726851853</v>
      </c>
      <c r="T3557" s="11">
        <f t="shared" si="337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2"/>
        <v>1.0045454545454546</v>
      </c>
      <c r="P3558" s="5">
        <f t="shared" si="333"/>
        <v>110.5</v>
      </c>
      <c r="Q3558" t="str">
        <f t="shared" si="334"/>
        <v>theater</v>
      </c>
      <c r="R3558" t="str">
        <f t="shared" si="335"/>
        <v>plays</v>
      </c>
      <c r="S3558" s="11">
        <f t="shared" si="336"/>
        <v>41868.649583333332</v>
      </c>
      <c r="T3558" s="11">
        <f t="shared" si="337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2"/>
        <v>1.0003599999999999</v>
      </c>
      <c r="P3559" s="5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6"/>
        <v>41764.276747685188</v>
      </c>
      <c r="T3559" s="11">
        <f t="shared" si="337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2"/>
        <v>1.44</v>
      </c>
      <c r="P3560" s="5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6"/>
        <v>42181.875</v>
      </c>
      <c r="T3560" s="11">
        <f t="shared" si="337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2"/>
        <v>1.0349999999999999</v>
      </c>
      <c r="P3561" s="5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6"/>
        <v>42216.373611111107</v>
      </c>
      <c r="T3561" s="11">
        <f t="shared" si="337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2"/>
        <v>1.0843750000000001</v>
      </c>
      <c r="P3562" s="5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6"/>
        <v>42151.114583333328</v>
      </c>
      <c r="T3562" s="11">
        <f t="shared" si="337"/>
        <v>42115.889652777776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2"/>
        <v>1.024</v>
      </c>
      <c r="P3563" s="5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6"/>
        <v>42221.775000000001</v>
      </c>
      <c r="T3563" s="11">
        <f t="shared" si="337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2"/>
        <v>1.4888888888888889</v>
      </c>
      <c r="P3564" s="5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6"/>
        <v>42442.916666666672</v>
      </c>
      <c r="T3564" s="11">
        <f t="shared" si="337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2"/>
        <v>1.0549000000000002</v>
      </c>
      <c r="P3565" s="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6"/>
        <v>42583.791666666672</v>
      </c>
      <c r="T3565" s="11">
        <f t="shared" si="337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2"/>
        <v>1.0049999999999999</v>
      </c>
      <c r="P3566" s="5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6"/>
        <v>42282.666666666672</v>
      </c>
      <c r="T3566" s="11">
        <f t="shared" si="337"/>
        <v>42236.623252314814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2"/>
        <v>1.3055555555555556</v>
      </c>
      <c r="P3567" s="5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6"/>
        <v>42004.743148148147</v>
      </c>
      <c r="T3567" s="11">
        <f t="shared" si="337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2"/>
        <v>1.0475000000000001</v>
      </c>
      <c r="P3568" s="5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6"/>
        <v>42027.507905092592</v>
      </c>
      <c r="T3568" s="11">
        <f t="shared" si="337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2"/>
        <v>1.0880000000000001</v>
      </c>
      <c r="P3569" s="5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6"/>
        <v>42165.810694444444</v>
      </c>
      <c r="T3569" s="11">
        <f t="shared" si="337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2"/>
        <v>1.1100000000000001</v>
      </c>
      <c r="P3570" s="5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6"/>
        <v>41899.740671296298</v>
      </c>
      <c r="T3570" s="11">
        <f t="shared" si="337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2"/>
        <v>1.0047999999999999</v>
      </c>
      <c r="P3571" s="5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6"/>
        <v>42012.688611111109</v>
      </c>
      <c r="T3571" s="11">
        <f t="shared" si="337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2"/>
        <v>1.1435</v>
      </c>
      <c r="P3572" s="5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6"/>
        <v>42004.291666666672</v>
      </c>
      <c r="T3572" s="11">
        <f t="shared" si="337"/>
        <v>41976.331979166665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2"/>
        <v>1.2206666666666666</v>
      </c>
      <c r="P3573" s="5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6"/>
        <v>41942.858946759261</v>
      </c>
      <c r="T3573" s="11">
        <f t="shared" si="337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2"/>
        <v>1</v>
      </c>
      <c r="P3574" s="5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6"/>
        <v>42176.570393518516</v>
      </c>
      <c r="T3574" s="11">
        <f t="shared" si="337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2"/>
        <v>1.028</v>
      </c>
      <c r="P3575" s="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6"/>
        <v>41951.417199074072</v>
      </c>
      <c r="T3575" s="11">
        <f t="shared" si="337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2"/>
        <v>1.0612068965517241</v>
      </c>
      <c r="P3576" s="5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6"/>
        <v>41956.984351851846</v>
      </c>
      <c r="T3576" s="11">
        <f t="shared" si="337"/>
        <v>41926.942685185189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2"/>
        <v>1.0133000000000001</v>
      </c>
      <c r="P3577" s="5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6"/>
        <v>42593.165972222225</v>
      </c>
      <c r="T3577" s="11">
        <f t="shared" si="337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2"/>
        <v>1</v>
      </c>
      <c r="P3578" s="5">
        <f t="shared" si="333"/>
        <v>20</v>
      </c>
      <c r="Q3578" t="str">
        <f t="shared" si="334"/>
        <v>theater</v>
      </c>
      <c r="R3578" t="str">
        <f t="shared" si="335"/>
        <v>plays</v>
      </c>
      <c r="S3578" s="11">
        <f t="shared" si="336"/>
        <v>42709.590902777782</v>
      </c>
      <c r="T3578" s="11">
        <f t="shared" si="337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2"/>
        <v>1.3</v>
      </c>
      <c r="P3579" s="5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6"/>
        <v>42120.26944444445</v>
      </c>
      <c r="T3579" s="11">
        <f t="shared" si="337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2"/>
        <v>1.0001333333333333</v>
      </c>
      <c r="P3580" s="5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6"/>
        <v>42490.733530092592</v>
      </c>
      <c r="T3580" s="11">
        <f t="shared" si="337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2"/>
        <v>1</v>
      </c>
      <c r="P3581" s="5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6"/>
        <v>42460.720555555556</v>
      </c>
      <c r="T3581" s="11">
        <f t="shared" si="337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2"/>
        <v>1.1388888888888888</v>
      </c>
      <c r="P3582" s="5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6"/>
        <v>42064.207638888889</v>
      </c>
      <c r="T3582" s="11">
        <f t="shared" si="337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2"/>
        <v>1</v>
      </c>
      <c r="P3583" s="5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6"/>
        <v>41850.471180555556</v>
      </c>
      <c r="T3583" s="11">
        <f t="shared" si="337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2"/>
        <v>2.87</v>
      </c>
      <c r="P3584" s="5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6"/>
        <v>42465.095856481479</v>
      </c>
      <c r="T3584" s="11">
        <f t="shared" si="337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2"/>
        <v>1.085</v>
      </c>
      <c r="P3585" s="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6"/>
        <v>42478.384317129632</v>
      </c>
      <c r="T3585" s="11">
        <f t="shared" si="337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2"/>
        <v>1.155</v>
      </c>
      <c r="P3586" s="5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1">
        <f t="shared" si="336"/>
        <v>42198.316481481481</v>
      </c>
      <c r="T3586" s="11">
        <f t="shared" si="337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8">IFERROR((E3587/D3587), 0)</f>
        <v>1.1911764705882353</v>
      </c>
      <c r="P3587" s="5">
        <f t="shared" ref="P3587:P3650" si="339">IFERROR(E3587/L3587,0)</f>
        <v>176.08695652173913</v>
      </c>
      <c r="Q3587" t="str">
        <f t="shared" ref="Q3587:Q3650" si="340">TRIM(LEFT(N3587,(FIND("/",N3587,1))-1))</f>
        <v>theater</v>
      </c>
      <c r="R3587" t="str">
        <f t="shared" ref="R3587:R3650" si="341">TRIM(RIGHT(N3587,LEN(N3587) -(FIND("/",N3587,1))))</f>
        <v>plays</v>
      </c>
      <c r="S3587" s="11">
        <f t="shared" ref="S3587:S3650" si="342">(I3587/86400)+DATE(1970,1,1)</f>
        <v>41994.716319444444</v>
      </c>
      <c r="T3587" s="11">
        <f t="shared" ref="T3587:T3650" si="343">(J3587/86400)+DATE(1970,1,1)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8"/>
        <v>1.0942666666666667</v>
      </c>
      <c r="P3588" s="5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42"/>
        <v>42636.697569444441</v>
      </c>
      <c r="T3588" s="11">
        <f t="shared" si="343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8"/>
        <v>1.266</v>
      </c>
      <c r="P3589" s="5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42"/>
        <v>42548.791666666672</v>
      </c>
      <c r="T3589" s="11">
        <f t="shared" si="343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8"/>
        <v>1.0049999999999999</v>
      </c>
      <c r="P3590" s="5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42"/>
        <v>42123.958333333328</v>
      </c>
      <c r="T3590" s="11">
        <f t="shared" si="343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8"/>
        <v>1.2749999999999999</v>
      </c>
      <c r="P3591" s="5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42"/>
        <v>42150.647534722222</v>
      </c>
      <c r="T3591" s="11">
        <f t="shared" si="343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8"/>
        <v>1.0005999999999999</v>
      </c>
      <c r="P3592" s="5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42"/>
        <v>41932.333726851852</v>
      </c>
      <c r="T3592" s="11">
        <f t="shared" si="343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8"/>
        <v>1.75</v>
      </c>
      <c r="P3593" s="5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42"/>
        <v>42028.207638888889</v>
      </c>
      <c r="T3593" s="11">
        <f t="shared" si="343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8"/>
        <v>1.2725</v>
      </c>
      <c r="P3594" s="5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42"/>
        <v>42046.207638888889</v>
      </c>
      <c r="T3594" s="11">
        <f t="shared" si="343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8"/>
        <v>1.1063333333333334</v>
      </c>
      <c r="P3595" s="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42"/>
        <v>42009.851388888885</v>
      </c>
      <c r="T3595" s="11">
        <f t="shared" si="343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8"/>
        <v>1.2593749999999999</v>
      </c>
      <c r="P3596" s="5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42"/>
        <v>42617.066921296297</v>
      </c>
      <c r="T3596" s="11">
        <f t="shared" si="343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8"/>
        <v>1.1850000000000001</v>
      </c>
      <c r="P3597" s="5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42"/>
        <v>42076.290972222225</v>
      </c>
      <c r="T3597" s="11">
        <f t="shared" si="343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8"/>
        <v>1.0772727272727274</v>
      </c>
      <c r="P3598" s="5">
        <f t="shared" si="339"/>
        <v>79</v>
      </c>
      <c r="Q3598" t="str">
        <f t="shared" si="340"/>
        <v>theater</v>
      </c>
      <c r="R3598" t="str">
        <f t="shared" si="341"/>
        <v>plays</v>
      </c>
      <c r="S3598" s="11">
        <f t="shared" si="342"/>
        <v>41877.715069444443</v>
      </c>
      <c r="T3598" s="11">
        <f t="shared" si="343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8"/>
        <v>1.026</v>
      </c>
      <c r="P3599" s="5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42"/>
        <v>42432.249305555553</v>
      </c>
      <c r="T3599" s="11">
        <f t="shared" si="343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8"/>
        <v>1.101</v>
      </c>
      <c r="P3600" s="5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42"/>
        <v>41885.207638888889</v>
      </c>
      <c r="T3600" s="11">
        <f t="shared" si="343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8"/>
        <v>2.02</v>
      </c>
      <c r="P3601" s="5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42"/>
        <v>42246</v>
      </c>
      <c r="T3601" s="11">
        <f t="shared" si="343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8"/>
        <v>1.3</v>
      </c>
      <c r="P3602" s="5">
        <f t="shared" si="339"/>
        <v>3.25</v>
      </c>
      <c r="Q3602" t="str">
        <f t="shared" si="340"/>
        <v>theater</v>
      </c>
      <c r="R3602" t="str">
        <f t="shared" si="341"/>
        <v>plays</v>
      </c>
      <c r="S3602" s="11">
        <f t="shared" si="342"/>
        <v>42656.849120370374</v>
      </c>
      <c r="T3602" s="11">
        <f t="shared" si="343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8"/>
        <v>1.0435000000000001</v>
      </c>
      <c r="P3603" s="5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42"/>
        <v>42020.99863425926</v>
      </c>
      <c r="T3603" s="11">
        <f t="shared" si="343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8"/>
        <v>1.0004999999999999</v>
      </c>
      <c r="P3604" s="5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42"/>
        <v>42507.894432870366</v>
      </c>
      <c r="T3604" s="11">
        <f t="shared" si="343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8"/>
        <v>1.7066666666666668</v>
      </c>
      <c r="P3605" s="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42"/>
        <v>42313.906018518523</v>
      </c>
      <c r="T3605" s="11">
        <f t="shared" si="343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8"/>
        <v>1.1283333333333334</v>
      </c>
      <c r="P3606" s="5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42"/>
        <v>42489.290972222225</v>
      </c>
      <c r="T3606" s="11">
        <f t="shared" si="343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8"/>
        <v>1.84</v>
      </c>
      <c r="P3607" s="5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42"/>
        <v>42413.793124999997</v>
      </c>
      <c r="T3607" s="11">
        <f t="shared" si="343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8"/>
        <v>1.3026666666666666</v>
      </c>
      <c r="P3608" s="5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42"/>
        <v>42596.604826388888</v>
      </c>
      <c r="T3608" s="11">
        <f t="shared" si="343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8"/>
        <v>1.0545454545454545</v>
      </c>
      <c r="P3609" s="5">
        <f t="shared" si="339"/>
        <v>29</v>
      </c>
      <c r="Q3609" t="str">
        <f t="shared" si="340"/>
        <v>theater</v>
      </c>
      <c r="R3609" t="str">
        <f t="shared" si="341"/>
        <v>plays</v>
      </c>
      <c r="S3609" s="11">
        <f t="shared" si="342"/>
        <v>42353</v>
      </c>
      <c r="T3609" s="11">
        <f t="shared" si="343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8"/>
        <v>1</v>
      </c>
      <c r="P3610" s="5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42"/>
        <v>42538.583333333328</v>
      </c>
      <c r="T3610" s="11">
        <f t="shared" si="343"/>
        <v>42506.709374999999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8"/>
        <v>1.5331632653061225</v>
      </c>
      <c r="P3611" s="5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42"/>
        <v>42459.950057870374</v>
      </c>
      <c r="T3611" s="11">
        <f t="shared" si="343"/>
        <v>42429.991724537038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8"/>
        <v>1.623</v>
      </c>
      <c r="P3612" s="5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42"/>
        <v>42233.432129629626</v>
      </c>
      <c r="T3612" s="11">
        <f t="shared" si="343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8"/>
        <v>1.36</v>
      </c>
      <c r="P3613" s="5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42"/>
        <v>42102.370381944449</v>
      </c>
      <c r="T3613" s="11">
        <f t="shared" si="343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8"/>
        <v>1.444</v>
      </c>
      <c r="P3614" s="5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42"/>
        <v>41799.726979166662</v>
      </c>
      <c r="T3614" s="11">
        <f t="shared" si="343"/>
        <v>41789.726979166662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8"/>
        <v>1</v>
      </c>
      <c r="P3615" s="5">
        <f t="shared" si="339"/>
        <v>62.5</v>
      </c>
      <c r="Q3615" t="str">
        <f t="shared" si="340"/>
        <v>theater</v>
      </c>
      <c r="R3615" t="str">
        <f t="shared" si="341"/>
        <v>plays</v>
      </c>
      <c r="S3615" s="11">
        <f t="shared" si="342"/>
        <v>41818.58997685185</v>
      </c>
      <c r="T3615" s="11">
        <f t="shared" si="343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8"/>
        <v>1.008</v>
      </c>
      <c r="P3616" s="5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42"/>
        <v>42174.041851851856</v>
      </c>
      <c r="T3616" s="11">
        <f t="shared" si="343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8"/>
        <v>1.0680000000000001</v>
      </c>
      <c r="P3617" s="5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42"/>
        <v>42348.593703703707</v>
      </c>
      <c r="T3617" s="11">
        <f t="shared" si="343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8"/>
        <v>1.248</v>
      </c>
      <c r="P3618" s="5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42"/>
        <v>42082.908148148148</v>
      </c>
      <c r="T3618" s="11">
        <f t="shared" si="343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8"/>
        <v>1.1891891891891893</v>
      </c>
      <c r="P3619" s="5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42"/>
        <v>42794</v>
      </c>
      <c r="T3619" s="11">
        <f t="shared" si="343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8"/>
        <v>1.01</v>
      </c>
      <c r="P3620" s="5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42"/>
        <v>42158.627893518518</v>
      </c>
      <c r="T3620" s="11">
        <f t="shared" si="343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8"/>
        <v>1.1299999999999999</v>
      </c>
      <c r="P3621" s="5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42"/>
        <v>42693.916666666672</v>
      </c>
      <c r="T3621" s="11">
        <f t="shared" si="343"/>
        <v>42661.132245370369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8"/>
        <v>1.0519047619047619</v>
      </c>
      <c r="P3622" s="5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42"/>
        <v>42068.166666666672</v>
      </c>
      <c r="T3622" s="11">
        <f t="shared" si="343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8"/>
        <v>1.0973333333333333</v>
      </c>
      <c r="P3623" s="5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42"/>
        <v>42643.875</v>
      </c>
      <c r="T3623" s="11">
        <f t="shared" si="343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8"/>
        <v>1.00099</v>
      </c>
      <c r="P3624" s="5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42"/>
        <v>41910.140972222223</v>
      </c>
      <c r="T3624" s="11">
        <f t="shared" si="343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8"/>
        <v>1.2</v>
      </c>
      <c r="P3625" s="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42"/>
        <v>41846.291666666664</v>
      </c>
      <c r="T3625" s="11">
        <f t="shared" si="343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8"/>
        <v>1.0493333333333332</v>
      </c>
      <c r="P3626" s="5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42"/>
        <v>42605.774189814816</v>
      </c>
      <c r="T3626" s="11">
        <f t="shared" si="343"/>
        <v>42545.774189814816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8"/>
        <v>1.0266666666666666</v>
      </c>
      <c r="P3627" s="5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42"/>
        <v>42187.652511574073</v>
      </c>
      <c r="T3627" s="11">
        <f t="shared" si="343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8"/>
        <v>1.0182500000000001</v>
      </c>
      <c r="P3628" s="5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42"/>
        <v>41867.667326388888</v>
      </c>
      <c r="T3628" s="11">
        <f t="shared" si="343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8"/>
        <v>1</v>
      </c>
      <c r="P3629" s="5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42"/>
        <v>42511.165972222225</v>
      </c>
      <c r="T3629" s="11">
        <f t="shared" si="343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8"/>
        <v>0</v>
      </c>
      <c r="P3630" s="5">
        <f t="shared" si="339"/>
        <v>0</v>
      </c>
      <c r="Q3630" t="str">
        <f t="shared" si="340"/>
        <v>theater</v>
      </c>
      <c r="R3630" t="str">
        <f t="shared" si="341"/>
        <v>musical</v>
      </c>
      <c r="S3630" s="11">
        <f t="shared" si="342"/>
        <v>42351.874953703707</v>
      </c>
      <c r="T3630" s="11">
        <f t="shared" si="343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8"/>
        <v>1.9999999999999999E-6</v>
      </c>
      <c r="P3631" s="5">
        <f t="shared" si="339"/>
        <v>1</v>
      </c>
      <c r="Q3631" t="str">
        <f t="shared" si="340"/>
        <v>theater</v>
      </c>
      <c r="R3631" t="str">
        <f t="shared" si="341"/>
        <v>musical</v>
      </c>
      <c r="S3631" s="11">
        <f t="shared" si="342"/>
        <v>42495.708333333328</v>
      </c>
      <c r="T3631" s="11">
        <f t="shared" si="343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8"/>
        <v>3.3333333333333332E-4</v>
      </c>
      <c r="P3632" s="5">
        <f t="shared" si="339"/>
        <v>1</v>
      </c>
      <c r="Q3632" t="str">
        <f t="shared" si="340"/>
        <v>theater</v>
      </c>
      <c r="R3632" t="str">
        <f t="shared" si="341"/>
        <v>musical</v>
      </c>
      <c r="S3632" s="11">
        <f t="shared" si="342"/>
        <v>41972.888773148152</v>
      </c>
      <c r="T3632" s="11">
        <f t="shared" si="343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8"/>
        <v>0.51023391812865493</v>
      </c>
      <c r="P3633" s="5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42"/>
        <v>41905.165972222225</v>
      </c>
      <c r="T3633" s="11">
        <f t="shared" si="343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8"/>
        <v>0.2</v>
      </c>
      <c r="P3634" s="5">
        <f t="shared" si="339"/>
        <v>100</v>
      </c>
      <c r="Q3634" t="str">
        <f t="shared" si="340"/>
        <v>theater</v>
      </c>
      <c r="R3634" t="str">
        <f t="shared" si="341"/>
        <v>musical</v>
      </c>
      <c r="S3634" s="11">
        <f t="shared" si="342"/>
        <v>41966.936909722222</v>
      </c>
      <c r="T3634" s="11">
        <f t="shared" si="343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8"/>
        <v>0.35239999999999999</v>
      </c>
      <c r="P3635" s="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42"/>
        <v>42693.041666666672</v>
      </c>
      <c r="T3635" s="11">
        <f t="shared" si="343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8"/>
        <v>4.2466666666666666E-2</v>
      </c>
      <c r="P3636" s="5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42"/>
        <v>42749.165972222225</v>
      </c>
      <c r="T3636" s="11">
        <f t="shared" si="343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8"/>
        <v>0.36457142857142855</v>
      </c>
      <c r="P3637" s="5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42"/>
        <v>42480.88282407407</v>
      </c>
      <c r="T3637" s="11">
        <f t="shared" si="343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8"/>
        <v>0</v>
      </c>
      <c r="P3638" s="5">
        <f t="shared" si="339"/>
        <v>0</v>
      </c>
      <c r="Q3638" t="str">
        <f t="shared" si="340"/>
        <v>theater</v>
      </c>
      <c r="R3638" t="str">
        <f t="shared" si="341"/>
        <v>musical</v>
      </c>
      <c r="S3638" s="11">
        <f t="shared" si="342"/>
        <v>42261.694780092592</v>
      </c>
      <c r="T3638" s="11">
        <f t="shared" si="343"/>
        <v>42226.694780092592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8"/>
        <v>0.30866666666666664</v>
      </c>
      <c r="P3639" s="5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42"/>
        <v>42005.700636574074</v>
      </c>
      <c r="T3639" s="11">
        <f t="shared" si="343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8"/>
        <v>6.545454545454546E-2</v>
      </c>
      <c r="P3640" s="5">
        <f t="shared" si="339"/>
        <v>108</v>
      </c>
      <c r="Q3640" t="str">
        <f t="shared" si="340"/>
        <v>theater</v>
      </c>
      <c r="R3640" t="str">
        <f t="shared" si="341"/>
        <v>musical</v>
      </c>
      <c r="S3640" s="11">
        <f t="shared" si="342"/>
        <v>42113.631157407406</v>
      </c>
      <c r="T3640" s="11">
        <f t="shared" si="343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8"/>
        <v>4.0000000000000003E-5</v>
      </c>
      <c r="P3641" s="5">
        <f t="shared" si="339"/>
        <v>1</v>
      </c>
      <c r="Q3641" t="str">
        <f t="shared" si="340"/>
        <v>theater</v>
      </c>
      <c r="R3641" t="str">
        <f t="shared" si="341"/>
        <v>musical</v>
      </c>
      <c r="S3641" s="11">
        <f t="shared" si="342"/>
        <v>42650.632638888885</v>
      </c>
      <c r="T3641" s="11">
        <f t="shared" si="343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8"/>
        <v>5.5E-2</v>
      </c>
      <c r="P3642" s="5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42"/>
        <v>42134.781597222223</v>
      </c>
      <c r="T3642" s="11">
        <f t="shared" si="343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8"/>
        <v>0</v>
      </c>
      <c r="P3643" s="5">
        <f t="shared" si="339"/>
        <v>0</v>
      </c>
      <c r="Q3643" t="str">
        <f t="shared" si="340"/>
        <v>theater</v>
      </c>
      <c r="R3643" t="str">
        <f t="shared" si="341"/>
        <v>musical</v>
      </c>
      <c r="S3643" s="11">
        <f t="shared" si="342"/>
        <v>41917.208333333336</v>
      </c>
      <c r="T3643" s="11">
        <f t="shared" si="343"/>
        <v>41899.627071759256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8"/>
        <v>2.1428571428571429E-2</v>
      </c>
      <c r="P3644" s="5">
        <f t="shared" si="339"/>
        <v>7.5</v>
      </c>
      <c r="Q3644" t="str">
        <f t="shared" si="340"/>
        <v>theater</v>
      </c>
      <c r="R3644" t="str">
        <f t="shared" si="341"/>
        <v>musical</v>
      </c>
      <c r="S3644" s="11">
        <f t="shared" si="342"/>
        <v>42338.708333333328</v>
      </c>
      <c r="T3644" s="11">
        <f t="shared" si="343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8"/>
        <v>0</v>
      </c>
      <c r="P3645" s="5">
        <f t="shared" si="339"/>
        <v>0</v>
      </c>
      <c r="Q3645" t="str">
        <f t="shared" si="340"/>
        <v>theater</v>
      </c>
      <c r="R3645" t="str">
        <f t="shared" si="341"/>
        <v>musical</v>
      </c>
      <c r="S3645" s="11">
        <f t="shared" si="342"/>
        <v>42325.185636574075</v>
      </c>
      <c r="T3645" s="11">
        <f t="shared" si="343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8"/>
        <v>0.16420000000000001</v>
      </c>
      <c r="P3646" s="5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42"/>
        <v>42437.207638888889</v>
      </c>
      <c r="T3646" s="11">
        <f t="shared" si="343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8"/>
        <v>1E-3</v>
      </c>
      <c r="P3647" s="5">
        <f t="shared" si="339"/>
        <v>1</v>
      </c>
      <c r="Q3647" t="str">
        <f t="shared" si="340"/>
        <v>theater</v>
      </c>
      <c r="R3647" t="str">
        <f t="shared" si="341"/>
        <v>musical</v>
      </c>
      <c r="S3647" s="11">
        <f t="shared" si="342"/>
        <v>42696.012013888889</v>
      </c>
      <c r="T3647" s="11">
        <f t="shared" si="343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8"/>
        <v>4.8099999999999997E-2</v>
      </c>
      <c r="P3648" s="5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42"/>
        <v>42171.979166666672</v>
      </c>
      <c r="T3648" s="11">
        <f t="shared" si="343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8"/>
        <v>0.06</v>
      </c>
      <c r="P3649" s="5">
        <f t="shared" si="339"/>
        <v>15</v>
      </c>
      <c r="Q3649" t="str">
        <f t="shared" si="340"/>
        <v>theater</v>
      </c>
      <c r="R3649" t="str">
        <f t="shared" si="341"/>
        <v>musical</v>
      </c>
      <c r="S3649" s="11">
        <f t="shared" si="342"/>
        <v>42643.749155092592</v>
      </c>
      <c r="T3649" s="11">
        <f t="shared" si="343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8"/>
        <v>1.003825</v>
      </c>
      <c r="P3650" s="5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si="342"/>
        <v>41917.292187500003</v>
      </c>
      <c r="T3650" s="11">
        <f t="shared" si="343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4">IFERROR((E3651/D3651), 0)</f>
        <v>1.04</v>
      </c>
      <c r="P3651" s="5">
        <f t="shared" ref="P3651:P3714" si="345">IFERROR(E3651/L3651,0)</f>
        <v>97.5</v>
      </c>
      <c r="Q3651" t="str">
        <f t="shared" ref="Q3651:Q3714" si="346">TRIM(LEFT(N3651,(FIND("/",N3651,1))-1))</f>
        <v>theater</v>
      </c>
      <c r="R3651" t="str">
        <f t="shared" ref="R3651:R3714" si="347">TRIM(RIGHT(N3651,LEN(N3651) -(FIND("/",N3651,1))))</f>
        <v>plays</v>
      </c>
      <c r="S3651" s="11">
        <f t="shared" ref="S3651:S3714" si="348">(I3651/86400)+DATE(1970,1,1)</f>
        <v>41806.712893518517</v>
      </c>
      <c r="T3651" s="11">
        <f t="shared" ref="T3651:T3714" si="349">(J3651/86400)+DATE(1970,1,1)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4"/>
        <v>1</v>
      </c>
      <c r="P3652" s="5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8"/>
        <v>42402.478981481487</v>
      </c>
      <c r="T3652" s="11">
        <f t="shared" si="34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4"/>
        <v>1.04</v>
      </c>
      <c r="P3653" s="5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8"/>
        <v>41861.665972222225</v>
      </c>
      <c r="T3653" s="11">
        <f t="shared" si="34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4"/>
        <v>2.5066666666666668</v>
      </c>
      <c r="P3654" s="5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8"/>
        <v>42607.165972222225</v>
      </c>
      <c r="T3654" s="11">
        <f t="shared" si="34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4"/>
        <v>1.0049999999999999</v>
      </c>
      <c r="P3655" s="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8"/>
        <v>42221.363506944443</v>
      </c>
      <c r="T3655" s="11">
        <f t="shared" si="34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4"/>
        <v>1.744</v>
      </c>
      <c r="P3656" s="5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8"/>
        <v>42463.708333333328</v>
      </c>
      <c r="T3656" s="11">
        <f t="shared" si="34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4"/>
        <v>1.1626000000000001</v>
      </c>
      <c r="P3657" s="5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8"/>
        <v>42203.290972222225</v>
      </c>
      <c r="T3657" s="11">
        <f t="shared" si="34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4"/>
        <v>1.0582</v>
      </c>
      <c r="P3658" s="5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8"/>
        <v>42767.957638888889</v>
      </c>
      <c r="T3658" s="11">
        <f t="shared" si="349"/>
        <v>42737.910138888888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4"/>
        <v>1.1074999999999999</v>
      </c>
      <c r="P3659" s="5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8"/>
        <v>42522.904166666667</v>
      </c>
      <c r="T3659" s="11">
        <f t="shared" si="349"/>
        <v>42499.629849537036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4"/>
        <v>1.0066666666666666</v>
      </c>
      <c r="P3660" s="5">
        <f t="shared" si="345"/>
        <v>75.5</v>
      </c>
      <c r="Q3660" t="str">
        <f t="shared" si="346"/>
        <v>theater</v>
      </c>
      <c r="R3660" t="str">
        <f t="shared" si="347"/>
        <v>plays</v>
      </c>
      <c r="S3660" s="11">
        <f t="shared" si="348"/>
        <v>41822.165972222225</v>
      </c>
      <c r="T3660" s="11">
        <f t="shared" si="34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4"/>
        <v>1.0203333333333333</v>
      </c>
      <c r="P3661" s="5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8"/>
        <v>42082.610416666663</v>
      </c>
      <c r="T3661" s="11">
        <f t="shared" si="34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4"/>
        <v>1</v>
      </c>
      <c r="P3662" s="5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8"/>
        <v>41996.881076388891</v>
      </c>
      <c r="T3662" s="11">
        <f t="shared" si="34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4"/>
        <v>1.1100000000000001</v>
      </c>
      <c r="P3663" s="5">
        <f t="shared" si="345"/>
        <v>92.5</v>
      </c>
      <c r="Q3663" t="str">
        <f t="shared" si="346"/>
        <v>theater</v>
      </c>
      <c r="R3663" t="str">
        <f t="shared" si="347"/>
        <v>plays</v>
      </c>
      <c r="S3663" s="11">
        <f t="shared" si="348"/>
        <v>42470.166666666672</v>
      </c>
      <c r="T3663" s="11">
        <f t="shared" si="34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4"/>
        <v>1.0142500000000001</v>
      </c>
      <c r="P3664" s="5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8"/>
        <v>42094.178402777776</v>
      </c>
      <c r="T3664" s="11">
        <f t="shared" si="34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4"/>
        <v>1.04</v>
      </c>
      <c r="P3665" s="5">
        <f t="shared" si="345"/>
        <v>26</v>
      </c>
      <c r="Q3665" t="str">
        <f t="shared" si="346"/>
        <v>theater</v>
      </c>
      <c r="R3665" t="str">
        <f t="shared" si="347"/>
        <v>plays</v>
      </c>
      <c r="S3665" s="11">
        <f t="shared" si="348"/>
        <v>42725.493402777778</v>
      </c>
      <c r="T3665" s="11">
        <f t="shared" si="34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4"/>
        <v>1.09375</v>
      </c>
      <c r="P3666" s="5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8"/>
        <v>42537.248715277776</v>
      </c>
      <c r="T3666" s="11">
        <f t="shared" si="34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4"/>
        <v>1.1516129032258065</v>
      </c>
      <c r="P3667" s="5">
        <f t="shared" si="345"/>
        <v>51</v>
      </c>
      <c r="Q3667" t="str">
        <f t="shared" si="346"/>
        <v>theater</v>
      </c>
      <c r="R3667" t="str">
        <f t="shared" si="347"/>
        <v>plays</v>
      </c>
      <c r="S3667" s="11">
        <f t="shared" si="348"/>
        <v>42305.829166666663</v>
      </c>
      <c r="T3667" s="11">
        <f t="shared" si="34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4"/>
        <v>1</v>
      </c>
      <c r="P3668" s="5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8"/>
        <v>41844.291666666664</v>
      </c>
      <c r="T3668" s="11">
        <f t="shared" si="34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4"/>
        <v>1.0317033333333334</v>
      </c>
      <c r="P3669" s="5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8"/>
        <v>42203.970127314809</v>
      </c>
      <c r="T3669" s="11">
        <f t="shared" si="349"/>
        <v>42173.970127314809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4"/>
        <v>1.0349999999999999</v>
      </c>
      <c r="P3670" s="5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8"/>
        <v>42208.772916666669</v>
      </c>
      <c r="T3670" s="11">
        <f t="shared" si="34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4"/>
        <v>1.3819999999999999</v>
      </c>
      <c r="P3671" s="5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8"/>
        <v>42166.675196759257</v>
      </c>
      <c r="T3671" s="11">
        <f t="shared" si="34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4"/>
        <v>1.0954545454545455</v>
      </c>
      <c r="P3672" s="5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8"/>
        <v>42155.958333333328</v>
      </c>
      <c r="T3672" s="11">
        <f t="shared" si="34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4"/>
        <v>1.0085714285714287</v>
      </c>
      <c r="P3673" s="5">
        <f t="shared" si="345"/>
        <v>88.25</v>
      </c>
      <c r="Q3673" t="str">
        <f t="shared" si="346"/>
        <v>theater</v>
      </c>
      <c r="R3673" t="str">
        <f t="shared" si="347"/>
        <v>plays</v>
      </c>
      <c r="S3673" s="11">
        <f t="shared" si="348"/>
        <v>41841.165972222225</v>
      </c>
      <c r="T3673" s="11">
        <f t="shared" si="34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4"/>
        <v>1.0153333333333334</v>
      </c>
      <c r="P3674" s="5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8"/>
        <v>41908.946574074071</v>
      </c>
      <c r="T3674" s="11">
        <f t="shared" si="34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4"/>
        <v>1.13625</v>
      </c>
      <c r="P3675" s="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8"/>
        <v>41948.536111111112</v>
      </c>
      <c r="T3675" s="11">
        <f t="shared" si="34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4"/>
        <v>1</v>
      </c>
      <c r="P3676" s="5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8"/>
        <v>42616.873020833329</v>
      </c>
      <c r="T3676" s="11">
        <f t="shared" si="34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4"/>
        <v>1.4</v>
      </c>
      <c r="P3677" s="5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8"/>
        <v>42505.958333333328</v>
      </c>
      <c r="T3677" s="11">
        <f t="shared" si="34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4"/>
        <v>1.2875000000000001</v>
      </c>
      <c r="P3678" s="5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8"/>
        <v>41894.815787037034</v>
      </c>
      <c r="T3678" s="11">
        <f t="shared" si="34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4"/>
        <v>1.0290416666666666</v>
      </c>
      <c r="P3679" s="5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8"/>
        <v>41823.165972222225</v>
      </c>
      <c r="T3679" s="11">
        <f t="shared" si="349"/>
        <v>41802.574282407411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4"/>
        <v>1.0249999999999999</v>
      </c>
      <c r="P3680" s="5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8"/>
        <v>42155.531226851846</v>
      </c>
      <c r="T3680" s="11">
        <f t="shared" si="34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4"/>
        <v>1.101</v>
      </c>
      <c r="P3681" s="5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8"/>
        <v>41821.207638888889</v>
      </c>
      <c r="T3681" s="11">
        <f t="shared" si="34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4"/>
        <v>1.1276666666666666</v>
      </c>
      <c r="P3682" s="5">
        <f t="shared" si="345"/>
        <v>99.5</v>
      </c>
      <c r="Q3682" t="str">
        <f t="shared" si="346"/>
        <v>theater</v>
      </c>
      <c r="R3682" t="str">
        <f t="shared" si="347"/>
        <v>plays</v>
      </c>
      <c r="S3682" s="11">
        <f t="shared" si="348"/>
        <v>42648.454097222224</v>
      </c>
      <c r="T3682" s="11">
        <f t="shared" si="349"/>
        <v>42627.454097222224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4"/>
        <v>1.119</v>
      </c>
      <c r="P3683" s="5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8"/>
        <v>42384.651504629626</v>
      </c>
      <c r="T3683" s="11">
        <f t="shared" si="34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4"/>
        <v>1.3919999999999999</v>
      </c>
      <c r="P3684" s="5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8"/>
        <v>41806.290972222225</v>
      </c>
      <c r="T3684" s="11">
        <f t="shared" si="34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4"/>
        <v>1.1085714285714285</v>
      </c>
      <c r="P3685" s="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8"/>
        <v>42663.116851851853</v>
      </c>
      <c r="T3685" s="11">
        <f t="shared" si="34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4"/>
        <v>1.3906666666666667</v>
      </c>
      <c r="P3686" s="5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8"/>
        <v>42249.180393518516</v>
      </c>
      <c r="T3686" s="11">
        <f t="shared" si="34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4"/>
        <v>1.0569999999999999</v>
      </c>
      <c r="P3687" s="5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8"/>
        <v>41778.875</v>
      </c>
      <c r="T3687" s="11">
        <f t="shared" si="34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4"/>
        <v>1.0142857142857142</v>
      </c>
      <c r="P3688" s="5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8"/>
        <v>42245.165972222225</v>
      </c>
      <c r="T3688" s="11">
        <f t="shared" si="34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4"/>
        <v>1.0024500000000001</v>
      </c>
      <c r="P3689" s="5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8"/>
        <v>41817.218229166669</v>
      </c>
      <c r="T3689" s="11">
        <f t="shared" si="34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4"/>
        <v>1.0916666666666666</v>
      </c>
      <c r="P3690" s="5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8"/>
        <v>41859.787083333329</v>
      </c>
      <c r="T3690" s="11">
        <f t="shared" si="34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4"/>
        <v>1.1833333333333333</v>
      </c>
      <c r="P3691" s="5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8"/>
        <v>42176.934027777781</v>
      </c>
      <c r="T3691" s="11">
        <f t="shared" si="34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4"/>
        <v>1.2</v>
      </c>
      <c r="P3692" s="5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8"/>
        <v>41970.639849537038</v>
      </c>
      <c r="T3692" s="11">
        <f t="shared" si="349"/>
        <v>41940.598182870366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4"/>
        <v>1.2796000000000001</v>
      </c>
      <c r="P3693" s="5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8"/>
        <v>42065.207638888889</v>
      </c>
      <c r="T3693" s="11">
        <f t="shared" si="34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4"/>
        <v>1.26</v>
      </c>
      <c r="P3694" s="5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8"/>
        <v>41901</v>
      </c>
      <c r="T3694" s="11">
        <f t="shared" si="34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4"/>
        <v>1.2912912912912913</v>
      </c>
      <c r="P3695" s="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8"/>
        <v>42338.9375</v>
      </c>
      <c r="T3695" s="11">
        <f t="shared" si="34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4"/>
        <v>1.0742857142857143</v>
      </c>
      <c r="P3696" s="5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8"/>
        <v>42527.083333333328</v>
      </c>
      <c r="T3696" s="11">
        <f t="shared" si="34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4"/>
        <v>1.00125</v>
      </c>
      <c r="P3697" s="5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8"/>
        <v>42015.870486111111</v>
      </c>
      <c r="T3697" s="11">
        <f t="shared" si="34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4"/>
        <v>1.55</v>
      </c>
      <c r="P3698" s="5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8"/>
        <v>42048.617083333331</v>
      </c>
      <c r="T3698" s="11">
        <f t="shared" si="34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4"/>
        <v>1.08</v>
      </c>
      <c r="P3699" s="5">
        <f t="shared" si="345"/>
        <v>72</v>
      </c>
      <c r="Q3699" t="str">
        <f t="shared" si="346"/>
        <v>theater</v>
      </c>
      <c r="R3699" t="str">
        <f t="shared" si="347"/>
        <v>plays</v>
      </c>
      <c r="S3699" s="11">
        <f t="shared" si="348"/>
        <v>42500.465833333335</v>
      </c>
      <c r="T3699" s="11">
        <f t="shared" si="34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4"/>
        <v>1.1052</v>
      </c>
      <c r="P3700" s="5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8"/>
        <v>42431.806562500002</v>
      </c>
      <c r="T3700" s="11">
        <f t="shared" si="34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4"/>
        <v>1.008</v>
      </c>
      <c r="P3701" s="5">
        <f t="shared" si="345"/>
        <v>63</v>
      </c>
      <c r="Q3701" t="str">
        <f t="shared" si="346"/>
        <v>theater</v>
      </c>
      <c r="R3701" t="str">
        <f t="shared" si="347"/>
        <v>plays</v>
      </c>
      <c r="S3701" s="11">
        <f t="shared" si="348"/>
        <v>41927.602037037039</v>
      </c>
      <c r="T3701" s="11">
        <f t="shared" si="34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4"/>
        <v>1.212</v>
      </c>
      <c r="P3702" s="5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8"/>
        <v>41912.666666666664</v>
      </c>
      <c r="T3702" s="11">
        <f t="shared" si="34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4"/>
        <v>1.0033333333333334</v>
      </c>
      <c r="P3703" s="5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8"/>
        <v>42159.541585648149</v>
      </c>
      <c r="T3703" s="11">
        <f t="shared" si="34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4"/>
        <v>1.0916666666666666</v>
      </c>
      <c r="P3704" s="5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8"/>
        <v>42561.957638888889</v>
      </c>
      <c r="T3704" s="11">
        <f t="shared" si="34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4"/>
        <v>1.2342857142857142</v>
      </c>
      <c r="P3705" s="5">
        <f t="shared" si="345"/>
        <v>43.2</v>
      </c>
      <c r="Q3705" t="str">
        <f t="shared" si="346"/>
        <v>theater</v>
      </c>
      <c r="R3705" t="str">
        <f t="shared" si="347"/>
        <v>plays</v>
      </c>
      <c r="S3705" s="11">
        <f t="shared" si="348"/>
        <v>42595.290972222225</v>
      </c>
      <c r="T3705" s="11">
        <f t="shared" si="34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4"/>
        <v>1.3633666666666666</v>
      </c>
      <c r="P3706" s="5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8"/>
        <v>42521.689745370371</v>
      </c>
      <c r="T3706" s="11">
        <f t="shared" si="34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4"/>
        <v>1.0346657233816767</v>
      </c>
      <c r="P3707" s="5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8"/>
        <v>41813.75</v>
      </c>
      <c r="T3707" s="11">
        <f t="shared" si="34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4"/>
        <v>1.2133333333333334</v>
      </c>
      <c r="P3708" s="5">
        <f t="shared" si="345"/>
        <v>140</v>
      </c>
      <c r="Q3708" t="str">
        <f t="shared" si="346"/>
        <v>theater</v>
      </c>
      <c r="R3708" t="str">
        <f t="shared" si="347"/>
        <v>plays</v>
      </c>
      <c r="S3708" s="11">
        <f t="shared" si="348"/>
        <v>41894.913761574076</v>
      </c>
      <c r="T3708" s="11">
        <f t="shared" si="34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4"/>
        <v>1.86</v>
      </c>
      <c r="P3709" s="5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8"/>
        <v>42573.226388888885</v>
      </c>
      <c r="T3709" s="11">
        <f t="shared" si="34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4"/>
        <v>3</v>
      </c>
      <c r="P3710" s="5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8"/>
        <v>41824.142199074078</v>
      </c>
      <c r="T3710" s="11">
        <f t="shared" si="349"/>
        <v>41810.142199074078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4"/>
        <v>1.0825</v>
      </c>
      <c r="P3711" s="5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8"/>
        <v>41815.707708333335</v>
      </c>
      <c r="T3711" s="11">
        <f t="shared" si="34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4"/>
        <v>1.4115384615384616</v>
      </c>
      <c r="P3712" s="5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8"/>
        <v>42097.576249999998</v>
      </c>
      <c r="T3712" s="11">
        <f t="shared" si="34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4"/>
        <v>1.1399999999999999</v>
      </c>
      <c r="P3713" s="5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8"/>
        <v>41805.666666666664</v>
      </c>
      <c r="T3713" s="11">
        <f t="shared" si="34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4"/>
        <v>1.5373333333333334</v>
      </c>
      <c r="P3714" s="5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si="348"/>
        <v>42155.290972222225</v>
      </c>
      <c r="T3714" s="11">
        <f t="shared" si="349"/>
        <v>42134.172071759254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50">IFERROR((E3715/D3715), 0)</f>
        <v>1.0149999999999999</v>
      </c>
      <c r="P3715" s="5">
        <f t="shared" ref="P3715:P3778" si="351">IFERROR(E3715/L3715,0)</f>
        <v>106.84210526315789</v>
      </c>
      <c r="Q3715" t="str">
        <f t="shared" ref="Q3715:Q3778" si="352">TRIM(LEFT(N3715,(FIND("/",N3715,1))-1))</f>
        <v>theater</v>
      </c>
      <c r="R3715" t="str">
        <f t="shared" ref="R3715:R3778" si="353">TRIM(RIGHT(N3715,LEN(N3715) -(FIND("/",N3715,1))))</f>
        <v>plays</v>
      </c>
      <c r="S3715" s="11">
        <f t="shared" ref="S3715:S3778" si="354">(I3715/86400)+DATE(1970,1,1)</f>
        <v>42525.738032407404</v>
      </c>
      <c r="T3715" s="11">
        <f t="shared" ref="T3715:T3778" si="355">(J3715/86400)+DATE(1970,1,1)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0"/>
        <v>1.0235000000000001</v>
      </c>
      <c r="P3716" s="5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54"/>
        <v>42150.165972222225</v>
      </c>
      <c r="T3716" s="11">
        <f t="shared" si="355"/>
        <v>42118.556331018517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0"/>
        <v>1.0257142857142858</v>
      </c>
      <c r="P3717" s="5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54"/>
        <v>42094.536111111112</v>
      </c>
      <c r="T3717" s="11">
        <f t="shared" si="35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0"/>
        <v>1.5575000000000001</v>
      </c>
      <c r="P3718" s="5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54"/>
        <v>42390.887835648144</v>
      </c>
      <c r="T3718" s="11">
        <f t="shared" si="35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0"/>
        <v>1.0075000000000001</v>
      </c>
      <c r="P3719" s="5">
        <f t="shared" si="351"/>
        <v>310</v>
      </c>
      <c r="Q3719" t="str">
        <f t="shared" si="352"/>
        <v>theater</v>
      </c>
      <c r="R3719" t="str">
        <f t="shared" si="353"/>
        <v>plays</v>
      </c>
      <c r="S3719" s="11">
        <f t="shared" si="354"/>
        <v>42133.866307870368</v>
      </c>
      <c r="T3719" s="11">
        <f t="shared" si="35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0"/>
        <v>2.3940000000000001</v>
      </c>
      <c r="P3720" s="5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54"/>
        <v>42062.716145833328</v>
      </c>
      <c r="T3720" s="11">
        <f t="shared" si="35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0"/>
        <v>2.1</v>
      </c>
      <c r="P3721" s="5">
        <f t="shared" si="351"/>
        <v>105</v>
      </c>
      <c r="Q3721" t="str">
        <f t="shared" si="352"/>
        <v>theater</v>
      </c>
      <c r="R3721" t="str">
        <f t="shared" si="353"/>
        <v>plays</v>
      </c>
      <c r="S3721" s="11">
        <f t="shared" si="354"/>
        <v>42177.729930555557</v>
      </c>
      <c r="T3721" s="11">
        <f t="shared" si="35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0"/>
        <v>1.0451515151515152</v>
      </c>
      <c r="P3722" s="5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54"/>
        <v>42187.993125000001</v>
      </c>
      <c r="T3722" s="11">
        <f t="shared" si="35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0"/>
        <v>1.008</v>
      </c>
      <c r="P3723" s="5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54"/>
        <v>41948.977824074071</v>
      </c>
      <c r="T3723" s="11">
        <f t="shared" si="35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0"/>
        <v>1.1120000000000001</v>
      </c>
      <c r="P3724" s="5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54"/>
        <v>42411.957638888889</v>
      </c>
      <c r="T3724" s="11">
        <f t="shared" si="35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0"/>
        <v>1.0204444444444445</v>
      </c>
      <c r="P3725" s="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54"/>
        <v>41973.794699074075</v>
      </c>
      <c r="T3725" s="11">
        <f t="shared" si="355"/>
        <v>41943.753032407403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0"/>
        <v>1.0254767441860466</v>
      </c>
      <c r="P3726" s="5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54"/>
        <v>42494.958333333328</v>
      </c>
      <c r="T3726" s="11">
        <f t="shared" si="355"/>
        <v>42465.491435185184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0"/>
        <v>1.27</v>
      </c>
      <c r="P3727" s="5">
        <f t="shared" si="351"/>
        <v>25.4</v>
      </c>
      <c r="Q3727" t="str">
        <f t="shared" si="352"/>
        <v>theater</v>
      </c>
      <c r="R3727" t="str">
        <f t="shared" si="353"/>
        <v>plays</v>
      </c>
      <c r="S3727" s="11">
        <f t="shared" si="354"/>
        <v>42418.895833333328</v>
      </c>
      <c r="T3727" s="11">
        <f t="shared" si="35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0"/>
        <v>3.3870588235294119</v>
      </c>
      <c r="P3728" s="5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54"/>
        <v>42489.875</v>
      </c>
      <c r="T3728" s="11">
        <f t="shared" si="355"/>
        <v>42462.140868055554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0"/>
        <v>1.0075000000000001</v>
      </c>
      <c r="P3729" s="5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54"/>
        <v>42663.204861111109</v>
      </c>
      <c r="T3729" s="11">
        <f t="shared" si="35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0"/>
        <v>9.3100000000000002E-2</v>
      </c>
      <c r="P3730" s="5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54"/>
        <v>42235.171018518522</v>
      </c>
      <c r="T3730" s="11">
        <f t="shared" si="35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0"/>
        <v>7.2400000000000006E-2</v>
      </c>
      <c r="P3731" s="5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4"/>
        <v>42086.16333333333</v>
      </c>
      <c r="T3731" s="11">
        <f t="shared" si="35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0"/>
        <v>0.1</v>
      </c>
      <c r="P3732" s="5">
        <f t="shared" si="351"/>
        <v>100</v>
      </c>
      <c r="Q3732" t="str">
        <f t="shared" si="352"/>
        <v>theater</v>
      </c>
      <c r="R3732" t="str">
        <f t="shared" si="353"/>
        <v>plays</v>
      </c>
      <c r="S3732" s="11">
        <f t="shared" si="354"/>
        <v>42233.677766203706</v>
      </c>
      <c r="T3732" s="11">
        <f t="shared" si="35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0"/>
        <v>0.11272727272727273</v>
      </c>
      <c r="P3733" s="5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54"/>
        <v>42014.140972222223</v>
      </c>
      <c r="T3733" s="11">
        <f t="shared" si="35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0"/>
        <v>0.15411764705882353</v>
      </c>
      <c r="P3734" s="5">
        <f t="shared" si="351"/>
        <v>32.75</v>
      </c>
      <c r="Q3734" t="str">
        <f t="shared" si="352"/>
        <v>theater</v>
      </c>
      <c r="R3734" t="str">
        <f t="shared" si="353"/>
        <v>plays</v>
      </c>
      <c r="S3734" s="11">
        <f t="shared" si="354"/>
        <v>42028.5</v>
      </c>
      <c r="T3734" s="11">
        <f t="shared" si="35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0"/>
        <v>0</v>
      </c>
      <c r="P3735" s="5">
        <f t="shared" si="351"/>
        <v>0</v>
      </c>
      <c r="Q3735" t="str">
        <f t="shared" si="352"/>
        <v>theater</v>
      </c>
      <c r="R3735" t="str">
        <f t="shared" si="353"/>
        <v>plays</v>
      </c>
      <c r="S3735" s="11">
        <f t="shared" si="354"/>
        <v>42112.9375</v>
      </c>
      <c r="T3735" s="11">
        <f t="shared" si="35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0"/>
        <v>0.28466666666666668</v>
      </c>
      <c r="P3736" s="5">
        <f t="shared" si="351"/>
        <v>61</v>
      </c>
      <c r="Q3736" t="str">
        <f t="shared" si="352"/>
        <v>theater</v>
      </c>
      <c r="R3736" t="str">
        <f t="shared" si="353"/>
        <v>plays</v>
      </c>
      <c r="S3736" s="11">
        <f t="shared" si="354"/>
        <v>42149.901574074072</v>
      </c>
      <c r="T3736" s="11">
        <f t="shared" si="35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0"/>
        <v>0.13333333333333333</v>
      </c>
      <c r="P3737" s="5">
        <f t="shared" si="351"/>
        <v>10</v>
      </c>
      <c r="Q3737" t="str">
        <f t="shared" si="352"/>
        <v>theater</v>
      </c>
      <c r="R3737" t="str">
        <f t="shared" si="353"/>
        <v>plays</v>
      </c>
      <c r="S3737" s="11">
        <f t="shared" si="354"/>
        <v>42152.693159722221</v>
      </c>
      <c r="T3737" s="11">
        <f t="shared" si="35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0"/>
        <v>6.6666666666666671E-3</v>
      </c>
      <c r="P3738" s="5">
        <f t="shared" si="351"/>
        <v>10</v>
      </c>
      <c r="Q3738" t="str">
        <f t="shared" si="352"/>
        <v>theater</v>
      </c>
      <c r="R3738" t="str">
        <f t="shared" si="353"/>
        <v>plays</v>
      </c>
      <c r="S3738" s="11">
        <f t="shared" si="354"/>
        <v>42086.75</v>
      </c>
      <c r="T3738" s="11">
        <f t="shared" si="35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0"/>
        <v>0.21428571428571427</v>
      </c>
      <c r="P3739" s="5">
        <f t="shared" si="351"/>
        <v>37.5</v>
      </c>
      <c r="Q3739" t="str">
        <f t="shared" si="352"/>
        <v>theater</v>
      </c>
      <c r="R3739" t="str">
        <f t="shared" si="353"/>
        <v>plays</v>
      </c>
      <c r="S3739" s="11">
        <f t="shared" si="354"/>
        <v>42320.290972222225</v>
      </c>
      <c r="T3739" s="11">
        <f t="shared" si="35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0"/>
        <v>0.18</v>
      </c>
      <c r="P3740" s="5">
        <f t="shared" si="351"/>
        <v>45</v>
      </c>
      <c r="Q3740" t="str">
        <f t="shared" si="352"/>
        <v>theater</v>
      </c>
      <c r="R3740" t="str">
        <f t="shared" si="353"/>
        <v>plays</v>
      </c>
      <c r="S3740" s="11">
        <f t="shared" si="354"/>
        <v>41835.916666666664</v>
      </c>
      <c r="T3740" s="11">
        <f t="shared" si="35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0"/>
        <v>0.20125000000000001</v>
      </c>
      <c r="P3741" s="5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54"/>
        <v>42568.449861111112</v>
      </c>
      <c r="T3741" s="11">
        <f t="shared" si="35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0"/>
        <v>0.17899999999999999</v>
      </c>
      <c r="P3742" s="5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54"/>
        <v>41863.079143518517</v>
      </c>
      <c r="T3742" s="11">
        <f t="shared" si="35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0"/>
        <v>0</v>
      </c>
      <c r="P3743" s="5">
        <f t="shared" si="351"/>
        <v>0</v>
      </c>
      <c r="Q3743" t="str">
        <f t="shared" si="352"/>
        <v>theater</v>
      </c>
      <c r="R3743" t="str">
        <f t="shared" si="353"/>
        <v>plays</v>
      </c>
      <c r="S3743" s="11">
        <f t="shared" si="354"/>
        <v>42355.920717592591</v>
      </c>
      <c r="T3743" s="11">
        <f t="shared" si="35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0"/>
        <v>0.02</v>
      </c>
      <c r="P3744" s="5">
        <f t="shared" si="351"/>
        <v>25</v>
      </c>
      <c r="Q3744" t="str">
        <f t="shared" si="352"/>
        <v>theater</v>
      </c>
      <c r="R3744" t="str">
        <f t="shared" si="353"/>
        <v>plays</v>
      </c>
      <c r="S3744" s="11">
        <f t="shared" si="354"/>
        <v>41888.214629629627</v>
      </c>
      <c r="T3744" s="11">
        <f t="shared" si="35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0"/>
        <v>0</v>
      </c>
      <c r="P3745" s="5">
        <f t="shared" si="351"/>
        <v>0</v>
      </c>
      <c r="Q3745" t="str">
        <f t="shared" si="352"/>
        <v>theater</v>
      </c>
      <c r="R3745" t="str">
        <f t="shared" si="353"/>
        <v>plays</v>
      </c>
      <c r="S3745" s="11">
        <f t="shared" si="354"/>
        <v>41823.710231481484</v>
      </c>
      <c r="T3745" s="11">
        <f t="shared" si="35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0"/>
        <v>0</v>
      </c>
      <c r="P3746" s="5">
        <f t="shared" si="351"/>
        <v>0</v>
      </c>
      <c r="Q3746" t="str">
        <f t="shared" si="352"/>
        <v>theater</v>
      </c>
      <c r="R3746" t="str">
        <f t="shared" si="353"/>
        <v>plays</v>
      </c>
      <c r="S3746" s="11">
        <f t="shared" si="354"/>
        <v>41825.165972222225</v>
      </c>
      <c r="T3746" s="11">
        <f t="shared" si="35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0"/>
        <v>0.1</v>
      </c>
      <c r="P3747" s="5">
        <f t="shared" si="351"/>
        <v>10</v>
      </c>
      <c r="Q3747" t="str">
        <f t="shared" si="352"/>
        <v>theater</v>
      </c>
      <c r="R3747" t="str">
        <f t="shared" si="353"/>
        <v>plays</v>
      </c>
      <c r="S3747" s="11">
        <f t="shared" si="354"/>
        <v>41861.697939814811</v>
      </c>
      <c r="T3747" s="11">
        <f t="shared" si="355"/>
        <v>41831.697939814811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0"/>
        <v>2.3764705882352941E-2</v>
      </c>
      <c r="P3748" s="5">
        <f t="shared" si="351"/>
        <v>202</v>
      </c>
      <c r="Q3748" t="str">
        <f t="shared" si="352"/>
        <v>theater</v>
      </c>
      <c r="R3748" t="str">
        <f t="shared" si="353"/>
        <v>plays</v>
      </c>
      <c r="S3748" s="11">
        <f t="shared" si="354"/>
        <v>42651.389340277776</v>
      </c>
      <c r="T3748" s="11">
        <f t="shared" si="35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0"/>
        <v>0.01</v>
      </c>
      <c r="P3749" s="5">
        <f t="shared" si="351"/>
        <v>25</v>
      </c>
      <c r="Q3749" t="str">
        <f t="shared" si="352"/>
        <v>theater</v>
      </c>
      <c r="R3749" t="str">
        <f t="shared" si="353"/>
        <v>plays</v>
      </c>
      <c r="S3749" s="11">
        <f t="shared" si="354"/>
        <v>42190.957638888889</v>
      </c>
      <c r="T3749" s="11">
        <f t="shared" si="35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0"/>
        <v>1.0351999999999999</v>
      </c>
      <c r="P3750" s="5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54"/>
        <v>42416.249305555553</v>
      </c>
      <c r="T3750" s="11">
        <f t="shared" si="35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0"/>
        <v>1.05</v>
      </c>
      <c r="P3751" s="5">
        <f t="shared" si="351"/>
        <v>75</v>
      </c>
      <c r="Q3751" t="str">
        <f t="shared" si="352"/>
        <v>theater</v>
      </c>
      <c r="R3751" t="str">
        <f t="shared" si="353"/>
        <v>musical</v>
      </c>
      <c r="S3751" s="11">
        <f t="shared" si="354"/>
        <v>42489.165972222225</v>
      </c>
      <c r="T3751" s="11">
        <f t="shared" si="35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0"/>
        <v>1.0044999999999999</v>
      </c>
      <c r="P3752" s="5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4"/>
        <v>42045.332638888889</v>
      </c>
      <c r="T3752" s="11">
        <f t="shared" si="35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0"/>
        <v>1.3260000000000001</v>
      </c>
      <c r="P3753" s="5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54"/>
        <v>42462.993900462963</v>
      </c>
      <c r="T3753" s="11">
        <f t="shared" si="35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0"/>
        <v>1.1299999999999999</v>
      </c>
      <c r="P3754" s="5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54"/>
        <v>42659.875</v>
      </c>
      <c r="T3754" s="11">
        <f t="shared" si="35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0"/>
        <v>1.0334000000000001</v>
      </c>
      <c r="P3755" s="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54"/>
        <v>42158</v>
      </c>
      <c r="T3755" s="11">
        <f t="shared" si="35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0"/>
        <v>1.2</v>
      </c>
      <c r="P3756" s="5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54"/>
        <v>41846.207638888889</v>
      </c>
      <c r="T3756" s="11">
        <f t="shared" si="35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0"/>
        <v>1.2963636363636364</v>
      </c>
      <c r="P3757" s="5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54"/>
        <v>42475.866979166662</v>
      </c>
      <c r="T3757" s="11">
        <f t="shared" si="35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0"/>
        <v>1.0111111111111111</v>
      </c>
      <c r="P3758" s="5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54"/>
        <v>41801.814791666664</v>
      </c>
      <c r="T3758" s="11">
        <f t="shared" si="35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0"/>
        <v>1.0851428571428572</v>
      </c>
      <c r="P3759" s="5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4"/>
        <v>41974.850868055553</v>
      </c>
      <c r="T3759" s="11">
        <f t="shared" si="35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0"/>
        <v>1.0233333333333334</v>
      </c>
      <c r="P3760" s="5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54"/>
        <v>41778.208333333336</v>
      </c>
      <c r="T3760" s="11">
        <f t="shared" si="355"/>
        <v>41747.471504629633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0"/>
        <v>1.1024425000000002</v>
      </c>
      <c r="P3761" s="5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54"/>
        <v>42242.108252314814</v>
      </c>
      <c r="T3761" s="11">
        <f t="shared" si="35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0"/>
        <v>1.010154</v>
      </c>
      <c r="P3762" s="5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54"/>
        <v>41764.525300925925</v>
      </c>
      <c r="T3762" s="11">
        <f t="shared" si="35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0"/>
        <v>1</v>
      </c>
      <c r="P3763" s="5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54"/>
        <v>42226.958333333328</v>
      </c>
      <c r="T3763" s="11">
        <f t="shared" si="35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0"/>
        <v>1.0624</v>
      </c>
      <c r="P3764" s="5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54"/>
        <v>42218.813530092593</v>
      </c>
      <c r="T3764" s="11">
        <f t="shared" si="35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0"/>
        <v>1</v>
      </c>
      <c r="P3765" s="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54"/>
        <v>42095.708634259259</v>
      </c>
      <c r="T3765" s="11">
        <f t="shared" si="35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0"/>
        <v>1</v>
      </c>
      <c r="P3766" s="5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54"/>
        <v>42519.025000000001</v>
      </c>
      <c r="T3766" s="11">
        <f t="shared" si="35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0"/>
        <v>1.1345714285714286</v>
      </c>
      <c r="P3767" s="5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54"/>
        <v>41850.776412037041</v>
      </c>
      <c r="T3767" s="11">
        <f t="shared" si="35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0"/>
        <v>1.0265010000000001</v>
      </c>
      <c r="P3768" s="5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54"/>
        <v>41823.167187500003</v>
      </c>
      <c r="T3768" s="11">
        <f t="shared" si="35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0"/>
        <v>1.1675</v>
      </c>
      <c r="P3769" s="5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54"/>
        <v>42064.207638888889</v>
      </c>
      <c r="T3769" s="11">
        <f t="shared" si="35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0"/>
        <v>1.0765274999999999</v>
      </c>
      <c r="P3770" s="5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54"/>
        <v>41802.727893518517</v>
      </c>
      <c r="T3770" s="11">
        <f t="shared" si="35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0"/>
        <v>1</v>
      </c>
      <c r="P3771" s="5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54"/>
        <v>42475.598136574074</v>
      </c>
      <c r="T3771" s="11">
        <f t="shared" si="35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0"/>
        <v>1</v>
      </c>
      <c r="P3772" s="5">
        <f t="shared" si="351"/>
        <v>100</v>
      </c>
      <c r="Q3772" t="str">
        <f t="shared" si="352"/>
        <v>theater</v>
      </c>
      <c r="R3772" t="str">
        <f t="shared" si="353"/>
        <v>musical</v>
      </c>
      <c r="S3772" s="11">
        <f t="shared" si="354"/>
        <v>42168.930671296301</v>
      </c>
      <c r="T3772" s="11">
        <f t="shared" si="35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0"/>
        <v>1.46</v>
      </c>
      <c r="P3773" s="5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54"/>
        <v>42508</v>
      </c>
      <c r="T3773" s="11">
        <f t="shared" si="35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0"/>
        <v>1.1020000000000001</v>
      </c>
      <c r="P3774" s="5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54"/>
        <v>42703.25</v>
      </c>
      <c r="T3774" s="11">
        <f t="shared" si="35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0"/>
        <v>1.0820000000000001</v>
      </c>
      <c r="P3775" s="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54"/>
        <v>42689.088888888888</v>
      </c>
      <c r="T3775" s="11">
        <f t="shared" si="355"/>
        <v>42656.005173611113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0"/>
        <v>1</v>
      </c>
      <c r="P3776" s="5">
        <f t="shared" si="351"/>
        <v>100</v>
      </c>
      <c r="Q3776" t="str">
        <f t="shared" si="352"/>
        <v>theater</v>
      </c>
      <c r="R3776" t="str">
        <f t="shared" si="353"/>
        <v>musical</v>
      </c>
      <c r="S3776" s="11">
        <f t="shared" si="354"/>
        <v>42103.792303240742</v>
      </c>
      <c r="T3776" s="11">
        <f t="shared" si="35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0"/>
        <v>1.0024999999999999</v>
      </c>
      <c r="P3777" s="5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54"/>
        <v>42103.166666666672</v>
      </c>
      <c r="T3777" s="11">
        <f t="shared" si="35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0"/>
        <v>1.0671250000000001</v>
      </c>
      <c r="P3778" s="5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si="354"/>
        <v>41852.041666666664</v>
      </c>
      <c r="T3778" s="11">
        <f t="shared" si="35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IFERROR((E3779/D3779), 0)</f>
        <v>1.4319999999999999</v>
      </c>
      <c r="P3779" s="5">
        <f t="shared" ref="P3779:P3842" si="357">IFERROR(E3779/L3779,0)</f>
        <v>48.542372881355931</v>
      </c>
      <c r="Q3779" t="str">
        <f t="shared" ref="Q3779:Q3842" si="358">TRIM(LEFT(N3779,(FIND("/",N3779,1))-1))</f>
        <v>theater</v>
      </c>
      <c r="R3779" t="str">
        <f t="shared" ref="R3779:R3842" si="359">TRIM(RIGHT(N3779,LEN(N3779) -(FIND("/",N3779,1))))</f>
        <v>musical</v>
      </c>
      <c r="S3779" s="11">
        <f t="shared" ref="S3779:S3842" si="360">(I3779/86400)+DATE(1970,1,1)</f>
        <v>41909.166666666664</v>
      </c>
      <c r="T3779" s="11">
        <f t="shared" ref="T3779:T3842" si="361">(J3779/86400)+DATE(1970,1,1)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1.0504166666666668</v>
      </c>
      <c r="P3780" s="5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60"/>
        <v>42049.819212962961</v>
      </c>
      <c r="T3780" s="11">
        <f t="shared" si="361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1.0398000000000001</v>
      </c>
      <c r="P3781" s="5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60"/>
        <v>42455.693749999999</v>
      </c>
      <c r="T3781" s="11">
        <f t="shared" si="361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1.2</v>
      </c>
      <c r="P3782" s="5">
        <f t="shared" si="357"/>
        <v>100</v>
      </c>
      <c r="Q3782" t="str">
        <f t="shared" si="358"/>
        <v>theater</v>
      </c>
      <c r="R3782" t="str">
        <f t="shared" si="359"/>
        <v>musical</v>
      </c>
      <c r="S3782" s="11">
        <f t="shared" si="360"/>
        <v>42198.837500000001</v>
      </c>
      <c r="T3782" s="11">
        <f t="shared" si="361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1.0966666666666667</v>
      </c>
      <c r="P3783" s="5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60"/>
        <v>41890.882928240739</v>
      </c>
      <c r="T3783" s="11">
        <f t="shared" si="361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1.0175000000000001</v>
      </c>
      <c r="P3784" s="5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60"/>
        <v>42575.958333333328</v>
      </c>
      <c r="T3784" s="11">
        <f t="shared" si="361"/>
        <v>42546.862233796295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1.2891666666666666</v>
      </c>
      <c r="P3785" s="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60"/>
        <v>42444.666666666672</v>
      </c>
      <c r="T3785" s="11">
        <f t="shared" si="361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1.1499999999999999</v>
      </c>
      <c r="P3786" s="5">
        <f t="shared" si="357"/>
        <v>115</v>
      </c>
      <c r="Q3786" t="str">
        <f t="shared" si="358"/>
        <v>theater</v>
      </c>
      <c r="R3786" t="str">
        <f t="shared" si="359"/>
        <v>musical</v>
      </c>
      <c r="S3786" s="11">
        <f t="shared" si="360"/>
        <v>42561.980694444443</v>
      </c>
      <c r="T3786" s="11">
        <f t="shared" si="361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1.5075000000000001</v>
      </c>
      <c r="P3787" s="5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60"/>
        <v>42584.418749999997</v>
      </c>
      <c r="T3787" s="11">
        <f t="shared" si="361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1.1096666666666666</v>
      </c>
      <c r="P3788" s="5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60"/>
        <v>42517.037905092591</v>
      </c>
      <c r="T3788" s="11">
        <f t="shared" si="361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1.0028571428571429</v>
      </c>
      <c r="P3789" s="5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1">
        <f t="shared" si="360"/>
        <v>42196.165972222225</v>
      </c>
      <c r="T3789" s="11">
        <f t="shared" si="361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6.6666666666666671E-3</v>
      </c>
      <c r="P3790" s="5">
        <f t="shared" si="357"/>
        <v>500</v>
      </c>
      <c r="Q3790" t="str">
        <f t="shared" si="358"/>
        <v>theater</v>
      </c>
      <c r="R3790" t="str">
        <f t="shared" si="359"/>
        <v>musical</v>
      </c>
      <c r="S3790" s="11">
        <f t="shared" si="360"/>
        <v>42361.679166666669</v>
      </c>
      <c r="T3790" s="11">
        <f t="shared" si="361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3.267605633802817E-2</v>
      </c>
      <c r="P3791" s="5">
        <f t="shared" si="357"/>
        <v>29</v>
      </c>
      <c r="Q3791" t="str">
        <f t="shared" si="358"/>
        <v>theater</v>
      </c>
      <c r="R3791" t="str">
        <f t="shared" si="359"/>
        <v>musical</v>
      </c>
      <c r="S3791" s="11">
        <f t="shared" si="360"/>
        <v>42170.798819444448</v>
      </c>
      <c r="T3791" s="11">
        <f t="shared" si="361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5">
        <f t="shared" si="357"/>
        <v>0</v>
      </c>
      <c r="Q3792" t="str">
        <f t="shared" si="358"/>
        <v>theater</v>
      </c>
      <c r="R3792" t="str">
        <f t="shared" si="359"/>
        <v>musical</v>
      </c>
      <c r="S3792" s="11">
        <f t="shared" si="360"/>
        <v>42696.708599537036</v>
      </c>
      <c r="T3792" s="11">
        <f t="shared" si="361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5">
        <f t="shared" si="357"/>
        <v>0</v>
      </c>
      <c r="Q3793" t="str">
        <f t="shared" si="358"/>
        <v>theater</v>
      </c>
      <c r="R3793" t="str">
        <f t="shared" si="359"/>
        <v>musical</v>
      </c>
      <c r="S3793" s="11">
        <f t="shared" si="360"/>
        <v>41826.692037037035</v>
      </c>
      <c r="T3793" s="11">
        <f t="shared" si="361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2.8E-3</v>
      </c>
      <c r="P3794" s="5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1">
        <f t="shared" si="360"/>
        <v>42200.447013888886</v>
      </c>
      <c r="T3794" s="11">
        <f t="shared" si="361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0.59657142857142853</v>
      </c>
      <c r="P3795" s="5">
        <f t="shared" si="357"/>
        <v>174</v>
      </c>
      <c r="Q3795" t="str">
        <f t="shared" si="358"/>
        <v>theater</v>
      </c>
      <c r="R3795" t="str">
        <f t="shared" si="359"/>
        <v>musical</v>
      </c>
      <c r="S3795" s="11">
        <f t="shared" si="360"/>
        <v>41989.938993055555</v>
      </c>
      <c r="T3795" s="11">
        <f t="shared" si="361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0.01</v>
      </c>
      <c r="P3796" s="5">
        <f t="shared" si="357"/>
        <v>50</v>
      </c>
      <c r="Q3796" t="str">
        <f t="shared" si="358"/>
        <v>theater</v>
      </c>
      <c r="R3796" t="str">
        <f t="shared" si="359"/>
        <v>musical</v>
      </c>
      <c r="S3796" s="11">
        <f t="shared" si="360"/>
        <v>42162.58048611111</v>
      </c>
      <c r="T3796" s="11">
        <f t="shared" si="361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1.6666666666666666E-2</v>
      </c>
      <c r="P3797" s="5">
        <f t="shared" si="357"/>
        <v>5</v>
      </c>
      <c r="Q3797" t="str">
        <f t="shared" si="358"/>
        <v>theater</v>
      </c>
      <c r="R3797" t="str">
        <f t="shared" si="359"/>
        <v>musical</v>
      </c>
      <c r="S3797" s="11">
        <f t="shared" si="360"/>
        <v>42244.9375</v>
      </c>
      <c r="T3797" s="11">
        <f t="shared" si="361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4.4444444444444447E-5</v>
      </c>
      <c r="P3798" s="5">
        <f t="shared" si="357"/>
        <v>1</v>
      </c>
      <c r="Q3798" t="str">
        <f t="shared" si="358"/>
        <v>theater</v>
      </c>
      <c r="R3798" t="str">
        <f t="shared" si="359"/>
        <v>musical</v>
      </c>
      <c r="S3798" s="11">
        <f t="shared" si="360"/>
        <v>42749.029583333337</v>
      </c>
      <c r="T3798" s="11">
        <f t="shared" si="361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0.89666666666666661</v>
      </c>
      <c r="P3799" s="5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60"/>
        <v>42114.881539351853</v>
      </c>
      <c r="T3799" s="11">
        <f t="shared" si="361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1.4642857142857143E-2</v>
      </c>
      <c r="P3800" s="5">
        <f t="shared" si="357"/>
        <v>205</v>
      </c>
      <c r="Q3800" t="str">
        <f t="shared" si="358"/>
        <v>theater</v>
      </c>
      <c r="R3800" t="str">
        <f t="shared" si="359"/>
        <v>musical</v>
      </c>
      <c r="S3800" s="11">
        <f t="shared" si="360"/>
        <v>41861.722777777773</v>
      </c>
      <c r="T3800" s="11">
        <f t="shared" si="361"/>
        <v>41831.722777777773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4.02E-2</v>
      </c>
      <c r="P3801" s="5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60"/>
        <v>42440.93105324074</v>
      </c>
      <c r="T3801" s="11">
        <f t="shared" si="361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4.0045454545454544E-2</v>
      </c>
      <c r="P3802" s="5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60"/>
        <v>42015.207638888889</v>
      </c>
      <c r="T3802" s="11">
        <f t="shared" si="361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8.5199999999999998E-2</v>
      </c>
      <c r="P3803" s="5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60"/>
        <v>42006.676111111112</v>
      </c>
      <c r="T3803" s="11">
        <f t="shared" si="361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5">
        <f t="shared" si="357"/>
        <v>0</v>
      </c>
      <c r="Q3804" t="str">
        <f t="shared" si="358"/>
        <v>theater</v>
      </c>
      <c r="R3804" t="str">
        <f t="shared" si="359"/>
        <v>musical</v>
      </c>
      <c r="S3804" s="11">
        <f t="shared" si="360"/>
        <v>42299.126226851848</v>
      </c>
      <c r="T3804" s="11">
        <f t="shared" si="361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0.19650000000000001</v>
      </c>
      <c r="P3805" s="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60"/>
        <v>42433.971851851849</v>
      </c>
      <c r="T3805" s="11">
        <f t="shared" si="361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5">
        <f t="shared" si="357"/>
        <v>0</v>
      </c>
      <c r="Q3806" t="str">
        <f t="shared" si="358"/>
        <v>theater</v>
      </c>
      <c r="R3806" t="str">
        <f t="shared" si="359"/>
        <v>musical</v>
      </c>
      <c r="S3806" s="11">
        <f t="shared" si="360"/>
        <v>42582.291666666672</v>
      </c>
      <c r="T3806" s="11">
        <f t="shared" si="361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2.0000000000000002E-5</v>
      </c>
      <c r="P3807" s="5">
        <f t="shared" si="357"/>
        <v>1.5</v>
      </c>
      <c r="Q3807" t="str">
        <f t="shared" si="358"/>
        <v>theater</v>
      </c>
      <c r="R3807" t="str">
        <f t="shared" si="359"/>
        <v>musical</v>
      </c>
      <c r="S3807" s="11">
        <f t="shared" si="360"/>
        <v>41909.887037037035</v>
      </c>
      <c r="T3807" s="11">
        <f t="shared" si="361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6.6666666666666664E-4</v>
      </c>
      <c r="P3808" s="5">
        <f t="shared" si="357"/>
        <v>5</v>
      </c>
      <c r="Q3808" t="str">
        <f t="shared" si="358"/>
        <v>theater</v>
      </c>
      <c r="R3808" t="str">
        <f t="shared" si="359"/>
        <v>musical</v>
      </c>
      <c r="S3808" s="11">
        <f t="shared" si="360"/>
        <v>41819.259039351848</v>
      </c>
      <c r="T3808" s="11">
        <f t="shared" si="361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0.30333333333333334</v>
      </c>
      <c r="P3809" s="5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60"/>
        <v>42097.909016203703</v>
      </c>
      <c r="T3809" s="11">
        <f t="shared" si="361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</v>
      </c>
      <c r="P3810" s="5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60"/>
        <v>42119.412256944444</v>
      </c>
      <c r="T3810" s="11">
        <f t="shared" si="361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1.0125</v>
      </c>
      <c r="P3811" s="5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60"/>
        <v>41850.958333333336</v>
      </c>
      <c r="T3811" s="11">
        <f t="shared" si="361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1.2173333333333334</v>
      </c>
      <c r="P3812" s="5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60"/>
        <v>42084.807384259257</v>
      </c>
      <c r="T3812" s="11">
        <f t="shared" si="361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3.3</v>
      </c>
      <c r="P3813" s="5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60"/>
        <v>42521.458333333328</v>
      </c>
      <c r="T3813" s="11">
        <f t="shared" si="361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1.0954999999999999</v>
      </c>
      <c r="P3814" s="5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60"/>
        <v>42156.165972222225</v>
      </c>
      <c r="T3814" s="11">
        <f t="shared" si="361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1.0095190476190474</v>
      </c>
      <c r="P3815" s="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60"/>
        <v>42535.904861111107</v>
      </c>
      <c r="T3815" s="11">
        <f t="shared" si="361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1.4013333333333333</v>
      </c>
      <c r="P3816" s="5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60"/>
        <v>42095.165972222225</v>
      </c>
      <c r="T3816" s="11">
        <f t="shared" si="361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1.0000100000000001</v>
      </c>
      <c r="P3817" s="5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60"/>
        <v>42236.958333333328</v>
      </c>
      <c r="T3817" s="11">
        <f t="shared" si="361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1.19238</v>
      </c>
      <c r="P3818" s="5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60"/>
        <v>41837.690081018518</v>
      </c>
      <c r="T3818" s="11">
        <f t="shared" si="361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1.0725</v>
      </c>
      <c r="P3819" s="5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1">
        <f t="shared" si="360"/>
        <v>42301.165972222225</v>
      </c>
      <c r="T3819" s="11">
        <f t="shared" si="361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2.2799999999999998</v>
      </c>
      <c r="P3820" s="5">
        <f t="shared" si="357"/>
        <v>57</v>
      </c>
      <c r="Q3820" t="str">
        <f t="shared" si="358"/>
        <v>theater</v>
      </c>
      <c r="R3820" t="str">
        <f t="shared" si="359"/>
        <v>plays</v>
      </c>
      <c r="S3820" s="11">
        <f t="shared" si="360"/>
        <v>42075.800717592589</v>
      </c>
      <c r="T3820" s="11">
        <f t="shared" si="361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1.0640000000000001</v>
      </c>
      <c r="P3821" s="5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60"/>
        <v>42202.876388888893</v>
      </c>
      <c r="T3821" s="11">
        <f t="shared" si="361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1.4333333333333333</v>
      </c>
      <c r="P3822" s="5">
        <f t="shared" si="357"/>
        <v>21.5</v>
      </c>
      <c r="Q3822" t="str">
        <f t="shared" si="358"/>
        <v>theater</v>
      </c>
      <c r="R3822" t="str">
        <f t="shared" si="359"/>
        <v>plays</v>
      </c>
      <c r="S3822" s="11">
        <f t="shared" si="360"/>
        <v>42190.651817129634</v>
      </c>
      <c r="T3822" s="11">
        <f t="shared" si="361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1.0454285714285714</v>
      </c>
      <c r="P3823" s="5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60"/>
        <v>42373.180636574078</v>
      </c>
      <c r="T3823" s="11">
        <f t="shared" si="361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1.1002000000000001</v>
      </c>
      <c r="P3824" s="5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60"/>
        <v>42388.957638888889</v>
      </c>
      <c r="T3824" s="11">
        <f t="shared" si="361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1.06</v>
      </c>
      <c r="P3825" s="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60"/>
        <v>42205.165972222225</v>
      </c>
      <c r="T3825" s="11">
        <f t="shared" si="361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1.08</v>
      </c>
      <c r="P3826" s="5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60"/>
        <v>42583.570138888885</v>
      </c>
      <c r="T3826" s="11">
        <f t="shared" si="361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1.0542</v>
      </c>
      <c r="P3827" s="5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60"/>
        <v>42172.069606481484</v>
      </c>
      <c r="T3827" s="11">
        <f t="shared" si="361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1.1916666666666667</v>
      </c>
      <c r="P3828" s="5">
        <f t="shared" si="357"/>
        <v>27.5</v>
      </c>
      <c r="Q3828" t="str">
        <f t="shared" si="358"/>
        <v>theater</v>
      </c>
      <c r="R3828" t="str">
        <f t="shared" si="359"/>
        <v>plays</v>
      </c>
      <c r="S3828" s="11">
        <f t="shared" si="360"/>
        <v>42131.423541666663</v>
      </c>
      <c r="T3828" s="11">
        <f t="shared" si="361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1.5266666666666666</v>
      </c>
      <c r="P3829" s="5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60"/>
        <v>42090</v>
      </c>
      <c r="T3829" s="11">
        <f t="shared" si="361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</v>
      </c>
      <c r="P3830" s="5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60"/>
        <v>42004.569293981476</v>
      </c>
      <c r="T3830" s="11">
        <f t="shared" si="361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1.002</v>
      </c>
      <c r="P3831" s="5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1">
        <f t="shared" si="360"/>
        <v>42613.865405092598</v>
      </c>
      <c r="T3831" s="11">
        <f t="shared" si="361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2.25</v>
      </c>
      <c r="P3832" s="5">
        <f t="shared" si="357"/>
        <v>75</v>
      </c>
      <c r="Q3832" t="str">
        <f t="shared" si="358"/>
        <v>theater</v>
      </c>
      <c r="R3832" t="str">
        <f t="shared" si="359"/>
        <v>plays</v>
      </c>
      <c r="S3832" s="11">
        <f t="shared" si="360"/>
        <v>42517.740868055553</v>
      </c>
      <c r="T3832" s="11">
        <f t="shared" si="361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1.0602199999999999</v>
      </c>
      <c r="P3833" s="5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60"/>
        <v>41948.890567129631</v>
      </c>
      <c r="T3833" s="11">
        <f t="shared" si="361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1.0466666666666666</v>
      </c>
      <c r="P3834" s="5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60"/>
        <v>42420.114988425921</v>
      </c>
      <c r="T3834" s="11">
        <f t="shared" si="361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1.1666666666666667</v>
      </c>
      <c r="P3835" s="5">
        <f t="shared" si="357"/>
        <v>70</v>
      </c>
      <c r="Q3835" t="str">
        <f t="shared" si="358"/>
        <v>theater</v>
      </c>
      <c r="R3835" t="str">
        <f t="shared" si="359"/>
        <v>plays</v>
      </c>
      <c r="S3835" s="11">
        <f t="shared" si="360"/>
        <v>41974.797916666663</v>
      </c>
      <c r="T3835" s="11">
        <f t="shared" si="361"/>
        <v>41963.872361111113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1.0903333333333334</v>
      </c>
      <c r="P3836" s="5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60"/>
        <v>42173.445219907408</v>
      </c>
      <c r="T3836" s="11">
        <f t="shared" si="361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1.6</v>
      </c>
      <c r="P3837" s="5">
        <f t="shared" si="357"/>
        <v>40</v>
      </c>
      <c r="Q3837" t="str">
        <f t="shared" si="358"/>
        <v>theater</v>
      </c>
      <c r="R3837" t="str">
        <f t="shared" si="359"/>
        <v>plays</v>
      </c>
      <c r="S3837" s="11">
        <f t="shared" si="360"/>
        <v>42481.94222222222</v>
      </c>
      <c r="T3837" s="11">
        <f t="shared" si="361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1.125</v>
      </c>
      <c r="P3838" s="5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60"/>
        <v>42585.172916666663</v>
      </c>
      <c r="T3838" s="11">
        <f t="shared" si="361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1.0209999999999999</v>
      </c>
      <c r="P3839" s="5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60"/>
        <v>42188.765717592592</v>
      </c>
      <c r="T3839" s="11">
        <f t="shared" si="361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1.00824</v>
      </c>
      <c r="P3840" s="5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60"/>
        <v>42146.710752314815</v>
      </c>
      <c r="T3840" s="11">
        <f t="shared" si="361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1.0125</v>
      </c>
      <c r="P3841" s="5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60"/>
        <v>42215.142638888894</v>
      </c>
      <c r="T3841" s="11">
        <f t="shared" si="361"/>
        <v>42155.142638888894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</v>
      </c>
      <c r="P3842" s="5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si="360"/>
        <v>42457.660057870366</v>
      </c>
      <c r="T3842" s="11">
        <f t="shared" si="361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IFERROR((E3843/D3843), 0)</f>
        <v>8.72E-2</v>
      </c>
      <c r="P3843" s="5">
        <f t="shared" ref="P3843:P3906" si="363">IFERROR(E3843/L3843,0)</f>
        <v>25.647058823529413</v>
      </c>
      <c r="Q3843" t="str">
        <f t="shared" ref="Q3843:Q3906" si="364">TRIM(LEFT(N3843,(FIND("/",N3843,1))-1))</f>
        <v>theater</v>
      </c>
      <c r="R3843" t="str">
        <f t="shared" ref="R3843:R3906" si="365">TRIM(RIGHT(N3843,LEN(N3843) -(FIND("/",N3843,1))))</f>
        <v>plays</v>
      </c>
      <c r="S3843" s="11">
        <f t="shared" ref="S3843:S3906" si="366">(I3843/86400)+DATE(1970,1,1)</f>
        <v>41840.785729166666</v>
      </c>
      <c r="T3843" s="11">
        <f t="shared" ref="T3843:T3906" si="367">(J3843/86400)+DATE(1970,1,1)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0.21940000000000001</v>
      </c>
      <c r="P3844" s="5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6"/>
        <v>41770.493657407409</v>
      </c>
      <c r="T3844" s="11">
        <f t="shared" si="367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0.21299999999999999</v>
      </c>
      <c r="P3845" s="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6"/>
        <v>41791.072500000002</v>
      </c>
      <c r="T3845" s="11">
        <f t="shared" si="367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0.41489795918367345</v>
      </c>
      <c r="P3846" s="5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6"/>
        <v>41793.290972222225</v>
      </c>
      <c r="T3846" s="11">
        <f t="shared" si="367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2.1049999999999999E-2</v>
      </c>
      <c r="P3847" s="5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6"/>
        <v>42278.627013888894</v>
      </c>
      <c r="T3847" s="11">
        <f t="shared" si="367"/>
        <v>42248.627013888894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2.7E-2</v>
      </c>
      <c r="P3848" s="5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6"/>
        <v>41916.290972222225</v>
      </c>
      <c r="T3848" s="11">
        <f t="shared" si="367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0.16161904761904761</v>
      </c>
      <c r="P3849" s="5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6"/>
        <v>42204.224432870367</v>
      </c>
      <c r="T3849" s="11">
        <f t="shared" si="367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0.16376923076923078</v>
      </c>
      <c r="P3850" s="5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6"/>
        <v>42295.817002314812</v>
      </c>
      <c r="T3850" s="11">
        <f t="shared" si="367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7.0433333333333334E-2</v>
      </c>
      <c r="P3851" s="5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6"/>
        <v>42166.767175925925</v>
      </c>
      <c r="T3851" s="11">
        <f t="shared" si="367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3.7999999999999999E-2</v>
      </c>
      <c r="P3852" s="5">
        <f t="shared" si="363"/>
        <v>9.5</v>
      </c>
      <c r="Q3852" t="str">
        <f t="shared" si="364"/>
        <v>theater</v>
      </c>
      <c r="R3852" t="str">
        <f t="shared" si="365"/>
        <v>plays</v>
      </c>
      <c r="S3852" s="11">
        <f t="shared" si="366"/>
        <v>42005.124340277776</v>
      </c>
      <c r="T3852" s="11">
        <f t="shared" si="367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0.34079999999999999</v>
      </c>
      <c r="P3853" s="5">
        <f t="shared" si="363"/>
        <v>35.5</v>
      </c>
      <c r="Q3853" t="str">
        <f t="shared" si="364"/>
        <v>theater</v>
      </c>
      <c r="R3853" t="str">
        <f t="shared" si="365"/>
        <v>plays</v>
      </c>
      <c r="S3853" s="11">
        <f t="shared" si="366"/>
        <v>42202.439571759256</v>
      </c>
      <c r="T3853" s="11">
        <f t="shared" si="367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2E-3</v>
      </c>
      <c r="P3854" s="5">
        <f t="shared" si="363"/>
        <v>10</v>
      </c>
      <c r="Q3854" t="str">
        <f t="shared" si="364"/>
        <v>theater</v>
      </c>
      <c r="R3854" t="str">
        <f t="shared" si="365"/>
        <v>plays</v>
      </c>
      <c r="S3854" s="11">
        <f t="shared" si="366"/>
        <v>42090.149027777778</v>
      </c>
      <c r="T3854" s="11">
        <f t="shared" si="367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2.5999999999999998E-4</v>
      </c>
      <c r="P3855" s="5">
        <f t="shared" si="363"/>
        <v>13</v>
      </c>
      <c r="Q3855" t="str">
        <f t="shared" si="364"/>
        <v>theater</v>
      </c>
      <c r="R3855" t="str">
        <f t="shared" si="365"/>
        <v>plays</v>
      </c>
      <c r="S3855" s="11">
        <f t="shared" si="366"/>
        <v>41883.84002314815</v>
      </c>
      <c r="T3855" s="11">
        <f t="shared" si="367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0.16254545454545455</v>
      </c>
      <c r="P3856" s="5">
        <f t="shared" si="363"/>
        <v>89.4</v>
      </c>
      <c r="Q3856" t="str">
        <f t="shared" si="364"/>
        <v>theater</v>
      </c>
      <c r="R3856" t="str">
        <f t="shared" si="365"/>
        <v>plays</v>
      </c>
      <c r="S3856" s="11">
        <f t="shared" si="366"/>
        <v>42133.884930555556</v>
      </c>
      <c r="T3856" s="11">
        <f t="shared" si="367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2.5000000000000001E-2</v>
      </c>
      <c r="P3857" s="5">
        <f t="shared" si="363"/>
        <v>25</v>
      </c>
      <c r="Q3857" t="str">
        <f t="shared" si="364"/>
        <v>theater</v>
      </c>
      <c r="R3857" t="str">
        <f t="shared" si="365"/>
        <v>plays</v>
      </c>
      <c r="S3857" s="11">
        <f t="shared" si="366"/>
        <v>42089.929062499999</v>
      </c>
      <c r="T3857" s="11">
        <f t="shared" si="367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2.0000000000000001E-4</v>
      </c>
      <c r="P3858" s="5">
        <f t="shared" si="363"/>
        <v>1</v>
      </c>
      <c r="Q3858" t="str">
        <f t="shared" si="364"/>
        <v>theater</v>
      </c>
      <c r="R3858" t="str">
        <f t="shared" si="365"/>
        <v>plays</v>
      </c>
      <c r="S3858" s="11">
        <f t="shared" si="366"/>
        <v>42071.701423611114</v>
      </c>
      <c r="T3858" s="11">
        <f t="shared" si="367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5.1999999999999998E-2</v>
      </c>
      <c r="P3859" s="5">
        <f t="shared" si="363"/>
        <v>65</v>
      </c>
      <c r="Q3859" t="str">
        <f t="shared" si="364"/>
        <v>theater</v>
      </c>
      <c r="R3859" t="str">
        <f t="shared" si="365"/>
        <v>plays</v>
      </c>
      <c r="S3859" s="11">
        <f t="shared" si="366"/>
        <v>41852.716666666667</v>
      </c>
      <c r="T3859" s="11">
        <f t="shared" si="367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0.02</v>
      </c>
      <c r="P3860" s="5">
        <f t="shared" si="363"/>
        <v>10</v>
      </c>
      <c r="Q3860" t="str">
        <f t="shared" si="364"/>
        <v>theater</v>
      </c>
      <c r="R3860" t="str">
        <f t="shared" si="365"/>
        <v>plays</v>
      </c>
      <c r="S3860" s="11">
        <f t="shared" si="366"/>
        <v>42146.875</v>
      </c>
      <c r="T3860" s="11">
        <f t="shared" si="367"/>
        <v>42128.431064814809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4.0000000000000002E-4</v>
      </c>
      <c r="P3861" s="5">
        <f t="shared" si="363"/>
        <v>1</v>
      </c>
      <c r="Q3861" t="str">
        <f t="shared" si="364"/>
        <v>theater</v>
      </c>
      <c r="R3861" t="str">
        <f t="shared" si="365"/>
        <v>plays</v>
      </c>
      <c r="S3861" s="11">
        <f t="shared" si="366"/>
        <v>41815.875</v>
      </c>
      <c r="T3861" s="11">
        <f t="shared" si="367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0.17666666666666667</v>
      </c>
      <c r="P3862" s="5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6"/>
        <v>41863.660995370374</v>
      </c>
      <c r="T3862" s="11">
        <f t="shared" si="367"/>
        <v>41833.660995370374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0.05</v>
      </c>
      <c r="P3863" s="5">
        <f t="shared" si="363"/>
        <v>100</v>
      </c>
      <c r="Q3863" t="str">
        <f t="shared" si="364"/>
        <v>theater</v>
      </c>
      <c r="R3863" t="str">
        <f t="shared" si="365"/>
        <v>plays</v>
      </c>
      <c r="S3863" s="11">
        <f t="shared" si="366"/>
        <v>41955.907638888893</v>
      </c>
      <c r="T3863" s="11">
        <f t="shared" si="367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1.3333333333333334E-4</v>
      </c>
      <c r="P3864" s="5">
        <f t="shared" si="363"/>
        <v>1</v>
      </c>
      <c r="Q3864" t="str">
        <f t="shared" si="364"/>
        <v>theater</v>
      </c>
      <c r="R3864" t="str">
        <f t="shared" si="365"/>
        <v>plays</v>
      </c>
      <c r="S3864" s="11">
        <f t="shared" si="366"/>
        <v>42625.707638888889</v>
      </c>
      <c r="T3864" s="11">
        <f t="shared" si="367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5">
        <f t="shared" si="363"/>
        <v>0</v>
      </c>
      <c r="Q3865" t="str">
        <f t="shared" si="364"/>
        <v>theater</v>
      </c>
      <c r="R3865" t="str">
        <f t="shared" si="365"/>
        <v>plays</v>
      </c>
      <c r="S3865" s="11">
        <f t="shared" si="366"/>
        <v>42313.674826388888</v>
      </c>
      <c r="T3865" s="11">
        <f t="shared" si="367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1.2E-2</v>
      </c>
      <c r="P3866" s="5">
        <f t="shared" si="363"/>
        <v>20</v>
      </c>
      <c r="Q3866" t="str">
        <f t="shared" si="364"/>
        <v>theater</v>
      </c>
      <c r="R3866" t="str">
        <f t="shared" si="365"/>
        <v>plays</v>
      </c>
      <c r="S3866" s="11">
        <f t="shared" si="366"/>
        <v>42325.933495370366</v>
      </c>
      <c r="T3866" s="11">
        <f t="shared" si="367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0.26937422295897223</v>
      </c>
      <c r="P3867" s="5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6"/>
        <v>41881.229166666664</v>
      </c>
      <c r="T3867" s="11">
        <f t="shared" si="367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5.4999999999999997E-3</v>
      </c>
      <c r="P3868" s="5">
        <f t="shared" si="363"/>
        <v>5.5</v>
      </c>
      <c r="Q3868" t="str">
        <f t="shared" si="364"/>
        <v>theater</v>
      </c>
      <c r="R3868" t="str">
        <f t="shared" si="365"/>
        <v>plays</v>
      </c>
      <c r="S3868" s="11">
        <f t="shared" si="366"/>
        <v>42452.145138888889</v>
      </c>
      <c r="T3868" s="11">
        <f t="shared" si="367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0.1255</v>
      </c>
      <c r="P3869" s="5">
        <f t="shared" si="363"/>
        <v>50.2</v>
      </c>
      <c r="Q3869" t="str">
        <f t="shared" si="364"/>
        <v>theater</v>
      </c>
      <c r="R3869" t="str">
        <f t="shared" si="365"/>
        <v>plays</v>
      </c>
      <c r="S3869" s="11">
        <f t="shared" si="366"/>
        <v>42539.814108796301</v>
      </c>
      <c r="T3869" s="11">
        <f t="shared" si="367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2E-3</v>
      </c>
      <c r="P3870" s="5">
        <f t="shared" si="363"/>
        <v>10</v>
      </c>
      <c r="Q3870" t="str">
        <f t="shared" si="364"/>
        <v>theater</v>
      </c>
      <c r="R3870" t="str">
        <f t="shared" si="365"/>
        <v>musical</v>
      </c>
      <c r="S3870" s="11">
        <f t="shared" si="366"/>
        <v>41890.659780092596</v>
      </c>
      <c r="T3870" s="11">
        <f t="shared" si="367"/>
        <v>41865.659780092596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3.44748684310884E-2</v>
      </c>
      <c r="P3871" s="5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6"/>
        <v>42077.132638888885</v>
      </c>
      <c r="T3871" s="11">
        <f t="shared" si="367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0.15</v>
      </c>
      <c r="P3872" s="5">
        <f t="shared" si="363"/>
        <v>150</v>
      </c>
      <c r="Q3872" t="str">
        <f t="shared" si="364"/>
        <v>theater</v>
      </c>
      <c r="R3872" t="str">
        <f t="shared" si="365"/>
        <v>musical</v>
      </c>
      <c r="S3872" s="11">
        <f t="shared" si="366"/>
        <v>41823.172199074077</v>
      </c>
      <c r="T3872" s="11">
        <f t="shared" si="367"/>
        <v>41793.172199074077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2.6666666666666668E-2</v>
      </c>
      <c r="P3873" s="5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6"/>
        <v>42823.739004629635</v>
      </c>
      <c r="T3873" s="11">
        <f t="shared" si="367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5">
        <f t="shared" si="363"/>
        <v>0</v>
      </c>
      <c r="Q3874" t="str">
        <f t="shared" si="364"/>
        <v>theater</v>
      </c>
      <c r="R3874" t="str">
        <f t="shared" si="365"/>
        <v>musical</v>
      </c>
      <c r="S3874" s="11">
        <f t="shared" si="366"/>
        <v>42230.145787037036</v>
      </c>
      <c r="T3874" s="11">
        <f t="shared" si="367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5">
        <f t="shared" si="363"/>
        <v>0</v>
      </c>
      <c r="Q3875" t="str">
        <f t="shared" si="364"/>
        <v>theater</v>
      </c>
      <c r="R3875" t="str">
        <f t="shared" si="365"/>
        <v>musical</v>
      </c>
      <c r="S3875" s="11">
        <f t="shared" si="366"/>
        <v>42285.696006944447</v>
      </c>
      <c r="T3875" s="11">
        <f t="shared" si="367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5">
        <f t="shared" si="363"/>
        <v>0</v>
      </c>
      <c r="Q3876" t="str">
        <f t="shared" si="364"/>
        <v>theater</v>
      </c>
      <c r="R3876" t="str">
        <f t="shared" si="365"/>
        <v>musical</v>
      </c>
      <c r="S3876" s="11">
        <f t="shared" si="366"/>
        <v>42028.041666666672</v>
      </c>
      <c r="T3876" s="11">
        <f t="shared" si="367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5">
        <f t="shared" si="363"/>
        <v>0</v>
      </c>
      <c r="Q3877" t="str">
        <f t="shared" si="364"/>
        <v>theater</v>
      </c>
      <c r="R3877" t="str">
        <f t="shared" si="365"/>
        <v>musical</v>
      </c>
      <c r="S3877" s="11">
        <f t="shared" si="366"/>
        <v>42616.416666666672</v>
      </c>
      <c r="T3877" s="11">
        <f t="shared" si="367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0.52794871794871789</v>
      </c>
      <c r="P3878" s="5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6"/>
        <v>42402.624166666668</v>
      </c>
      <c r="T3878" s="11">
        <f t="shared" si="367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4.9639999999999997E-2</v>
      </c>
      <c r="P3879" s="5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6"/>
        <v>42712.67768518519</v>
      </c>
      <c r="T3879" s="11">
        <f t="shared" si="367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5.5555555555555556E-4</v>
      </c>
      <c r="P3880" s="5">
        <f t="shared" si="363"/>
        <v>10</v>
      </c>
      <c r="Q3880" t="str">
        <f t="shared" si="364"/>
        <v>theater</v>
      </c>
      <c r="R3880" t="str">
        <f t="shared" si="365"/>
        <v>musical</v>
      </c>
      <c r="S3880" s="11">
        <f t="shared" si="366"/>
        <v>42185.165972222225</v>
      </c>
      <c r="T3880" s="11">
        <f t="shared" si="367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5">
        <f t="shared" si="363"/>
        <v>0</v>
      </c>
      <c r="Q3881" t="str">
        <f t="shared" si="364"/>
        <v>theater</v>
      </c>
      <c r="R3881" t="str">
        <f t="shared" si="365"/>
        <v>musical</v>
      </c>
      <c r="S3881" s="11">
        <f t="shared" si="366"/>
        <v>42029.861064814817</v>
      </c>
      <c r="T3881" s="11">
        <f t="shared" si="367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0.13066666666666665</v>
      </c>
      <c r="P3882" s="5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6"/>
        <v>41850.958333333336</v>
      </c>
      <c r="T3882" s="11">
        <f t="shared" si="367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0.05</v>
      </c>
      <c r="P3883" s="5">
        <f t="shared" si="363"/>
        <v>25</v>
      </c>
      <c r="Q3883" t="str">
        <f t="shared" si="364"/>
        <v>theater</v>
      </c>
      <c r="R3883" t="str">
        <f t="shared" si="365"/>
        <v>musical</v>
      </c>
      <c r="S3883" s="11">
        <f t="shared" si="366"/>
        <v>42786.018506944441</v>
      </c>
      <c r="T3883" s="11">
        <f t="shared" si="367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5">
        <f t="shared" si="363"/>
        <v>0</v>
      </c>
      <c r="Q3884" t="str">
        <f t="shared" si="364"/>
        <v>theater</v>
      </c>
      <c r="R3884" t="str">
        <f t="shared" si="365"/>
        <v>musical</v>
      </c>
      <c r="S3884" s="11">
        <f t="shared" si="366"/>
        <v>42400.960416666669</v>
      </c>
      <c r="T3884" s="11">
        <f t="shared" si="367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5">
        <f t="shared" si="363"/>
        <v>0</v>
      </c>
      <c r="Q3885" t="str">
        <f t="shared" si="364"/>
        <v>theater</v>
      </c>
      <c r="R3885" t="str">
        <f t="shared" si="365"/>
        <v>musical</v>
      </c>
      <c r="S3885" s="11">
        <f t="shared" si="366"/>
        <v>41884.602650462963</v>
      </c>
      <c r="T3885" s="11">
        <f t="shared" si="367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5">
        <f t="shared" si="363"/>
        <v>0</v>
      </c>
      <c r="Q3886" t="str">
        <f t="shared" si="364"/>
        <v>theater</v>
      </c>
      <c r="R3886" t="str">
        <f t="shared" si="365"/>
        <v>musical</v>
      </c>
      <c r="S3886" s="11">
        <f t="shared" si="366"/>
        <v>42090.749907407408</v>
      </c>
      <c r="T3886" s="11">
        <f t="shared" si="367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5">
        <f t="shared" si="363"/>
        <v>0</v>
      </c>
      <c r="Q3887" t="str">
        <f t="shared" si="364"/>
        <v>theater</v>
      </c>
      <c r="R3887" t="str">
        <f t="shared" si="365"/>
        <v>musical</v>
      </c>
      <c r="S3887" s="11">
        <f t="shared" si="366"/>
        <v>42499.951284722221</v>
      </c>
      <c r="T3887" s="11">
        <f t="shared" si="367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5">
        <f t="shared" si="363"/>
        <v>0</v>
      </c>
      <c r="Q3888" t="str">
        <f t="shared" si="364"/>
        <v>theater</v>
      </c>
      <c r="R3888" t="str">
        <f t="shared" si="365"/>
        <v>musical</v>
      </c>
      <c r="S3888" s="11">
        <f t="shared" si="366"/>
        <v>41984.228032407409</v>
      </c>
      <c r="T3888" s="11">
        <f t="shared" si="367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1.7500000000000002E-2</v>
      </c>
      <c r="P3889" s="5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6"/>
        <v>42125.916666666672</v>
      </c>
      <c r="T3889" s="11">
        <f t="shared" si="367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0.27100000000000002</v>
      </c>
      <c r="P3890" s="5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6"/>
        <v>42792.545810185184</v>
      </c>
      <c r="T3890" s="11">
        <f t="shared" si="367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1.4749999999999999E-2</v>
      </c>
      <c r="P3891" s="5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6"/>
        <v>42008.976388888885</v>
      </c>
      <c r="T3891" s="11">
        <f t="shared" si="367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0.16826666666666668</v>
      </c>
      <c r="P3892" s="5">
        <f t="shared" si="363"/>
        <v>315.5</v>
      </c>
      <c r="Q3892" t="str">
        <f t="shared" si="364"/>
        <v>theater</v>
      </c>
      <c r="R3892" t="str">
        <f t="shared" si="365"/>
        <v>plays</v>
      </c>
      <c r="S3892" s="11">
        <f t="shared" si="366"/>
        <v>42231.758611111116</v>
      </c>
      <c r="T3892" s="11">
        <f t="shared" si="367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0.32500000000000001</v>
      </c>
      <c r="P3893" s="5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6"/>
        <v>42086.207638888889</v>
      </c>
      <c r="T3893" s="11">
        <f t="shared" si="367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5">
        <f t="shared" si="363"/>
        <v>0</v>
      </c>
      <c r="Q3894" t="str">
        <f t="shared" si="364"/>
        <v>theater</v>
      </c>
      <c r="R3894" t="str">
        <f t="shared" si="365"/>
        <v>plays</v>
      </c>
      <c r="S3894" s="11">
        <f t="shared" si="366"/>
        <v>41875.291666666664</v>
      </c>
      <c r="T3894" s="11">
        <f t="shared" si="367"/>
        <v>41867.652280092589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0.2155</v>
      </c>
      <c r="P3895" s="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6"/>
        <v>41821.25</v>
      </c>
      <c r="T3895" s="11">
        <f t="shared" si="367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3.4666666666666665E-2</v>
      </c>
      <c r="P3896" s="5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6"/>
        <v>42710.207638888889</v>
      </c>
      <c r="T3896" s="11">
        <f t="shared" si="367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0.05</v>
      </c>
      <c r="P3897" s="5">
        <f t="shared" si="363"/>
        <v>50</v>
      </c>
      <c r="Q3897" t="str">
        <f t="shared" si="364"/>
        <v>theater</v>
      </c>
      <c r="R3897" t="str">
        <f t="shared" si="365"/>
        <v>plays</v>
      </c>
      <c r="S3897" s="11">
        <f t="shared" si="366"/>
        <v>42063.250208333338</v>
      </c>
      <c r="T3897" s="11">
        <f t="shared" si="367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0.10625</v>
      </c>
      <c r="P3898" s="5">
        <f t="shared" si="363"/>
        <v>42.5</v>
      </c>
      <c r="Q3898" t="str">
        <f t="shared" si="364"/>
        <v>theater</v>
      </c>
      <c r="R3898" t="str">
        <f t="shared" si="365"/>
        <v>plays</v>
      </c>
      <c r="S3898" s="11">
        <f t="shared" si="366"/>
        <v>41807.191875000004</v>
      </c>
      <c r="T3898" s="11">
        <f t="shared" si="367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0.17599999999999999</v>
      </c>
      <c r="P3899" s="5">
        <f t="shared" si="363"/>
        <v>44</v>
      </c>
      <c r="Q3899" t="str">
        <f t="shared" si="364"/>
        <v>theater</v>
      </c>
      <c r="R3899" t="str">
        <f t="shared" si="365"/>
        <v>plays</v>
      </c>
      <c r="S3899" s="11">
        <f t="shared" si="366"/>
        <v>42012.87364583333</v>
      </c>
      <c r="T3899" s="11">
        <f t="shared" si="367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0.3256</v>
      </c>
      <c r="P3900" s="5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6"/>
        <v>42233.666666666672</v>
      </c>
      <c r="T3900" s="11">
        <f t="shared" si="367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1.2500000000000001E-2</v>
      </c>
      <c r="P3901" s="5">
        <f t="shared" si="363"/>
        <v>62.5</v>
      </c>
      <c r="Q3901" t="str">
        <f t="shared" si="364"/>
        <v>theater</v>
      </c>
      <c r="R3901" t="str">
        <f t="shared" si="365"/>
        <v>plays</v>
      </c>
      <c r="S3901" s="11">
        <f t="shared" si="366"/>
        <v>41863.775011574078</v>
      </c>
      <c r="T3901" s="11">
        <f t="shared" si="367"/>
        <v>41843.775011574078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5.3999999999999999E-2</v>
      </c>
      <c r="P3902" s="5">
        <f t="shared" si="363"/>
        <v>27</v>
      </c>
      <c r="Q3902" t="str">
        <f t="shared" si="364"/>
        <v>theater</v>
      </c>
      <c r="R3902" t="str">
        <f t="shared" si="365"/>
        <v>plays</v>
      </c>
      <c r="S3902" s="11">
        <f t="shared" si="366"/>
        <v>42166.092488425929</v>
      </c>
      <c r="T3902" s="11">
        <f t="shared" si="367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8.3333333333333332E-3</v>
      </c>
      <c r="P3903" s="5">
        <f t="shared" si="363"/>
        <v>25</v>
      </c>
      <c r="Q3903" t="str">
        <f t="shared" si="364"/>
        <v>theater</v>
      </c>
      <c r="R3903" t="str">
        <f t="shared" si="365"/>
        <v>plays</v>
      </c>
      <c r="S3903" s="11">
        <f t="shared" si="366"/>
        <v>42357.826377314814</v>
      </c>
      <c r="T3903" s="11">
        <f t="shared" si="367"/>
        <v>42317.826377314814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0.48833333333333334</v>
      </c>
      <c r="P3904" s="5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6"/>
        <v>42688.509745370371</v>
      </c>
      <c r="T3904" s="11">
        <f t="shared" si="367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5">
        <f t="shared" si="363"/>
        <v>0</v>
      </c>
      <c r="Q3905" t="str">
        <f t="shared" si="364"/>
        <v>theater</v>
      </c>
      <c r="R3905" t="str">
        <f t="shared" si="365"/>
        <v>plays</v>
      </c>
      <c r="S3905" s="11">
        <f t="shared" si="366"/>
        <v>42230.818055555559</v>
      </c>
      <c r="T3905" s="11">
        <f t="shared" si="367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2.9999999999999997E-4</v>
      </c>
      <c r="P3906" s="5">
        <f t="shared" si="363"/>
        <v>1.5</v>
      </c>
      <c r="Q3906" t="str">
        <f t="shared" si="364"/>
        <v>theater</v>
      </c>
      <c r="R3906" t="str">
        <f t="shared" si="365"/>
        <v>plays</v>
      </c>
      <c r="S3906" s="11">
        <f t="shared" si="366"/>
        <v>42109.211111111115</v>
      </c>
      <c r="T3906" s="11">
        <f t="shared" si="367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IFERROR((E3907/D3907), 0)</f>
        <v>0.11533333333333333</v>
      </c>
      <c r="P3907" s="5">
        <f t="shared" ref="P3907:P3970" si="369">IFERROR(E3907/L3907,0)</f>
        <v>24.714285714285715</v>
      </c>
      <c r="Q3907" t="str">
        <f t="shared" ref="Q3907:Q3970" si="370">TRIM(LEFT(N3907,(FIND("/",N3907,1))-1))</f>
        <v>theater</v>
      </c>
      <c r="R3907" t="str">
        <f t="shared" ref="R3907:R3970" si="371">TRIM(RIGHT(N3907,LEN(N3907) -(FIND("/",N3907,1))))</f>
        <v>plays</v>
      </c>
      <c r="S3907" s="11">
        <f t="shared" ref="S3907:S3970" si="372">(I3907/86400)+DATE(1970,1,1)</f>
        <v>42166.958333333328</v>
      </c>
      <c r="T3907" s="11">
        <f t="shared" ref="T3907:T3970" si="373">(J3907/86400)+DATE(1970,1,1)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0.67333333333333334</v>
      </c>
      <c r="P3908" s="5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1">
        <f t="shared" si="372"/>
        <v>42181.559027777781</v>
      </c>
      <c r="T3908" s="11">
        <f t="shared" si="373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0.153</v>
      </c>
      <c r="P3909" s="5">
        <f t="shared" si="369"/>
        <v>38.25</v>
      </c>
      <c r="Q3909" t="str">
        <f t="shared" si="370"/>
        <v>theater</v>
      </c>
      <c r="R3909" t="str">
        <f t="shared" si="371"/>
        <v>plays</v>
      </c>
      <c r="S3909" s="11">
        <f t="shared" si="372"/>
        <v>41938.838888888888</v>
      </c>
      <c r="T3909" s="11">
        <f t="shared" si="373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8.666666666666667E-2</v>
      </c>
      <c r="P3910" s="5">
        <f t="shared" si="369"/>
        <v>16.25</v>
      </c>
      <c r="Q3910" t="str">
        <f t="shared" si="370"/>
        <v>theater</v>
      </c>
      <c r="R3910" t="str">
        <f t="shared" si="371"/>
        <v>plays</v>
      </c>
      <c r="S3910" s="11">
        <f t="shared" si="372"/>
        <v>41849.135370370372</v>
      </c>
      <c r="T3910" s="11">
        <f t="shared" si="373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2.2499999999999998E-3</v>
      </c>
      <c r="P3911" s="5">
        <f t="shared" si="369"/>
        <v>33.75</v>
      </c>
      <c r="Q3911" t="str">
        <f t="shared" si="370"/>
        <v>theater</v>
      </c>
      <c r="R3911" t="str">
        <f t="shared" si="371"/>
        <v>plays</v>
      </c>
      <c r="S3911" s="11">
        <f t="shared" si="372"/>
        <v>41893.359282407408</v>
      </c>
      <c r="T3911" s="11">
        <f t="shared" si="373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3.0833333333333334E-2</v>
      </c>
      <c r="P3912" s="5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72"/>
        <v>42254.756909722222</v>
      </c>
      <c r="T3912" s="11">
        <f t="shared" si="373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0.37412499999999999</v>
      </c>
      <c r="P3913" s="5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72"/>
        <v>41969.853900462964</v>
      </c>
      <c r="T3913" s="11">
        <f t="shared" si="373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6.666666666666667E-5</v>
      </c>
      <c r="P3914" s="5">
        <f t="shared" si="369"/>
        <v>1</v>
      </c>
      <c r="Q3914" t="str">
        <f t="shared" si="370"/>
        <v>theater</v>
      </c>
      <c r="R3914" t="str">
        <f t="shared" si="371"/>
        <v>plays</v>
      </c>
      <c r="S3914" s="11">
        <f t="shared" si="372"/>
        <v>42119.190972222219</v>
      </c>
      <c r="T3914" s="11">
        <f t="shared" si="373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0.1</v>
      </c>
      <c r="P3915" s="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72"/>
        <v>42338.252881944441</v>
      </c>
      <c r="T3915" s="11">
        <f t="shared" si="373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0.36359999999999998</v>
      </c>
      <c r="P3916" s="5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72"/>
        <v>42134.957638888889</v>
      </c>
      <c r="T3916" s="11">
        <f t="shared" si="373"/>
        <v>42114.818935185191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3.3333333333333335E-3</v>
      </c>
      <c r="P3917" s="5">
        <f t="shared" si="369"/>
        <v>5</v>
      </c>
      <c r="Q3917" t="str">
        <f t="shared" si="370"/>
        <v>theater</v>
      </c>
      <c r="R3917" t="str">
        <f t="shared" si="371"/>
        <v>plays</v>
      </c>
      <c r="S3917" s="11">
        <f t="shared" si="372"/>
        <v>42522.98505787037</v>
      </c>
      <c r="T3917" s="11">
        <f t="shared" si="373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5">
        <f t="shared" si="369"/>
        <v>0</v>
      </c>
      <c r="Q3918" t="str">
        <f t="shared" si="370"/>
        <v>theater</v>
      </c>
      <c r="R3918" t="str">
        <f t="shared" si="371"/>
        <v>plays</v>
      </c>
      <c r="S3918" s="11">
        <f t="shared" si="372"/>
        <v>42524.471666666665</v>
      </c>
      <c r="T3918" s="11">
        <f t="shared" si="373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2.8571428571428571E-3</v>
      </c>
      <c r="P3919" s="5">
        <f t="shared" si="369"/>
        <v>10</v>
      </c>
      <c r="Q3919" t="str">
        <f t="shared" si="370"/>
        <v>theater</v>
      </c>
      <c r="R3919" t="str">
        <f t="shared" si="371"/>
        <v>plays</v>
      </c>
      <c r="S3919" s="11">
        <f t="shared" si="372"/>
        <v>41893.527326388888</v>
      </c>
      <c r="T3919" s="11">
        <f t="shared" si="373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2E-3</v>
      </c>
      <c r="P3920" s="5">
        <f t="shared" si="369"/>
        <v>40</v>
      </c>
      <c r="Q3920" t="str">
        <f t="shared" si="370"/>
        <v>theater</v>
      </c>
      <c r="R3920" t="str">
        <f t="shared" si="371"/>
        <v>plays</v>
      </c>
      <c r="S3920" s="11">
        <f t="shared" si="372"/>
        <v>41855.666666666664</v>
      </c>
      <c r="T3920" s="11">
        <f t="shared" si="373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1.7999999999999999E-2</v>
      </c>
      <c r="P3921" s="5">
        <f t="shared" si="369"/>
        <v>30</v>
      </c>
      <c r="Q3921" t="str">
        <f t="shared" si="370"/>
        <v>theater</v>
      </c>
      <c r="R3921" t="str">
        <f t="shared" si="371"/>
        <v>plays</v>
      </c>
      <c r="S3921" s="11">
        <f t="shared" si="372"/>
        <v>42387</v>
      </c>
      <c r="T3921" s="11">
        <f t="shared" si="373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5.3999999999999999E-2</v>
      </c>
      <c r="P3922" s="5">
        <f t="shared" si="369"/>
        <v>45</v>
      </c>
      <c r="Q3922" t="str">
        <f t="shared" si="370"/>
        <v>theater</v>
      </c>
      <c r="R3922" t="str">
        <f t="shared" si="371"/>
        <v>plays</v>
      </c>
      <c r="S3922" s="11">
        <f t="shared" si="372"/>
        <v>42687.428935185184</v>
      </c>
      <c r="T3922" s="11">
        <f t="shared" si="373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5">
        <f t="shared" si="369"/>
        <v>0</v>
      </c>
      <c r="Q3923" t="str">
        <f t="shared" si="370"/>
        <v>theater</v>
      </c>
      <c r="R3923" t="str">
        <f t="shared" si="371"/>
        <v>plays</v>
      </c>
      <c r="S3923" s="11">
        <f t="shared" si="372"/>
        <v>41938.75</v>
      </c>
      <c r="T3923" s="11">
        <f t="shared" si="373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8.1333333333333327E-2</v>
      </c>
      <c r="P3924" s="5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72"/>
        <v>42065.958333333328</v>
      </c>
      <c r="T3924" s="11">
        <f t="shared" si="373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0.12034782608695652</v>
      </c>
      <c r="P3925" s="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72"/>
        <v>42103.979988425926</v>
      </c>
      <c r="T3925" s="11">
        <f t="shared" si="373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0.15266666666666667</v>
      </c>
      <c r="P3926" s="5">
        <f t="shared" si="369"/>
        <v>57.25</v>
      </c>
      <c r="Q3926" t="str">
        <f t="shared" si="370"/>
        <v>theater</v>
      </c>
      <c r="R3926" t="str">
        <f t="shared" si="371"/>
        <v>plays</v>
      </c>
      <c r="S3926" s="11">
        <f t="shared" si="372"/>
        <v>41816.959745370368</v>
      </c>
      <c r="T3926" s="11">
        <f t="shared" si="373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0.1</v>
      </c>
      <c r="P3927" s="5">
        <f t="shared" si="369"/>
        <v>5</v>
      </c>
      <c r="Q3927" t="str">
        <f t="shared" si="370"/>
        <v>theater</v>
      </c>
      <c r="R3927" t="str">
        <f t="shared" si="371"/>
        <v>plays</v>
      </c>
      <c r="S3927" s="11">
        <f t="shared" si="372"/>
        <v>41850.870821759258</v>
      </c>
      <c r="T3927" s="11">
        <f t="shared" si="373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3.0000000000000001E-3</v>
      </c>
      <c r="P3928" s="5">
        <f t="shared" si="369"/>
        <v>15</v>
      </c>
      <c r="Q3928" t="str">
        <f t="shared" si="370"/>
        <v>theater</v>
      </c>
      <c r="R3928" t="str">
        <f t="shared" si="371"/>
        <v>plays</v>
      </c>
      <c r="S3928" s="11">
        <f t="shared" si="372"/>
        <v>42000.085046296299</v>
      </c>
      <c r="T3928" s="11">
        <f t="shared" si="373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0.01</v>
      </c>
      <c r="P3929" s="5">
        <f t="shared" si="369"/>
        <v>12.5</v>
      </c>
      <c r="Q3929" t="str">
        <f t="shared" si="370"/>
        <v>theater</v>
      </c>
      <c r="R3929" t="str">
        <f t="shared" si="371"/>
        <v>plays</v>
      </c>
      <c r="S3929" s="11">
        <f t="shared" si="372"/>
        <v>41860.267407407409</v>
      </c>
      <c r="T3929" s="11">
        <f t="shared" si="373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0.13020000000000001</v>
      </c>
      <c r="P3930" s="5">
        <f t="shared" si="369"/>
        <v>93</v>
      </c>
      <c r="Q3930" t="str">
        <f t="shared" si="370"/>
        <v>theater</v>
      </c>
      <c r="R3930" t="str">
        <f t="shared" si="371"/>
        <v>plays</v>
      </c>
      <c r="S3930" s="11">
        <f t="shared" si="372"/>
        <v>42293.207638888889</v>
      </c>
      <c r="T3930" s="11">
        <f t="shared" si="373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2.265E-2</v>
      </c>
      <c r="P3931" s="5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72"/>
        <v>42631.827141203699</v>
      </c>
      <c r="T3931" s="11">
        <f t="shared" si="373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5">
        <f t="shared" si="369"/>
        <v>0</v>
      </c>
      <c r="Q3932" t="str">
        <f t="shared" si="370"/>
        <v>theater</v>
      </c>
      <c r="R3932" t="str">
        <f t="shared" si="371"/>
        <v>plays</v>
      </c>
      <c r="S3932" s="11">
        <f t="shared" si="372"/>
        <v>42461.25</v>
      </c>
      <c r="T3932" s="11">
        <f t="shared" si="373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5">
        <f t="shared" si="369"/>
        <v>0</v>
      </c>
      <c r="Q3933" t="str">
        <f t="shared" si="370"/>
        <v>theater</v>
      </c>
      <c r="R3933" t="str">
        <f t="shared" si="371"/>
        <v>plays</v>
      </c>
      <c r="S3933" s="11">
        <f t="shared" si="372"/>
        <v>42253.151701388888</v>
      </c>
      <c r="T3933" s="11">
        <f t="shared" si="373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8.3333333333333331E-5</v>
      </c>
      <c r="P3934" s="5">
        <f t="shared" si="369"/>
        <v>1</v>
      </c>
      <c r="Q3934" t="str">
        <f t="shared" si="370"/>
        <v>theater</v>
      </c>
      <c r="R3934" t="str">
        <f t="shared" si="371"/>
        <v>plays</v>
      </c>
      <c r="S3934" s="11">
        <f t="shared" si="372"/>
        <v>42445.126898148148</v>
      </c>
      <c r="T3934" s="11">
        <f t="shared" si="373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0.15742857142857142</v>
      </c>
      <c r="P3935" s="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72"/>
        <v>42568.029861111107</v>
      </c>
      <c r="T3935" s="11">
        <f t="shared" si="373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0.11</v>
      </c>
      <c r="P3936" s="5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72"/>
        <v>42278.541666666672</v>
      </c>
      <c r="T3936" s="11">
        <f t="shared" si="373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0.43833333333333335</v>
      </c>
      <c r="P3937" s="5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72"/>
        <v>42281.656782407408</v>
      </c>
      <c r="T3937" s="11">
        <f t="shared" si="373"/>
        <v>42221.656782407408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5">
        <f t="shared" si="369"/>
        <v>0</v>
      </c>
      <c r="Q3938" t="str">
        <f t="shared" si="370"/>
        <v>theater</v>
      </c>
      <c r="R3938" t="str">
        <f t="shared" si="371"/>
        <v>plays</v>
      </c>
      <c r="S3938" s="11">
        <f t="shared" si="372"/>
        <v>42705.304629629631</v>
      </c>
      <c r="T3938" s="11">
        <f t="shared" si="373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0.86135181975736563</v>
      </c>
      <c r="P3939" s="5">
        <f t="shared" si="369"/>
        <v>248.5</v>
      </c>
      <c r="Q3939" t="str">
        <f t="shared" si="370"/>
        <v>theater</v>
      </c>
      <c r="R3939" t="str">
        <f t="shared" si="371"/>
        <v>plays</v>
      </c>
      <c r="S3939" s="11">
        <f t="shared" si="372"/>
        <v>42562.631481481483</v>
      </c>
      <c r="T3939" s="11">
        <f t="shared" si="373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0.12196620583717357</v>
      </c>
      <c r="P3940" s="5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72"/>
        <v>42182.905717592592</v>
      </c>
      <c r="T3940" s="11">
        <f t="shared" si="373"/>
        <v>42151.905717592592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1E-3</v>
      </c>
      <c r="P3941" s="5">
        <f t="shared" si="369"/>
        <v>5</v>
      </c>
      <c r="Q3941" t="str">
        <f t="shared" si="370"/>
        <v>theater</v>
      </c>
      <c r="R3941" t="str">
        <f t="shared" si="371"/>
        <v>plays</v>
      </c>
      <c r="S3941" s="11">
        <f t="shared" si="372"/>
        <v>41919.1875</v>
      </c>
      <c r="T3941" s="11">
        <f t="shared" si="373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2.2000000000000001E-3</v>
      </c>
      <c r="P3942" s="5">
        <f t="shared" si="369"/>
        <v>5.5</v>
      </c>
      <c r="Q3942" t="str">
        <f t="shared" si="370"/>
        <v>theater</v>
      </c>
      <c r="R3942" t="str">
        <f t="shared" si="371"/>
        <v>plays</v>
      </c>
      <c r="S3942" s="11">
        <f t="shared" si="372"/>
        <v>42006.492488425924</v>
      </c>
      <c r="T3942" s="11">
        <f t="shared" si="373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9.0909090909090905E-3</v>
      </c>
      <c r="P3943" s="5">
        <f t="shared" si="369"/>
        <v>25</v>
      </c>
      <c r="Q3943" t="str">
        <f t="shared" si="370"/>
        <v>theater</v>
      </c>
      <c r="R3943" t="str">
        <f t="shared" si="371"/>
        <v>plays</v>
      </c>
      <c r="S3943" s="11">
        <f t="shared" si="372"/>
        <v>41968.041666666672</v>
      </c>
      <c r="T3943" s="11">
        <f t="shared" si="373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5">
        <f t="shared" si="369"/>
        <v>0</v>
      </c>
      <c r="Q3944" t="str">
        <f t="shared" si="370"/>
        <v>theater</v>
      </c>
      <c r="R3944" t="str">
        <f t="shared" si="371"/>
        <v>plays</v>
      </c>
      <c r="S3944" s="11">
        <f t="shared" si="372"/>
        <v>42171.904097222221</v>
      </c>
      <c r="T3944" s="11">
        <f t="shared" si="373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0.35639999999999999</v>
      </c>
      <c r="P3945" s="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72"/>
        <v>42310.701388888891</v>
      </c>
      <c r="T3945" s="11">
        <f t="shared" si="373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5">
        <f t="shared" si="369"/>
        <v>0</v>
      </c>
      <c r="Q3946" t="str">
        <f t="shared" si="370"/>
        <v>theater</v>
      </c>
      <c r="R3946" t="str">
        <f t="shared" si="371"/>
        <v>plays</v>
      </c>
      <c r="S3946" s="11">
        <f t="shared" si="372"/>
        <v>42243.662905092591</v>
      </c>
      <c r="T3946" s="11">
        <f t="shared" si="373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2.5000000000000001E-3</v>
      </c>
      <c r="P3947" s="5">
        <f t="shared" si="369"/>
        <v>5</v>
      </c>
      <c r="Q3947" t="str">
        <f t="shared" si="370"/>
        <v>theater</v>
      </c>
      <c r="R3947" t="str">
        <f t="shared" si="371"/>
        <v>plays</v>
      </c>
      <c r="S3947" s="11">
        <f t="shared" si="372"/>
        <v>42139.801712962959</v>
      </c>
      <c r="T3947" s="11">
        <f t="shared" si="373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3.2500000000000001E-2</v>
      </c>
      <c r="P3948" s="5">
        <f t="shared" si="369"/>
        <v>39</v>
      </c>
      <c r="Q3948" t="str">
        <f t="shared" si="370"/>
        <v>theater</v>
      </c>
      <c r="R3948" t="str">
        <f t="shared" si="371"/>
        <v>plays</v>
      </c>
      <c r="S3948" s="11">
        <f t="shared" si="372"/>
        <v>42063.333333333328</v>
      </c>
      <c r="T3948" s="11">
        <f t="shared" si="373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3.3666666666666664E-2</v>
      </c>
      <c r="P3949" s="5">
        <f t="shared" si="369"/>
        <v>50.5</v>
      </c>
      <c r="Q3949" t="str">
        <f t="shared" si="370"/>
        <v>theater</v>
      </c>
      <c r="R3949" t="str">
        <f t="shared" si="371"/>
        <v>plays</v>
      </c>
      <c r="S3949" s="11">
        <f t="shared" si="372"/>
        <v>42645.142870370371</v>
      </c>
      <c r="T3949" s="11">
        <f t="shared" si="373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5">
        <f t="shared" si="369"/>
        <v>0</v>
      </c>
      <c r="Q3950" t="str">
        <f t="shared" si="370"/>
        <v>theater</v>
      </c>
      <c r="R3950" t="str">
        <f t="shared" si="371"/>
        <v>plays</v>
      </c>
      <c r="S3950" s="11">
        <f t="shared" si="372"/>
        <v>41889.325497685189</v>
      </c>
      <c r="T3950" s="11">
        <f t="shared" si="373"/>
        <v>41829.325497685189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0.15770000000000001</v>
      </c>
      <c r="P3951" s="5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72"/>
        <v>42046.120613425926</v>
      </c>
      <c r="T3951" s="11">
        <f t="shared" si="373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6.2500000000000003E-3</v>
      </c>
      <c r="P3952" s="5">
        <f t="shared" si="369"/>
        <v>25</v>
      </c>
      <c r="Q3952" t="str">
        <f t="shared" si="370"/>
        <v>theater</v>
      </c>
      <c r="R3952" t="str">
        <f t="shared" si="371"/>
        <v>plays</v>
      </c>
      <c r="S3952" s="11">
        <f t="shared" si="372"/>
        <v>42468.774305555555</v>
      </c>
      <c r="T3952" s="11">
        <f t="shared" si="373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5.0000000000000004E-6</v>
      </c>
      <c r="P3953" s="5">
        <f t="shared" si="369"/>
        <v>1</v>
      </c>
      <c r="Q3953" t="str">
        <f t="shared" si="370"/>
        <v>theater</v>
      </c>
      <c r="R3953" t="str">
        <f t="shared" si="371"/>
        <v>plays</v>
      </c>
      <c r="S3953" s="11">
        <f t="shared" si="372"/>
        <v>42493.784050925926</v>
      </c>
      <c r="T3953" s="11">
        <f t="shared" si="373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9.6153846153846159E-4</v>
      </c>
      <c r="P3954" s="5">
        <f t="shared" si="369"/>
        <v>25</v>
      </c>
      <c r="Q3954" t="str">
        <f t="shared" si="370"/>
        <v>theater</v>
      </c>
      <c r="R3954" t="str">
        <f t="shared" si="371"/>
        <v>plays</v>
      </c>
      <c r="S3954" s="11">
        <f t="shared" si="372"/>
        <v>42303.790393518517</v>
      </c>
      <c r="T3954" s="11">
        <f t="shared" si="373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5">
        <f t="shared" si="369"/>
        <v>0</v>
      </c>
      <c r="Q3955" t="str">
        <f t="shared" si="370"/>
        <v>theater</v>
      </c>
      <c r="R3955" t="str">
        <f t="shared" si="371"/>
        <v>plays</v>
      </c>
      <c r="S3955" s="11">
        <f t="shared" si="372"/>
        <v>42580.978472222225</v>
      </c>
      <c r="T3955" s="11">
        <f t="shared" si="373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5">
        <f t="shared" si="369"/>
        <v>0</v>
      </c>
      <c r="Q3956" t="str">
        <f t="shared" si="370"/>
        <v>theater</v>
      </c>
      <c r="R3956" t="str">
        <f t="shared" si="371"/>
        <v>plays</v>
      </c>
      <c r="S3956" s="11">
        <f t="shared" si="372"/>
        <v>41834.651203703703</v>
      </c>
      <c r="T3956" s="11">
        <f t="shared" si="373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0.24285714285714285</v>
      </c>
      <c r="P3957" s="5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1">
        <f t="shared" si="372"/>
        <v>42336.890520833331</v>
      </c>
      <c r="T3957" s="11">
        <f t="shared" si="373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5">
        <f t="shared" si="369"/>
        <v>0</v>
      </c>
      <c r="Q3958" t="str">
        <f t="shared" si="370"/>
        <v>theater</v>
      </c>
      <c r="R3958" t="str">
        <f t="shared" si="371"/>
        <v>plays</v>
      </c>
      <c r="S3958" s="11">
        <f t="shared" si="372"/>
        <v>42485.013888888891</v>
      </c>
      <c r="T3958" s="11">
        <f t="shared" si="373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2.5000000000000001E-4</v>
      </c>
      <c r="P3959" s="5">
        <f t="shared" si="369"/>
        <v>7</v>
      </c>
      <c r="Q3959" t="str">
        <f t="shared" si="370"/>
        <v>theater</v>
      </c>
      <c r="R3959" t="str">
        <f t="shared" si="371"/>
        <v>plays</v>
      </c>
      <c r="S3959" s="11">
        <f t="shared" si="372"/>
        <v>42559.976319444446</v>
      </c>
      <c r="T3959" s="11">
        <f t="shared" si="373"/>
        <v>42513.976319444446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0.32050000000000001</v>
      </c>
      <c r="P3960" s="5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72"/>
        <v>41853.583333333336</v>
      </c>
      <c r="T3960" s="11">
        <f t="shared" si="373"/>
        <v>41816.950370370367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0.24333333333333335</v>
      </c>
      <c r="P3961" s="5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72"/>
        <v>41910.788842592592</v>
      </c>
      <c r="T3961" s="11">
        <f t="shared" si="373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1.4999999999999999E-2</v>
      </c>
      <c r="P3962" s="5">
        <f t="shared" si="369"/>
        <v>11.25</v>
      </c>
      <c r="Q3962" t="str">
        <f t="shared" si="370"/>
        <v>theater</v>
      </c>
      <c r="R3962" t="str">
        <f t="shared" si="371"/>
        <v>plays</v>
      </c>
      <c r="S3962" s="11">
        <f t="shared" si="372"/>
        <v>42372.845555555556</v>
      </c>
      <c r="T3962" s="11">
        <f t="shared" si="373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4.1999999999999997E-3</v>
      </c>
      <c r="P3963" s="5">
        <f t="shared" si="369"/>
        <v>10.5</v>
      </c>
      <c r="Q3963" t="str">
        <f t="shared" si="370"/>
        <v>theater</v>
      </c>
      <c r="R3963" t="str">
        <f t="shared" si="371"/>
        <v>plays</v>
      </c>
      <c r="S3963" s="11">
        <f t="shared" si="372"/>
        <v>41767.891319444447</v>
      </c>
      <c r="T3963" s="11">
        <f t="shared" si="373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3.214285714285714E-2</v>
      </c>
      <c r="P3964" s="5">
        <f t="shared" si="369"/>
        <v>15</v>
      </c>
      <c r="Q3964" t="str">
        <f t="shared" si="370"/>
        <v>theater</v>
      </c>
      <c r="R3964" t="str">
        <f t="shared" si="371"/>
        <v>plays</v>
      </c>
      <c r="S3964" s="11">
        <f t="shared" si="372"/>
        <v>42336.621458333335</v>
      </c>
      <c r="T3964" s="11">
        <f t="shared" si="373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5">
        <f t="shared" si="369"/>
        <v>0</v>
      </c>
      <c r="Q3965" t="str">
        <f t="shared" si="370"/>
        <v>theater</v>
      </c>
      <c r="R3965" t="str">
        <f t="shared" si="371"/>
        <v>plays</v>
      </c>
      <c r="S3965" s="11">
        <f t="shared" si="372"/>
        <v>42326.195798611108</v>
      </c>
      <c r="T3965" s="11">
        <f t="shared" si="373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6.3E-2</v>
      </c>
      <c r="P3966" s="5">
        <f t="shared" si="369"/>
        <v>42</v>
      </c>
      <c r="Q3966" t="str">
        <f t="shared" si="370"/>
        <v>theater</v>
      </c>
      <c r="R3966" t="str">
        <f t="shared" si="371"/>
        <v>plays</v>
      </c>
      <c r="S3966" s="11">
        <f t="shared" si="372"/>
        <v>42113.680393518516</v>
      </c>
      <c r="T3966" s="11">
        <f t="shared" si="373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0.14249999999999999</v>
      </c>
      <c r="P3967" s="5">
        <f t="shared" si="369"/>
        <v>71.25</v>
      </c>
      <c r="Q3967" t="str">
        <f t="shared" si="370"/>
        <v>theater</v>
      </c>
      <c r="R3967" t="str">
        <f t="shared" si="371"/>
        <v>plays</v>
      </c>
      <c r="S3967" s="11">
        <f t="shared" si="372"/>
        <v>42474.194212962961</v>
      </c>
      <c r="T3967" s="11">
        <f t="shared" si="373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6.0000000000000001E-3</v>
      </c>
      <c r="P3968" s="5">
        <f t="shared" si="369"/>
        <v>22.5</v>
      </c>
      <c r="Q3968" t="str">
        <f t="shared" si="370"/>
        <v>theater</v>
      </c>
      <c r="R3968" t="str">
        <f t="shared" si="371"/>
        <v>plays</v>
      </c>
      <c r="S3968" s="11">
        <f t="shared" si="372"/>
        <v>41844.124305555553</v>
      </c>
      <c r="T3968" s="11">
        <f t="shared" si="373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0.2411764705882353</v>
      </c>
      <c r="P3969" s="5">
        <f t="shared" si="369"/>
        <v>41</v>
      </c>
      <c r="Q3969" t="str">
        <f t="shared" si="370"/>
        <v>theater</v>
      </c>
      <c r="R3969" t="str">
        <f t="shared" si="371"/>
        <v>plays</v>
      </c>
      <c r="S3969" s="11">
        <f t="shared" si="372"/>
        <v>42800.290590277778</v>
      </c>
      <c r="T3969" s="11">
        <f t="shared" si="373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0.10539999999999999</v>
      </c>
      <c r="P3970" s="5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si="372"/>
        <v>42512.815659722226</v>
      </c>
      <c r="T3970" s="11">
        <f t="shared" si="373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IFERROR((E3971/D3971), 0)</f>
        <v>7.4690265486725665E-2</v>
      </c>
      <c r="P3971" s="5">
        <f t="shared" ref="P3971:P4034" si="375">IFERROR(E3971/L3971,0)</f>
        <v>35.166666666666664</v>
      </c>
      <c r="Q3971" t="str">
        <f t="shared" ref="Q3971:Q4034" si="376">TRIM(LEFT(N3971,(FIND("/",N3971,1))-1))</f>
        <v>theater</v>
      </c>
      <c r="R3971" t="str">
        <f t="shared" ref="R3971:R4034" si="377">TRIM(RIGHT(N3971,LEN(N3971) -(FIND("/",N3971,1))))</f>
        <v>plays</v>
      </c>
      <c r="S3971" s="11">
        <f t="shared" ref="S3971:S4034" si="378">(I3971/86400)+DATE(1970,1,1)</f>
        <v>42611.163194444445</v>
      </c>
      <c r="T3971" s="11">
        <f t="shared" ref="T3971:T4034" si="379">(J3971/86400)+DATE(1970,1,1)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7.3333333333333334E-4</v>
      </c>
      <c r="P3972" s="5">
        <f t="shared" si="375"/>
        <v>5.5</v>
      </c>
      <c r="Q3972" t="str">
        <f t="shared" si="376"/>
        <v>theater</v>
      </c>
      <c r="R3972" t="str">
        <f t="shared" si="377"/>
        <v>plays</v>
      </c>
      <c r="S3972" s="11">
        <f t="shared" si="378"/>
        <v>42477.863553240742</v>
      </c>
      <c r="T3972" s="11">
        <f t="shared" si="379"/>
        <v>42447.863553240742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9.7142857142857135E-3</v>
      </c>
      <c r="P3973" s="5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8"/>
        <v>41841.536180555559</v>
      </c>
      <c r="T3973" s="11">
        <f t="shared" si="379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0.21099999999999999</v>
      </c>
      <c r="P3974" s="5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8"/>
        <v>42041.067523148144</v>
      </c>
      <c r="T3974" s="11">
        <f t="shared" si="379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0.78100000000000003</v>
      </c>
      <c r="P3975" s="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8"/>
        <v>42499.166666666672</v>
      </c>
      <c r="T3975" s="11">
        <f t="shared" si="379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0.32</v>
      </c>
      <c r="P3976" s="5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8"/>
        <v>42523.546851851846</v>
      </c>
      <c r="T3976" s="11">
        <f t="shared" si="379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5">
        <f t="shared" si="375"/>
        <v>0</v>
      </c>
      <c r="Q3977" t="str">
        <f t="shared" si="376"/>
        <v>theater</v>
      </c>
      <c r="R3977" t="str">
        <f t="shared" si="377"/>
        <v>plays</v>
      </c>
      <c r="S3977" s="11">
        <f t="shared" si="378"/>
        <v>42564.866875</v>
      </c>
      <c r="T3977" s="11">
        <f t="shared" si="379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0.47692307692307695</v>
      </c>
      <c r="P3978" s="5">
        <f t="shared" si="375"/>
        <v>62</v>
      </c>
      <c r="Q3978" t="str">
        <f t="shared" si="376"/>
        <v>theater</v>
      </c>
      <c r="R3978" t="str">
        <f t="shared" si="377"/>
        <v>plays</v>
      </c>
      <c r="S3978" s="11">
        <f t="shared" si="378"/>
        <v>41852.291666666664</v>
      </c>
      <c r="T3978" s="11">
        <f t="shared" si="379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1.4500000000000001E-2</v>
      </c>
      <c r="P3979" s="5">
        <f t="shared" si="375"/>
        <v>217.5</v>
      </c>
      <c r="Q3979" t="str">
        <f t="shared" si="376"/>
        <v>theater</v>
      </c>
      <c r="R3979" t="str">
        <f t="shared" si="377"/>
        <v>plays</v>
      </c>
      <c r="S3979" s="11">
        <f t="shared" si="378"/>
        <v>42573.788564814815</v>
      </c>
      <c r="T3979" s="11">
        <f t="shared" si="379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0.107</v>
      </c>
      <c r="P3980" s="5">
        <f t="shared" si="375"/>
        <v>26.75</v>
      </c>
      <c r="Q3980" t="str">
        <f t="shared" si="376"/>
        <v>theater</v>
      </c>
      <c r="R3980" t="str">
        <f t="shared" si="377"/>
        <v>plays</v>
      </c>
      <c r="S3980" s="11">
        <f t="shared" si="378"/>
        <v>42035.642974537041</v>
      </c>
      <c r="T3980" s="11">
        <f t="shared" si="379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1.8333333333333333E-2</v>
      </c>
      <c r="P3981" s="5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8"/>
        <v>42092.833333333328</v>
      </c>
      <c r="T3981" s="11">
        <f t="shared" si="379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0.18</v>
      </c>
      <c r="P3982" s="5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8"/>
        <v>41825.598923611113</v>
      </c>
      <c r="T3982" s="11">
        <f t="shared" si="379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4.0833333333333333E-2</v>
      </c>
      <c r="P3983" s="5">
        <f t="shared" si="375"/>
        <v>175</v>
      </c>
      <c r="Q3983" t="str">
        <f t="shared" si="376"/>
        <v>theater</v>
      </c>
      <c r="R3983" t="str">
        <f t="shared" si="377"/>
        <v>plays</v>
      </c>
      <c r="S3983" s="11">
        <f t="shared" si="378"/>
        <v>42568.179965277777</v>
      </c>
      <c r="T3983" s="11">
        <f t="shared" si="379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0.2</v>
      </c>
      <c r="P3984" s="5">
        <f t="shared" si="375"/>
        <v>34</v>
      </c>
      <c r="Q3984" t="str">
        <f t="shared" si="376"/>
        <v>theater</v>
      </c>
      <c r="R3984" t="str">
        <f t="shared" si="377"/>
        <v>plays</v>
      </c>
      <c r="S3984" s="11">
        <f t="shared" si="378"/>
        <v>42192.809953703705</v>
      </c>
      <c r="T3984" s="11">
        <f t="shared" si="379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0.34802513464991025</v>
      </c>
      <c r="P3985" s="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8"/>
        <v>41779.290972222225</v>
      </c>
      <c r="T3985" s="11">
        <f t="shared" si="379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6.3333333333333339E-2</v>
      </c>
      <c r="P3986" s="5">
        <f t="shared" si="375"/>
        <v>9.5</v>
      </c>
      <c r="Q3986" t="str">
        <f t="shared" si="376"/>
        <v>theater</v>
      </c>
      <c r="R3986" t="str">
        <f t="shared" si="377"/>
        <v>plays</v>
      </c>
      <c r="S3986" s="11">
        <f t="shared" si="378"/>
        <v>41951</v>
      </c>
      <c r="T3986" s="11">
        <f t="shared" si="379"/>
        <v>41920.963472222225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0.32050000000000001</v>
      </c>
      <c r="P3987" s="5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8"/>
        <v>42420.878472222219</v>
      </c>
      <c r="T3987" s="11">
        <f t="shared" si="379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9.7600000000000006E-2</v>
      </c>
      <c r="P3988" s="5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8"/>
        <v>42496.544444444444</v>
      </c>
      <c r="T3988" s="11">
        <f t="shared" si="379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0.3775</v>
      </c>
      <c r="P3989" s="5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8"/>
        <v>41775.92465277778</v>
      </c>
      <c r="T3989" s="11">
        <f t="shared" si="379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2.1333333333333333E-2</v>
      </c>
      <c r="P3990" s="5">
        <f t="shared" si="375"/>
        <v>8</v>
      </c>
      <c r="Q3990" t="str">
        <f t="shared" si="376"/>
        <v>theater</v>
      </c>
      <c r="R3990" t="str">
        <f t="shared" si="377"/>
        <v>plays</v>
      </c>
      <c r="S3990" s="11">
        <f t="shared" si="378"/>
        <v>42245.08116898148</v>
      </c>
      <c r="T3990" s="11">
        <f t="shared" si="379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5">
        <f t="shared" si="375"/>
        <v>0</v>
      </c>
      <c r="Q3991" t="str">
        <f t="shared" si="376"/>
        <v>theater</v>
      </c>
      <c r="R3991" t="str">
        <f t="shared" si="377"/>
        <v>plays</v>
      </c>
      <c r="S3991" s="11">
        <f t="shared" si="378"/>
        <v>42316.791446759264</v>
      </c>
      <c r="T3991" s="11">
        <f t="shared" si="379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4.1818181818181817E-2</v>
      </c>
      <c r="P3992" s="5">
        <f t="shared" si="375"/>
        <v>23</v>
      </c>
      <c r="Q3992" t="str">
        <f t="shared" si="376"/>
        <v>theater</v>
      </c>
      <c r="R3992" t="str">
        <f t="shared" si="377"/>
        <v>plays</v>
      </c>
      <c r="S3992" s="11">
        <f t="shared" si="378"/>
        <v>42431.672372685185</v>
      </c>
      <c r="T3992" s="11">
        <f t="shared" si="379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0.2</v>
      </c>
      <c r="P3993" s="5">
        <f t="shared" si="375"/>
        <v>100</v>
      </c>
      <c r="Q3993" t="str">
        <f t="shared" si="376"/>
        <v>theater</v>
      </c>
      <c r="R3993" t="str">
        <f t="shared" si="377"/>
        <v>plays</v>
      </c>
      <c r="S3993" s="11">
        <f t="shared" si="378"/>
        <v>42155.644467592589</v>
      </c>
      <c r="T3993" s="11">
        <f t="shared" si="379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5.4100000000000002E-2</v>
      </c>
      <c r="P3994" s="5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8"/>
        <v>42349.982164351852</v>
      </c>
      <c r="T3994" s="11">
        <f t="shared" si="379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6.0000000000000002E-5</v>
      </c>
      <c r="P3995" s="5">
        <f t="shared" si="375"/>
        <v>3</v>
      </c>
      <c r="Q3995" t="str">
        <f t="shared" si="376"/>
        <v>theater</v>
      </c>
      <c r="R3995" t="str">
        <f t="shared" si="377"/>
        <v>plays</v>
      </c>
      <c r="S3995" s="11">
        <f t="shared" si="378"/>
        <v>42137.864722222221</v>
      </c>
      <c r="T3995" s="11">
        <f t="shared" si="379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2.5000000000000001E-3</v>
      </c>
      <c r="P3996" s="5">
        <f t="shared" si="375"/>
        <v>5</v>
      </c>
      <c r="Q3996" t="str">
        <f t="shared" si="376"/>
        <v>theater</v>
      </c>
      <c r="R3996" t="str">
        <f t="shared" si="377"/>
        <v>plays</v>
      </c>
      <c r="S3996" s="11">
        <f t="shared" si="378"/>
        <v>41839.389930555553</v>
      </c>
      <c r="T3996" s="11">
        <f t="shared" si="379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0.35</v>
      </c>
      <c r="P3997" s="5">
        <f t="shared" si="375"/>
        <v>17.5</v>
      </c>
      <c r="Q3997" t="str">
        <f t="shared" si="376"/>
        <v>theater</v>
      </c>
      <c r="R3997" t="str">
        <f t="shared" si="377"/>
        <v>plays</v>
      </c>
      <c r="S3997" s="11">
        <f t="shared" si="378"/>
        <v>42049.477083333331</v>
      </c>
      <c r="T3997" s="11">
        <f t="shared" si="379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0.16566666666666666</v>
      </c>
      <c r="P3998" s="5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8"/>
        <v>41963.669444444444</v>
      </c>
      <c r="T3998" s="11">
        <f t="shared" si="379"/>
        <v>41950.266944444447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5">
        <f t="shared" si="375"/>
        <v>0</v>
      </c>
      <c r="Q3999" t="str">
        <f t="shared" si="376"/>
        <v>theater</v>
      </c>
      <c r="R3999" t="str">
        <f t="shared" si="377"/>
        <v>plays</v>
      </c>
      <c r="S3999" s="11">
        <f t="shared" si="378"/>
        <v>42099.349780092598</v>
      </c>
      <c r="T3999" s="11">
        <f t="shared" si="379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0.57199999999999995</v>
      </c>
      <c r="P4000" s="5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8"/>
        <v>42091.921597222223</v>
      </c>
      <c r="T4000" s="11">
        <f t="shared" si="379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0.16514285714285715</v>
      </c>
      <c r="P4001" s="5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8"/>
        <v>41882.827650462961</v>
      </c>
      <c r="T4001" s="11">
        <f t="shared" si="379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1.25E-3</v>
      </c>
      <c r="P4002" s="5">
        <f t="shared" si="375"/>
        <v>10</v>
      </c>
      <c r="Q4002" t="str">
        <f t="shared" si="376"/>
        <v>theater</v>
      </c>
      <c r="R4002" t="str">
        <f t="shared" si="377"/>
        <v>plays</v>
      </c>
      <c r="S4002" s="11">
        <f t="shared" si="378"/>
        <v>42497.603680555556</v>
      </c>
      <c r="T4002" s="11">
        <f t="shared" si="379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0.3775</v>
      </c>
      <c r="P4003" s="5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8"/>
        <v>42795.791666666672</v>
      </c>
      <c r="T4003" s="11">
        <f t="shared" si="379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1.84E-2</v>
      </c>
      <c r="P4004" s="5">
        <f t="shared" si="375"/>
        <v>5.75</v>
      </c>
      <c r="Q4004" t="str">
        <f t="shared" si="376"/>
        <v>theater</v>
      </c>
      <c r="R4004" t="str">
        <f t="shared" si="377"/>
        <v>plays</v>
      </c>
      <c r="S4004" s="11">
        <f t="shared" si="378"/>
        <v>41909.043530092589</v>
      </c>
      <c r="T4004" s="11">
        <f t="shared" si="379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0.10050000000000001</v>
      </c>
      <c r="P4005" s="5">
        <f t="shared" si="375"/>
        <v>100.5</v>
      </c>
      <c r="Q4005" t="str">
        <f t="shared" si="376"/>
        <v>theater</v>
      </c>
      <c r="R4005" t="str">
        <f t="shared" si="377"/>
        <v>plays</v>
      </c>
      <c r="S4005" s="11">
        <f t="shared" si="378"/>
        <v>42050.587349537032</v>
      </c>
      <c r="T4005" s="11">
        <f t="shared" si="379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2E-3</v>
      </c>
      <c r="P4006" s="5">
        <f t="shared" si="375"/>
        <v>1</v>
      </c>
      <c r="Q4006" t="str">
        <f t="shared" si="376"/>
        <v>theater</v>
      </c>
      <c r="R4006" t="str">
        <f t="shared" si="377"/>
        <v>plays</v>
      </c>
      <c r="S4006" s="11">
        <f t="shared" si="378"/>
        <v>41920.16269675926</v>
      </c>
      <c r="T4006" s="11">
        <f t="shared" si="379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1.3333333333333334E-2</v>
      </c>
      <c r="P4007" s="5">
        <f t="shared" si="375"/>
        <v>20</v>
      </c>
      <c r="Q4007" t="str">
        <f t="shared" si="376"/>
        <v>theater</v>
      </c>
      <c r="R4007" t="str">
        <f t="shared" si="377"/>
        <v>plays</v>
      </c>
      <c r="S4007" s="11">
        <f t="shared" si="378"/>
        <v>41932.807696759257</v>
      </c>
      <c r="T4007" s="11">
        <f t="shared" si="379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6.666666666666667E-5</v>
      </c>
      <c r="P4008" s="5">
        <f t="shared" si="375"/>
        <v>2</v>
      </c>
      <c r="Q4008" t="str">
        <f t="shared" si="376"/>
        <v>theater</v>
      </c>
      <c r="R4008" t="str">
        <f t="shared" si="377"/>
        <v>plays</v>
      </c>
      <c r="S4008" s="11">
        <f t="shared" si="378"/>
        <v>42416.772997685184</v>
      </c>
      <c r="T4008" s="11">
        <f t="shared" si="379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2.5000000000000001E-3</v>
      </c>
      <c r="P4009" s="5">
        <f t="shared" si="375"/>
        <v>5</v>
      </c>
      <c r="Q4009" t="str">
        <f t="shared" si="376"/>
        <v>theater</v>
      </c>
      <c r="R4009" t="str">
        <f t="shared" si="377"/>
        <v>plays</v>
      </c>
      <c r="S4009" s="11">
        <f t="shared" si="378"/>
        <v>41877.686111111107</v>
      </c>
      <c r="T4009" s="11">
        <f t="shared" si="379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0.06</v>
      </c>
      <c r="P4010" s="5">
        <f t="shared" si="375"/>
        <v>15</v>
      </c>
      <c r="Q4010" t="str">
        <f t="shared" si="376"/>
        <v>theater</v>
      </c>
      <c r="R4010" t="str">
        <f t="shared" si="377"/>
        <v>plays</v>
      </c>
      <c r="S4010" s="11">
        <f t="shared" si="378"/>
        <v>42207.964201388888</v>
      </c>
      <c r="T4010" s="11">
        <f t="shared" si="379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3.8860103626943004E-2</v>
      </c>
      <c r="P4011" s="5">
        <f t="shared" si="375"/>
        <v>25</v>
      </c>
      <c r="Q4011" t="str">
        <f t="shared" si="376"/>
        <v>theater</v>
      </c>
      <c r="R4011" t="str">
        <f t="shared" si="377"/>
        <v>plays</v>
      </c>
      <c r="S4011" s="11">
        <f t="shared" si="378"/>
        <v>41891.700925925928</v>
      </c>
      <c r="T4011" s="11">
        <f t="shared" si="379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0.24194444444444443</v>
      </c>
      <c r="P4012" s="5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8"/>
        <v>41938.770439814813</v>
      </c>
      <c r="T4012" s="11">
        <f t="shared" si="379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7.5999999999999998E-2</v>
      </c>
      <c r="P4013" s="5">
        <f t="shared" si="375"/>
        <v>4.75</v>
      </c>
      <c r="Q4013" t="str">
        <f t="shared" si="376"/>
        <v>theater</v>
      </c>
      <c r="R4013" t="str">
        <f t="shared" si="377"/>
        <v>plays</v>
      </c>
      <c r="S4013" s="11">
        <f t="shared" si="378"/>
        <v>42032.54488425926</v>
      </c>
      <c r="T4013" s="11">
        <f t="shared" si="379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5">
        <f t="shared" si="375"/>
        <v>0</v>
      </c>
      <c r="Q4014" t="str">
        <f t="shared" si="376"/>
        <v>theater</v>
      </c>
      <c r="R4014" t="str">
        <f t="shared" si="377"/>
        <v>plays</v>
      </c>
      <c r="S4014" s="11">
        <f t="shared" si="378"/>
        <v>42126.544548611113</v>
      </c>
      <c r="T4014" s="11">
        <f t="shared" si="379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1.2999999999999999E-2</v>
      </c>
      <c r="P4015" s="5">
        <f t="shared" si="375"/>
        <v>13</v>
      </c>
      <c r="Q4015" t="str">
        <f t="shared" si="376"/>
        <v>theater</v>
      </c>
      <c r="R4015" t="str">
        <f t="shared" si="377"/>
        <v>plays</v>
      </c>
      <c r="S4015" s="11">
        <f t="shared" si="378"/>
        <v>42051.301192129627</v>
      </c>
      <c r="T4015" s="11">
        <f t="shared" si="379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5">
        <f t="shared" si="375"/>
        <v>0</v>
      </c>
      <c r="Q4016" t="str">
        <f t="shared" si="376"/>
        <v>theater</v>
      </c>
      <c r="R4016" t="str">
        <f t="shared" si="377"/>
        <v>plays</v>
      </c>
      <c r="S4016" s="11">
        <f t="shared" si="378"/>
        <v>42434.246168981481</v>
      </c>
      <c r="T4016" s="11">
        <f t="shared" si="379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1.4285714285714287E-4</v>
      </c>
      <c r="P4017" s="5">
        <f t="shared" si="375"/>
        <v>1</v>
      </c>
      <c r="Q4017" t="str">
        <f t="shared" si="376"/>
        <v>theater</v>
      </c>
      <c r="R4017" t="str">
        <f t="shared" si="377"/>
        <v>plays</v>
      </c>
      <c r="S4017" s="11">
        <f t="shared" si="378"/>
        <v>42204.780821759261</v>
      </c>
      <c r="T4017" s="11">
        <f t="shared" si="379"/>
        <v>42174.780821759261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0.14000000000000001</v>
      </c>
      <c r="P4018" s="5">
        <f t="shared" si="375"/>
        <v>10</v>
      </c>
      <c r="Q4018" t="str">
        <f t="shared" si="376"/>
        <v>theater</v>
      </c>
      <c r="R4018" t="str">
        <f t="shared" si="377"/>
        <v>plays</v>
      </c>
      <c r="S4018" s="11">
        <f t="shared" si="378"/>
        <v>41899.872685185182</v>
      </c>
      <c r="T4018" s="11">
        <f t="shared" si="379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1.0500000000000001E-2</v>
      </c>
      <c r="P4019" s="5">
        <f t="shared" si="375"/>
        <v>52.5</v>
      </c>
      <c r="Q4019" t="str">
        <f t="shared" si="376"/>
        <v>theater</v>
      </c>
      <c r="R4019" t="str">
        <f t="shared" si="377"/>
        <v>plays</v>
      </c>
      <c r="S4019" s="11">
        <f t="shared" si="378"/>
        <v>41886.672152777777</v>
      </c>
      <c r="T4019" s="11">
        <f t="shared" si="379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8.666666666666667E-2</v>
      </c>
      <c r="P4020" s="5">
        <f t="shared" si="375"/>
        <v>32.5</v>
      </c>
      <c r="Q4020" t="str">
        <f t="shared" si="376"/>
        <v>theater</v>
      </c>
      <c r="R4020" t="str">
        <f t="shared" si="377"/>
        <v>plays</v>
      </c>
      <c r="S4020" s="11">
        <f t="shared" si="378"/>
        <v>42650.91097222222</v>
      </c>
      <c r="T4020" s="11">
        <f t="shared" si="379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8.2857142857142851E-3</v>
      </c>
      <c r="P4021" s="5">
        <f t="shared" si="375"/>
        <v>7.25</v>
      </c>
      <c r="Q4021" t="str">
        <f t="shared" si="376"/>
        <v>theater</v>
      </c>
      <c r="R4021" t="str">
        <f t="shared" si="377"/>
        <v>plays</v>
      </c>
      <c r="S4021" s="11">
        <f t="shared" si="378"/>
        <v>42475.686111111107</v>
      </c>
      <c r="T4021" s="11">
        <f t="shared" si="379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0.16666666666666666</v>
      </c>
      <c r="P4022" s="5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8"/>
        <v>42087.149293981478</v>
      </c>
      <c r="T4022" s="11">
        <f t="shared" si="379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8.3333333333333332E-3</v>
      </c>
      <c r="P4023" s="5">
        <f t="shared" si="375"/>
        <v>62.5</v>
      </c>
      <c r="Q4023" t="str">
        <f t="shared" si="376"/>
        <v>theater</v>
      </c>
      <c r="R4023" t="str">
        <f t="shared" si="377"/>
        <v>plays</v>
      </c>
      <c r="S4023" s="11">
        <f t="shared" si="378"/>
        <v>41938.911550925928</v>
      </c>
      <c r="T4023" s="11">
        <f t="shared" si="379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0.69561111111111107</v>
      </c>
      <c r="P4024" s="5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8"/>
        <v>42036.120833333334</v>
      </c>
      <c r="T4024" s="11">
        <f t="shared" si="379"/>
        <v>41990.584108796298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5">
        <f t="shared" si="375"/>
        <v>0</v>
      </c>
      <c r="Q4025" t="str">
        <f t="shared" si="376"/>
        <v>theater</v>
      </c>
      <c r="R4025" t="str">
        <f t="shared" si="377"/>
        <v>plays</v>
      </c>
      <c r="S4025" s="11">
        <f t="shared" si="378"/>
        <v>42453.957905092597</v>
      </c>
      <c r="T4025" s="11">
        <f t="shared" si="379"/>
        <v>42408.999571759261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1.2500000000000001E-2</v>
      </c>
      <c r="P4026" s="5">
        <f t="shared" si="375"/>
        <v>10</v>
      </c>
      <c r="Q4026" t="str">
        <f t="shared" si="376"/>
        <v>theater</v>
      </c>
      <c r="R4026" t="str">
        <f t="shared" si="377"/>
        <v>plays</v>
      </c>
      <c r="S4026" s="11">
        <f t="shared" si="378"/>
        <v>42247.670104166667</v>
      </c>
      <c r="T4026" s="11">
        <f t="shared" si="379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0.05</v>
      </c>
      <c r="P4027" s="5">
        <f t="shared" si="375"/>
        <v>62.5</v>
      </c>
      <c r="Q4027" t="str">
        <f t="shared" si="376"/>
        <v>theater</v>
      </c>
      <c r="R4027" t="str">
        <f t="shared" si="377"/>
        <v>plays</v>
      </c>
      <c r="S4027" s="11">
        <f t="shared" si="378"/>
        <v>42211.237685185188</v>
      </c>
      <c r="T4027" s="11">
        <f t="shared" si="379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5">
        <f t="shared" si="375"/>
        <v>0</v>
      </c>
      <c r="Q4028" t="str">
        <f t="shared" si="376"/>
        <v>theater</v>
      </c>
      <c r="R4028" t="str">
        <f t="shared" si="377"/>
        <v>plays</v>
      </c>
      <c r="S4028" s="11">
        <f t="shared" si="378"/>
        <v>42342.697210648148</v>
      </c>
      <c r="T4028" s="11">
        <f t="shared" si="379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7.166666666666667E-2</v>
      </c>
      <c r="P4029" s="5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8"/>
        <v>42789.041666666672</v>
      </c>
      <c r="T4029" s="11">
        <f t="shared" si="379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0.28050000000000003</v>
      </c>
      <c r="P4030" s="5">
        <f t="shared" si="375"/>
        <v>51</v>
      </c>
      <c r="Q4030" t="str">
        <f t="shared" si="376"/>
        <v>theater</v>
      </c>
      <c r="R4030" t="str">
        <f t="shared" si="377"/>
        <v>plays</v>
      </c>
      <c r="S4030" s="11">
        <f t="shared" si="378"/>
        <v>41795.938657407409</v>
      </c>
      <c r="T4030" s="11">
        <f t="shared" si="379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5">
        <f t="shared" si="375"/>
        <v>0</v>
      </c>
      <c r="Q4031" t="str">
        <f t="shared" si="376"/>
        <v>theater</v>
      </c>
      <c r="R4031" t="str">
        <f t="shared" si="377"/>
        <v>plays</v>
      </c>
      <c r="S4031" s="11">
        <f t="shared" si="378"/>
        <v>42352.02511574074</v>
      </c>
      <c r="T4031" s="11">
        <f t="shared" si="379"/>
        <v>42322.02511574074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0.16</v>
      </c>
      <c r="P4032" s="5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8"/>
        <v>42403.78402777778</v>
      </c>
      <c r="T4032" s="11">
        <f t="shared" si="379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5">
        <f t="shared" si="375"/>
        <v>0</v>
      </c>
      <c r="Q4033" t="str">
        <f t="shared" si="376"/>
        <v>theater</v>
      </c>
      <c r="R4033" t="str">
        <f t="shared" si="377"/>
        <v>plays</v>
      </c>
      <c r="S4033" s="11">
        <f t="shared" si="378"/>
        <v>41991.626898148148</v>
      </c>
      <c r="T4033" s="11">
        <f t="shared" si="379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6.8287037037037035E-2</v>
      </c>
      <c r="P4034" s="5">
        <f t="shared" si="375"/>
        <v>59</v>
      </c>
      <c r="Q4034" t="str">
        <f t="shared" si="376"/>
        <v>theater</v>
      </c>
      <c r="R4034" t="str">
        <f t="shared" si="377"/>
        <v>plays</v>
      </c>
      <c r="S4034" s="11">
        <f t="shared" si="378"/>
        <v>42353.85087962963</v>
      </c>
      <c r="T4034" s="11">
        <f t="shared" si="379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IFERROR((E4035/D4035), 0)</f>
        <v>0.25698702928870293</v>
      </c>
      <c r="P4035" s="5">
        <f t="shared" ref="P4035:P4098" si="381">IFERROR(E4035/L4035,0)</f>
        <v>65.340319148936175</v>
      </c>
      <c r="Q4035" t="str">
        <f t="shared" ref="Q4035:Q4098" si="382">TRIM(LEFT(N4035,(FIND("/",N4035,1))-1))</f>
        <v>theater</v>
      </c>
      <c r="R4035" t="str">
        <f t="shared" ref="R4035:R4098" si="383">TRIM(RIGHT(N4035,LEN(N4035) -(FIND("/",N4035,1))))</f>
        <v>plays</v>
      </c>
      <c r="S4035" s="11">
        <f t="shared" ref="S4035:S4098" si="384">(I4035/86400)+DATE(1970,1,1)</f>
        <v>42645.375</v>
      </c>
      <c r="T4035" s="11">
        <f t="shared" ref="T4035:T4098" si="385">(J4035/86400)+DATE(1970,1,1)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1.4814814814814815E-2</v>
      </c>
      <c r="P4036" s="5">
        <f t="shared" si="381"/>
        <v>100</v>
      </c>
      <c r="Q4036" t="str">
        <f t="shared" si="382"/>
        <v>theater</v>
      </c>
      <c r="R4036" t="str">
        <f t="shared" si="383"/>
        <v>plays</v>
      </c>
      <c r="S4036" s="11">
        <f t="shared" si="384"/>
        <v>42097.905671296292</v>
      </c>
      <c r="T4036" s="11">
        <f t="shared" si="38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0.36849999999999999</v>
      </c>
      <c r="P4037" s="5">
        <f t="shared" si="381"/>
        <v>147.4</v>
      </c>
      <c r="Q4037" t="str">
        <f t="shared" si="382"/>
        <v>theater</v>
      </c>
      <c r="R4037" t="str">
        <f t="shared" si="383"/>
        <v>plays</v>
      </c>
      <c r="S4037" s="11">
        <f t="shared" si="384"/>
        <v>41933.882951388892</v>
      </c>
      <c r="T4037" s="11">
        <f t="shared" si="385"/>
        <v>41903.882951388892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0.47049999999999997</v>
      </c>
      <c r="P4038" s="5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84"/>
        <v>41821.9375</v>
      </c>
      <c r="T4038" s="11">
        <f t="shared" si="385"/>
        <v>41804.937083333338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0.11428571428571428</v>
      </c>
      <c r="P4039" s="5">
        <f t="shared" si="381"/>
        <v>40</v>
      </c>
      <c r="Q4039" t="str">
        <f t="shared" si="382"/>
        <v>theater</v>
      </c>
      <c r="R4039" t="str">
        <f t="shared" si="383"/>
        <v>plays</v>
      </c>
      <c r="S4039" s="11">
        <f t="shared" si="384"/>
        <v>42514.600694444445</v>
      </c>
      <c r="T4039" s="11">
        <f t="shared" si="385"/>
        <v>42497.070775462962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0.12039999999999999</v>
      </c>
      <c r="P4040" s="5">
        <f t="shared" si="381"/>
        <v>75.25</v>
      </c>
      <c r="Q4040" t="str">
        <f t="shared" si="382"/>
        <v>theater</v>
      </c>
      <c r="R4040" t="str">
        <f t="shared" si="383"/>
        <v>plays</v>
      </c>
      <c r="S4040" s="11">
        <f t="shared" si="384"/>
        <v>41929.798726851848</v>
      </c>
      <c r="T4040" s="11">
        <f t="shared" si="385"/>
        <v>41869.798726851848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0.6</v>
      </c>
      <c r="P4041" s="5">
        <f t="shared" si="381"/>
        <v>60</v>
      </c>
      <c r="Q4041" t="str">
        <f t="shared" si="382"/>
        <v>theater</v>
      </c>
      <c r="R4041" t="str">
        <f t="shared" si="383"/>
        <v>plays</v>
      </c>
      <c r="S4041" s="11">
        <f t="shared" si="384"/>
        <v>42339.249305555553</v>
      </c>
      <c r="T4041" s="11">
        <f t="shared" si="38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0.3125</v>
      </c>
      <c r="P4042" s="5">
        <f t="shared" si="381"/>
        <v>1250</v>
      </c>
      <c r="Q4042" t="str">
        <f t="shared" si="382"/>
        <v>theater</v>
      </c>
      <c r="R4042" t="str">
        <f t="shared" si="383"/>
        <v>plays</v>
      </c>
      <c r="S4042" s="11">
        <f t="shared" si="384"/>
        <v>42203.125</v>
      </c>
      <c r="T4042" s="11">
        <f t="shared" si="38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4.1999999999999997E-3</v>
      </c>
      <c r="P4043" s="5">
        <f t="shared" si="381"/>
        <v>10.5</v>
      </c>
      <c r="Q4043" t="str">
        <f t="shared" si="382"/>
        <v>theater</v>
      </c>
      <c r="R4043" t="str">
        <f t="shared" si="383"/>
        <v>plays</v>
      </c>
      <c r="S4043" s="11">
        <f t="shared" si="384"/>
        <v>42619.474004629628</v>
      </c>
      <c r="T4043" s="11">
        <f t="shared" si="38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2.0999999999999999E-3</v>
      </c>
      <c r="P4044" s="5">
        <f t="shared" si="381"/>
        <v>7</v>
      </c>
      <c r="Q4044" t="str">
        <f t="shared" si="382"/>
        <v>theater</v>
      </c>
      <c r="R4044" t="str">
        <f t="shared" si="383"/>
        <v>plays</v>
      </c>
      <c r="S4044" s="11">
        <f t="shared" si="384"/>
        <v>42024.802777777775</v>
      </c>
      <c r="T4044" s="11">
        <f t="shared" si="38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5">
        <f t="shared" si="381"/>
        <v>0</v>
      </c>
      <c r="Q4045" t="str">
        <f t="shared" si="382"/>
        <v>theater</v>
      </c>
      <c r="R4045" t="str">
        <f t="shared" si="383"/>
        <v>plays</v>
      </c>
      <c r="S4045" s="11">
        <f t="shared" si="384"/>
        <v>41963.957465277781</v>
      </c>
      <c r="T4045" s="11">
        <f t="shared" si="38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0.375</v>
      </c>
      <c r="P4046" s="5">
        <f t="shared" si="381"/>
        <v>56.25</v>
      </c>
      <c r="Q4046" t="str">
        <f t="shared" si="382"/>
        <v>theater</v>
      </c>
      <c r="R4046" t="str">
        <f t="shared" si="383"/>
        <v>plays</v>
      </c>
      <c r="S4046" s="11">
        <f t="shared" si="384"/>
        <v>42104.208333333328</v>
      </c>
      <c r="T4046" s="11">
        <f t="shared" si="38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2.0000000000000001E-4</v>
      </c>
      <c r="P4047" s="5">
        <f t="shared" si="381"/>
        <v>1</v>
      </c>
      <c r="Q4047" t="str">
        <f t="shared" si="382"/>
        <v>theater</v>
      </c>
      <c r="R4047" t="str">
        <f t="shared" si="383"/>
        <v>plays</v>
      </c>
      <c r="S4047" s="11">
        <f t="shared" si="384"/>
        <v>41872.201261574075</v>
      </c>
      <c r="T4047" s="11">
        <f t="shared" si="38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8.2142857142857142E-2</v>
      </c>
      <c r="P4048" s="5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84"/>
        <v>41934.650578703702</v>
      </c>
      <c r="T4048" s="11">
        <f t="shared" si="38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2.1999999999999999E-2</v>
      </c>
      <c r="P4049" s="5">
        <f t="shared" si="381"/>
        <v>27.5</v>
      </c>
      <c r="Q4049" t="str">
        <f t="shared" si="382"/>
        <v>theater</v>
      </c>
      <c r="R4049" t="str">
        <f t="shared" si="383"/>
        <v>plays</v>
      </c>
      <c r="S4049" s="11">
        <f t="shared" si="384"/>
        <v>42015.041666666672</v>
      </c>
      <c r="T4049" s="11">
        <f t="shared" si="38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0.17652941176470588</v>
      </c>
      <c r="P4050" s="5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84"/>
        <v>42471.467442129629</v>
      </c>
      <c r="T4050" s="11">
        <f t="shared" si="38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8.0000000000000004E-4</v>
      </c>
      <c r="P4051" s="5">
        <f t="shared" si="381"/>
        <v>16</v>
      </c>
      <c r="Q4051" t="str">
        <f t="shared" si="382"/>
        <v>theater</v>
      </c>
      <c r="R4051" t="str">
        <f t="shared" si="383"/>
        <v>plays</v>
      </c>
      <c r="S4051" s="11">
        <f t="shared" si="384"/>
        <v>42199.958506944444</v>
      </c>
      <c r="T4051" s="11">
        <f t="shared" si="38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6.6666666666666664E-4</v>
      </c>
      <c r="P4052" s="5">
        <f t="shared" si="381"/>
        <v>1</v>
      </c>
      <c r="Q4052" t="str">
        <f t="shared" si="382"/>
        <v>theater</v>
      </c>
      <c r="R4052" t="str">
        <f t="shared" si="383"/>
        <v>plays</v>
      </c>
      <c r="S4052" s="11">
        <f t="shared" si="384"/>
        <v>41935.636469907404</v>
      </c>
      <c r="T4052" s="11">
        <f t="shared" si="38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5">
        <f t="shared" si="381"/>
        <v>0</v>
      </c>
      <c r="Q4053" t="str">
        <f t="shared" si="382"/>
        <v>theater</v>
      </c>
      <c r="R4053" t="str">
        <f t="shared" si="383"/>
        <v>plays</v>
      </c>
      <c r="S4053" s="11">
        <f t="shared" si="384"/>
        <v>41768.286805555559</v>
      </c>
      <c r="T4053" s="11">
        <f t="shared" si="385"/>
        <v>41761.810150462959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0.37533333333333335</v>
      </c>
      <c r="P4054" s="5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84"/>
        <v>41925.878657407404</v>
      </c>
      <c r="T4054" s="11">
        <f t="shared" si="38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0.22</v>
      </c>
      <c r="P4055" s="5">
        <f t="shared" si="381"/>
        <v>55</v>
      </c>
      <c r="Q4055" t="str">
        <f t="shared" si="382"/>
        <v>theater</v>
      </c>
      <c r="R4055" t="str">
        <f t="shared" si="383"/>
        <v>plays</v>
      </c>
      <c r="S4055" s="11">
        <f t="shared" si="384"/>
        <v>41958.833333333328</v>
      </c>
      <c r="T4055" s="11">
        <f t="shared" si="38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5">
        <f t="shared" si="381"/>
        <v>0</v>
      </c>
      <c r="Q4056" t="str">
        <f t="shared" si="382"/>
        <v>theater</v>
      </c>
      <c r="R4056" t="str">
        <f t="shared" si="383"/>
        <v>plays</v>
      </c>
      <c r="S4056" s="11">
        <f t="shared" si="384"/>
        <v>42644.166666666672</v>
      </c>
      <c r="T4056" s="11">
        <f t="shared" si="38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0.1762</v>
      </c>
      <c r="P4057" s="5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84"/>
        <v>41809.648506944446</v>
      </c>
      <c r="T4057" s="11">
        <f t="shared" si="38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0.53</v>
      </c>
      <c r="P4058" s="5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84"/>
        <v>42554.832638888889</v>
      </c>
      <c r="T4058" s="11">
        <f t="shared" si="385"/>
        <v>42534.933321759258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0.22142857142857142</v>
      </c>
      <c r="P4059" s="5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84"/>
        <v>42333.958333333328</v>
      </c>
      <c r="T4059" s="11">
        <f t="shared" si="38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2.5333333333333333E-2</v>
      </c>
      <c r="P4060" s="5">
        <f t="shared" si="381"/>
        <v>23.75</v>
      </c>
      <c r="Q4060" t="str">
        <f t="shared" si="382"/>
        <v>theater</v>
      </c>
      <c r="R4060" t="str">
        <f t="shared" si="383"/>
        <v>plays</v>
      </c>
      <c r="S4060" s="11">
        <f t="shared" si="384"/>
        <v>42461.165972222225</v>
      </c>
      <c r="T4060" s="11">
        <f t="shared" si="38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2.5000000000000001E-2</v>
      </c>
      <c r="P4061" s="5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84"/>
        <v>41898.125</v>
      </c>
      <c r="T4061" s="11">
        <f t="shared" si="38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2.8500000000000001E-2</v>
      </c>
      <c r="P4062" s="5">
        <f t="shared" si="381"/>
        <v>57</v>
      </c>
      <c r="Q4062" t="str">
        <f t="shared" si="382"/>
        <v>theater</v>
      </c>
      <c r="R4062" t="str">
        <f t="shared" si="383"/>
        <v>plays</v>
      </c>
      <c r="S4062" s="11">
        <f t="shared" si="384"/>
        <v>41813.666666666664</v>
      </c>
      <c r="T4062" s="11">
        <f t="shared" si="38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5">
        <f t="shared" si="381"/>
        <v>0</v>
      </c>
      <c r="Q4063" t="str">
        <f t="shared" si="382"/>
        <v>theater</v>
      </c>
      <c r="R4063" t="str">
        <f t="shared" si="383"/>
        <v>plays</v>
      </c>
      <c r="S4063" s="11">
        <f t="shared" si="384"/>
        <v>42481.099803240737</v>
      </c>
      <c r="T4063" s="11">
        <f t="shared" si="38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2.4500000000000001E-2</v>
      </c>
      <c r="P4064" s="5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84"/>
        <v>42553.739212962959</v>
      </c>
      <c r="T4064" s="11">
        <f t="shared" si="38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1.4210526315789474E-2</v>
      </c>
      <c r="P4065" s="5">
        <f t="shared" si="381"/>
        <v>15</v>
      </c>
      <c r="Q4065" t="str">
        <f t="shared" si="382"/>
        <v>theater</v>
      </c>
      <c r="R4065" t="str">
        <f t="shared" si="383"/>
        <v>plays</v>
      </c>
      <c r="S4065" s="11">
        <f t="shared" si="384"/>
        <v>41817.681527777779</v>
      </c>
      <c r="T4065" s="11">
        <f t="shared" si="38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0.1925</v>
      </c>
      <c r="P4066" s="5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84"/>
        <v>42123.588263888887</v>
      </c>
      <c r="T4066" s="11">
        <f t="shared" si="38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6.7499999999999999E-3</v>
      </c>
      <c r="P4067" s="5">
        <f t="shared" si="381"/>
        <v>6.75</v>
      </c>
      <c r="Q4067" t="str">
        <f t="shared" si="382"/>
        <v>theater</v>
      </c>
      <c r="R4067" t="str">
        <f t="shared" si="383"/>
        <v>plays</v>
      </c>
      <c r="S4067" s="11">
        <f t="shared" si="384"/>
        <v>41863.951516203706</v>
      </c>
      <c r="T4067" s="11">
        <f t="shared" si="38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1.6666666666666668E-3</v>
      </c>
      <c r="P4068" s="5">
        <f t="shared" si="381"/>
        <v>25</v>
      </c>
      <c r="Q4068" t="str">
        <f t="shared" si="382"/>
        <v>theater</v>
      </c>
      <c r="R4068" t="str">
        <f t="shared" si="383"/>
        <v>plays</v>
      </c>
      <c r="S4068" s="11">
        <f t="shared" si="384"/>
        <v>42509.039212962962</v>
      </c>
      <c r="T4068" s="11">
        <f t="shared" si="38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0.60899999999999999</v>
      </c>
      <c r="P4069" s="5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84"/>
        <v>42275.117476851854</v>
      </c>
      <c r="T4069" s="11">
        <f t="shared" si="38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0.01</v>
      </c>
      <c r="P4070" s="5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4"/>
        <v>42748.961805555555</v>
      </c>
      <c r="T4070" s="11">
        <f t="shared" si="38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0.34399999999999997</v>
      </c>
      <c r="P4071" s="5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84"/>
        <v>42063.5</v>
      </c>
      <c r="T4071" s="11">
        <f t="shared" si="38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0.16500000000000001</v>
      </c>
      <c r="P4072" s="5">
        <f t="shared" si="381"/>
        <v>27.5</v>
      </c>
      <c r="Q4072" t="str">
        <f t="shared" si="382"/>
        <v>theater</v>
      </c>
      <c r="R4072" t="str">
        <f t="shared" si="383"/>
        <v>plays</v>
      </c>
      <c r="S4072" s="11">
        <f t="shared" si="384"/>
        <v>42064.125</v>
      </c>
      <c r="T4072" s="11">
        <f t="shared" si="38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5">
        <f t="shared" si="381"/>
        <v>0</v>
      </c>
      <c r="Q4073" t="str">
        <f t="shared" si="382"/>
        <v>theater</v>
      </c>
      <c r="R4073" t="str">
        <f t="shared" si="383"/>
        <v>plays</v>
      </c>
      <c r="S4073" s="11">
        <f t="shared" si="384"/>
        <v>42730.804756944446</v>
      </c>
      <c r="T4073" s="11">
        <f t="shared" si="38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4.0000000000000001E-3</v>
      </c>
      <c r="P4074" s="5">
        <f t="shared" si="381"/>
        <v>2</v>
      </c>
      <c r="Q4074" t="str">
        <f t="shared" si="382"/>
        <v>theater</v>
      </c>
      <c r="R4074" t="str">
        <f t="shared" si="383"/>
        <v>plays</v>
      </c>
      <c r="S4074" s="11">
        <f t="shared" si="384"/>
        <v>41872.77443287037</v>
      </c>
      <c r="T4074" s="11">
        <f t="shared" si="38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1.0571428571428572E-2</v>
      </c>
      <c r="P4075" s="5">
        <f t="shared" si="381"/>
        <v>18.5</v>
      </c>
      <c r="Q4075" t="str">
        <f t="shared" si="382"/>
        <v>theater</v>
      </c>
      <c r="R4075" t="str">
        <f t="shared" si="383"/>
        <v>plays</v>
      </c>
      <c r="S4075" s="11">
        <f t="shared" si="384"/>
        <v>42133.166666666672</v>
      </c>
      <c r="T4075" s="11">
        <f t="shared" si="385"/>
        <v>42078.345208333332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0.26727272727272727</v>
      </c>
      <c r="P4076" s="5">
        <f t="shared" si="381"/>
        <v>35</v>
      </c>
      <c r="Q4076" t="str">
        <f t="shared" si="382"/>
        <v>theater</v>
      </c>
      <c r="R4076" t="str">
        <f t="shared" si="383"/>
        <v>plays</v>
      </c>
      <c r="S4076" s="11">
        <f t="shared" si="384"/>
        <v>42313.594618055555</v>
      </c>
      <c r="T4076" s="11">
        <f t="shared" si="38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0.28799999999999998</v>
      </c>
      <c r="P4077" s="5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84"/>
        <v>41820.727777777778</v>
      </c>
      <c r="T4077" s="11">
        <f t="shared" si="38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5">
        <f t="shared" si="381"/>
        <v>0</v>
      </c>
      <c r="Q4078" t="str">
        <f t="shared" si="382"/>
        <v>theater</v>
      </c>
      <c r="R4078" t="str">
        <f t="shared" si="383"/>
        <v>plays</v>
      </c>
      <c r="S4078" s="11">
        <f t="shared" si="384"/>
        <v>41933.827083333337</v>
      </c>
      <c r="T4078" s="11">
        <f t="shared" si="385"/>
        <v>41905.795706018514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8.8999999999999996E-2</v>
      </c>
      <c r="P4079" s="5">
        <f t="shared" si="381"/>
        <v>222.5</v>
      </c>
      <c r="Q4079" t="str">
        <f t="shared" si="382"/>
        <v>theater</v>
      </c>
      <c r="R4079" t="str">
        <f t="shared" si="383"/>
        <v>plays</v>
      </c>
      <c r="S4079" s="11">
        <f t="shared" si="384"/>
        <v>42725.7105787037</v>
      </c>
      <c r="T4079" s="11">
        <f t="shared" si="38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5">
        <f t="shared" si="381"/>
        <v>0</v>
      </c>
      <c r="Q4080" t="str">
        <f t="shared" si="382"/>
        <v>theater</v>
      </c>
      <c r="R4080" t="str">
        <f t="shared" si="383"/>
        <v>plays</v>
      </c>
      <c r="S4080" s="11">
        <f t="shared" si="384"/>
        <v>42762.787523148145</v>
      </c>
      <c r="T4080" s="11">
        <f t="shared" si="38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1.6666666666666668E-3</v>
      </c>
      <c r="P4081" s="5">
        <f t="shared" si="381"/>
        <v>5</v>
      </c>
      <c r="Q4081" t="str">
        <f t="shared" si="382"/>
        <v>theater</v>
      </c>
      <c r="R4081" t="str">
        <f t="shared" si="383"/>
        <v>plays</v>
      </c>
      <c r="S4081" s="11">
        <f t="shared" si="384"/>
        <v>42540.938900462963</v>
      </c>
      <c r="T4081" s="11">
        <f t="shared" si="38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5">
        <f t="shared" si="381"/>
        <v>0</v>
      </c>
      <c r="Q4082" t="str">
        <f t="shared" si="382"/>
        <v>theater</v>
      </c>
      <c r="R4082" t="str">
        <f t="shared" si="383"/>
        <v>plays</v>
      </c>
      <c r="S4082" s="11">
        <f t="shared" si="384"/>
        <v>42535.787499999999</v>
      </c>
      <c r="T4082" s="11">
        <f t="shared" si="38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0.15737410071942445</v>
      </c>
      <c r="P4083" s="5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84"/>
        <v>42071.539641203708</v>
      </c>
      <c r="T4083" s="11">
        <f t="shared" si="38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0.02</v>
      </c>
      <c r="P4084" s="5">
        <f t="shared" si="381"/>
        <v>1.5</v>
      </c>
      <c r="Q4084" t="str">
        <f t="shared" si="382"/>
        <v>theater</v>
      </c>
      <c r="R4084" t="str">
        <f t="shared" si="383"/>
        <v>plays</v>
      </c>
      <c r="S4084" s="11">
        <f t="shared" si="384"/>
        <v>42322.958333333328</v>
      </c>
      <c r="T4084" s="11">
        <f t="shared" si="38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0.21685714285714286</v>
      </c>
      <c r="P4085" s="5">
        <f t="shared" si="381"/>
        <v>126.5</v>
      </c>
      <c r="Q4085" t="str">
        <f t="shared" si="382"/>
        <v>theater</v>
      </c>
      <c r="R4085" t="str">
        <f t="shared" si="383"/>
        <v>plays</v>
      </c>
      <c r="S4085" s="11">
        <f t="shared" si="384"/>
        <v>42383.761759259258</v>
      </c>
      <c r="T4085" s="11">
        <f t="shared" si="38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3.3333333333333335E-3</v>
      </c>
      <c r="P4086" s="5">
        <f t="shared" si="381"/>
        <v>10</v>
      </c>
      <c r="Q4086" t="str">
        <f t="shared" si="382"/>
        <v>theater</v>
      </c>
      <c r="R4086" t="str">
        <f t="shared" si="383"/>
        <v>plays</v>
      </c>
      <c r="S4086" s="11">
        <f t="shared" si="384"/>
        <v>42652.436412037037</v>
      </c>
      <c r="T4086" s="11">
        <f t="shared" si="38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2.8571428571428571E-3</v>
      </c>
      <c r="P4087" s="5">
        <f t="shared" si="381"/>
        <v>10</v>
      </c>
      <c r="Q4087" t="str">
        <f t="shared" si="382"/>
        <v>theater</v>
      </c>
      <c r="R4087" t="str">
        <f t="shared" si="383"/>
        <v>plays</v>
      </c>
      <c r="S4087" s="11">
        <f t="shared" si="384"/>
        <v>42087.165972222225</v>
      </c>
      <c r="T4087" s="11">
        <f t="shared" si="38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4.7E-2</v>
      </c>
      <c r="P4088" s="5">
        <f t="shared" si="381"/>
        <v>9.4</v>
      </c>
      <c r="Q4088" t="str">
        <f t="shared" si="382"/>
        <v>theater</v>
      </c>
      <c r="R4088" t="str">
        <f t="shared" si="383"/>
        <v>plays</v>
      </c>
      <c r="S4088" s="11">
        <f t="shared" si="384"/>
        <v>42329.166666666672</v>
      </c>
      <c r="T4088" s="11">
        <f t="shared" si="38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5">
        <f t="shared" si="381"/>
        <v>0</v>
      </c>
      <c r="Q4089" t="str">
        <f t="shared" si="382"/>
        <v>theater</v>
      </c>
      <c r="R4089" t="str">
        <f t="shared" si="383"/>
        <v>plays</v>
      </c>
      <c r="S4089" s="11">
        <f t="shared" si="384"/>
        <v>42568.742893518516</v>
      </c>
      <c r="T4089" s="11">
        <f t="shared" si="38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0.108</v>
      </c>
      <c r="P4090" s="5">
        <f t="shared" si="381"/>
        <v>72</v>
      </c>
      <c r="Q4090" t="str">
        <f t="shared" si="382"/>
        <v>theater</v>
      </c>
      <c r="R4090" t="str">
        <f t="shared" si="383"/>
        <v>plays</v>
      </c>
      <c r="S4090" s="11">
        <f t="shared" si="384"/>
        <v>42020.43472222222</v>
      </c>
      <c r="T4090" s="11">
        <f t="shared" si="38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4.8000000000000001E-2</v>
      </c>
      <c r="P4091" s="5">
        <f t="shared" si="381"/>
        <v>30</v>
      </c>
      <c r="Q4091" t="str">
        <f t="shared" si="382"/>
        <v>theater</v>
      </c>
      <c r="R4091" t="str">
        <f t="shared" si="383"/>
        <v>plays</v>
      </c>
      <c r="S4091" s="11">
        <f t="shared" si="384"/>
        <v>42155.732638888891</v>
      </c>
      <c r="T4091" s="11">
        <f t="shared" si="38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3.2000000000000001E-2</v>
      </c>
      <c r="P4092" s="5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84"/>
        <v>42223.625</v>
      </c>
      <c r="T4092" s="11">
        <f t="shared" si="38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0.1275</v>
      </c>
      <c r="P4093" s="5">
        <f t="shared" si="381"/>
        <v>25.5</v>
      </c>
      <c r="Q4093" t="str">
        <f t="shared" si="382"/>
        <v>theater</v>
      </c>
      <c r="R4093" t="str">
        <f t="shared" si="383"/>
        <v>plays</v>
      </c>
      <c r="S4093" s="11">
        <f t="shared" si="384"/>
        <v>42020.506377314814</v>
      </c>
      <c r="T4093" s="11">
        <f t="shared" si="38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1.8181818181818181E-4</v>
      </c>
      <c r="P4094" s="5">
        <f t="shared" si="381"/>
        <v>20</v>
      </c>
      <c r="Q4094" t="str">
        <f t="shared" si="382"/>
        <v>theater</v>
      </c>
      <c r="R4094" t="str">
        <f t="shared" si="383"/>
        <v>plays</v>
      </c>
      <c r="S4094" s="11">
        <f t="shared" si="384"/>
        <v>42099.153321759259</v>
      </c>
      <c r="T4094" s="11">
        <f t="shared" si="38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2.4E-2</v>
      </c>
      <c r="P4095" s="5">
        <f t="shared" si="381"/>
        <v>15</v>
      </c>
      <c r="Q4095" t="str">
        <f t="shared" si="382"/>
        <v>theater</v>
      </c>
      <c r="R4095" t="str">
        <f t="shared" si="383"/>
        <v>plays</v>
      </c>
      <c r="S4095" s="11">
        <f t="shared" si="384"/>
        <v>42238.815891203703</v>
      </c>
      <c r="T4095" s="11">
        <f t="shared" si="38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0.36499999999999999</v>
      </c>
      <c r="P4096" s="5">
        <f t="shared" si="381"/>
        <v>91.25</v>
      </c>
      <c r="Q4096" t="str">
        <f t="shared" si="382"/>
        <v>theater</v>
      </c>
      <c r="R4096" t="str">
        <f t="shared" si="383"/>
        <v>plays</v>
      </c>
      <c r="S4096" s="11">
        <f t="shared" si="384"/>
        <v>41934.207638888889</v>
      </c>
      <c r="T4096" s="11">
        <f t="shared" si="38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2.6666666666666668E-2</v>
      </c>
      <c r="P4097" s="5">
        <f t="shared" si="381"/>
        <v>800</v>
      </c>
      <c r="Q4097" t="str">
        <f t="shared" si="382"/>
        <v>theater</v>
      </c>
      <c r="R4097" t="str">
        <f t="shared" si="383"/>
        <v>plays</v>
      </c>
      <c r="S4097" s="11">
        <f t="shared" si="384"/>
        <v>42723.031828703708</v>
      </c>
      <c r="T4097" s="11">
        <f t="shared" si="38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0.11428571428571428</v>
      </c>
      <c r="P4098" s="5">
        <f t="shared" si="381"/>
        <v>80</v>
      </c>
      <c r="Q4098" t="str">
        <f t="shared" si="382"/>
        <v>theater</v>
      </c>
      <c r="R4098" t="str">
        <f t="shared" si="383"/>
        <v>plays</v>
      </c>
      <c r="S4098" s="11">
        <f t="shared" si="384"/>
        <v>42794.368750000001</v>
      </c>
      <c r="T4098" s="11">
        <f t="shared" si="38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IFERROR((E4099/D4099), 0)</f>
        <v>0</v>
      </c>
      <c r="P4099" s="5">
        <f t="shared" ref="P4099:P4115" si="387">IFERROR(E4099/L4099,0)</f>
        <v>0</v>
      </c>
      <c r="Q4099" t="str">
        <f t="shared" ref="Q4099:Q4115" si="388">TRIM(LEFT(N4099,(FIND("/",N4099,1))-1))</f>
        <v>theater</v>
      </c>
      <c r="R4099" t="str">
        <f t="shared" ref="R4099:R4115" si="389">TRIM(RIGHT(N4099,LEN(N4099) -(FIND("/",N4099,1))))</f>
        <v>plays</v>
      </c>
      <c r="S4099" s="11">
        <f t="shared" ref="S4099:S4115" si="390">(I4099/86400)+DATE(1970,1,1)</f>
        <v>42400.996527777781</v>
      </c>
      <c r="T4099" s="11">
        <f t="shared" ref="T4099:T4115" si="391">(J4099/86400)+DATE(1970,1,1)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5">
        <f t="shared" si="387"/>
        <v>0</v>
      </c>
      <c r="Q4100" t="str">
        <f t="shared" si="388"/>
        <v>theater</v>
      </c>
      <c r="R4100" t="str">
        <f t="shared" si="389"/>
        <v>plays</v>
      </c>
      <c r="S4100" s="11">
        <f t="shared" si="390"/>
        <v>42525.722187499996</v>
      </c>
      <c r="T4100" s="11">
        <f t="shared" si="391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1.1111111111111112E-2</v>
      </c>
      <c r="P4101" s="5">
        <f t="shared" si="387"/>
        <v>50</v>
      </c>
      <c r="Q4101" t="str">
        <f t="shared" si="388"/>
        <v>theater</v>
      </c>
      <c r="R4101" t="str">
        <f t="shared" si="389"/>
        <v>plays</v>
      </c>
      <c r="S4101" s="11">
        <f t="shared" si="390"/>
        <v>42615.850381944445</v>
      </c>
      <c r="T4101" s="11">
        <f t="shared" si="391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5">
        <f t="shared" si="387"/>
        <v>0</v>
      </c>
      <c r="Q4102" t="str">
        <f t="shared" si="388"/>
        <v>theater</v>
      </c>
      <c r="R4102" t="str">
        <f t="shared" si="389"/>
        <v>plays</v>
      </c>
      <c r="S4102" s="11">
        <f t="shared" si="390"/>
        <v>41937.124884259261</v>
      </c>
      <c r="T4102" s="11">
        <f t="shared" si="391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5">
        <f t="shared" si="387"/>
        <v>0</v>
      </c>
      <c r="Q4103" t="str">
        <f t="shared" si="388"/>
        <v>theater</v>
      </c>
      <c r="R4103" t="str">
        <f t="shared" si="389"/>
        <v>plays</v>
      </c>
      <c r="S4103" s="11">
        <f t="shared" si="390"/>
        <v>42760.903726851851</v>
      </c>
      <c r="T4103" s="11">
        <f t="shared" si="391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0.27400000000000002</v>
      </c>
      <c r="P4104" s="5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90"/>
        <v>42505.848067129627</v>
      </c>
      <c r="T4104" s="11">
        <f t="shared" si="391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0.1</v>
      </c>
      <c r="P4105" s="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90"/>
        <v>42242.772222222222</v>
      </c>
      <c r="T4105" s="11">
        <f t="shared" si="391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0.21366666666666667</v>
      </c>
      <c r="P4106" s="5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90"/>
        <v>42670.278171296297</v>
      </c>
      <c r="T4106" s="11">
        <f t="shared" si="391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6.9696969696969702E-2</v>
      </c>
      <c r="P4107" s="5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90"/>
        <v>42730.010520833333</v>
      </c>
      <c r="T4107" s="11">
        <f t="shared" si="391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0.70599999999999996</v>
      </c>
      <c r="P4108" s="5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90"/>
        <v>42096.041666666672</v>
      </c>
      <c r="T4108" s="11">
        <f t="shared" si="391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2.0500000000000001E-2</v>
      </c>
      <c r="P4109" s="5">
        <f t="shared" si="387"/>
        <v>10.25</v>
      </c>
      <c r="Q4109" t="str">
        <f t="shared" si="388"/>
        <v>theater</v>
      </c>
      <c r="R4109" t="str">
        <f t="shared" si="389"/>
        <v>plays</v>
      </c>
      <c r="S4109" s="11">
        <f t="shared" si="390"/>
        <v>41906.916678240741</v>
      </c>
      <c r="T4109" s="11">
        <f t="shared" si="391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1.9666666666666666E-2</v>
      </c>
      <c r="P4110" s="5">
        <f t="shared" si="387"/>
        <v>59</v>
      </c>
      <c r="Q4110" t="str">
        <f t="shared" si="388"/>
        <v>theater</v>
      </c>
      <c r="R4110" t="str">
        <f t="shared" si="389"/>
        <v>plays</v>
      </c>
      <c r="S4110" s="11">
        <f t="shared" si="390"/>
        <v>42797.208333333328</v>
      </c>
      <c r="T4110" s="11">
        <f t="shared" si="391"/>
        <v>42767.031678240739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5">
        <f t="shared" si="387"/>
        <v>0</v>
      </c>
      <c r="Q4111" t="str">
        <f t="shared" si="388"/>
        <v>theater</v>
      </c>
      <c r="R4111" t="str">
        <f t="shared" si="389"/>
        <v>plays</v>
      </c>
      <c r="S4111" s="11">
        <f t="shared" si="390"/>
        <v>42337.581064814818</v>
      </c>
      <c r="T4111" s="11">
        <f t="shared" si="391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0.28666666666666668</v>
      </c>
      <c r="P4112" s="5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90"/>
        <v>42572.626747685186</v>
      </c>
      <c r="T4112" s="11">
        <f t="shared" si="391"/>
        <v>42512.626747685186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3.1333333333333331E-2</v>
      </c>
      <c r="P4113" s="5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90"/>
        <v>42059.135879629626</v>
      </c>
      <c r="T4113" s="11">
        <f t="shared" si="391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4.0000000000000002E-4</v>
      </c>
      <c r="P4114" s="5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90"/>
        <v>42428</v>
      </c>
      <c r="T4114" s="11">
        <f t="shared" si="391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2E-3</v>
      </c>
      <c r="P4115" s="5">
        <f t="shared" si="387"/>
        <v>1</v>
      </c>
      <c r="Q4115" t="str">
        <f t="shared" si="388"/>
        <v>theater</v>
      </c>
      <c r="R4115" t="str">
        <f t="shared" si="389"/>
        <v>plays</v>
      </c>
      <c r="S4115" s="11">
        <f t="shared" si="390"/>
        <v>42377.273611111115</v>
      </c>
      <c r="T4115" s="11">
        <f t="shared" si="391"/>
        <v>42358.573182870372</v>
      </c>
    </row>
  </sheetData>
  <conditionalFormatting sqref="F2:F4115">
    <cfRule type="containsText" dxfId="11" priority="33" operator="containsText" text="live">
      <formula>NOT(ISERROR(SEARCH("live",F2)))</formula>
    </cfRule>
    <cfRule type="containsText" dxfId="10" priority="40" operator="containsText" text="canceled">
      <formula>NOT(ISERROR(SEARCH("canceled",F2)))</formula>
    </cfRule>
    <cfRule type="containsText" dxfId="9" priority="42" operator="containsText" text="successful">
      <formula>NOT(ISERROR(SEARCH("successful",F2)))</formula>
    </cfRule>
  </conditionalFormatting>
  <conditionalFormatting sqref="G324:N4115">
    <cfRule type="containsText" dxfId="8" priority="34" operator="containsText" text="canceled">
      <formula>NOT(ISERROR(SEARCH("canceled",G324)))</formula>
    </cfRule>
    <cfRule type="containsText" dxfId="7" priority="36" operator="containsText" text="successful">
      <formula>NOT(ISERROR(SEARCH("successful",G324)))</formula>
    </cfRule>
  </conditionalFormatting>
  <conditionalFormatting sqref="O2:O4115">
    <cfRule type="colorScale" priority="1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1" operator="containsText" id="{F0EA92C9-895C-4184-BBBF-6BEC77EB64F1}">
            <xm:f>NOT(ISERROR(SEARCH("failed",F2)))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  <x14:conditionalFormatting xmlns:xm="http://schemas.microsoft.com/office/excel/2006/main">
          <x14:cfRule type="containsText" priority="35" operator="containsText" id="{E2990814-23B3-4840-B223-935F56179058}">
            <xm:f>NOT(ISERROR(SEARCH("failed",G324)))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G324:N4115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AFFF-7BDC-4E42-8479-E2EF25B0E062}">
  <dimension ref="A2:F15"/>
  <sheetViews>
    <sheetView topLeftCell="A4"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5703125" bestFit="1" customWidth="1"/>
    <col min="9" max="9" width="16.28515625" bestFit="1" customWidth="1"/>
    <col min="10" max="10" width="6.140625" bestFit="1" customWidth="1"/>
    <col min="11" max="11" width="8.85546875" bestFit="1" customWidth="1"/>
    <col min="12" max="12" width="4.28515625" bestFit="1" customWidth="1"/>
    <col min="13" max="13" width="11.28515625" bestFit="1" customWidth="1"/>
  </cols>
  <sheetData>
    <row r="2" spans="1:6" x14ac:dyDescent="0.25">
      <c r="A2" s="8" t="s">
        <v>8223</v>
      </c>
      <c r="B2" t="s">
        <v>8354</v>
      </c>
    </row>
    <row r="4" spans="1:6" x14ac:dyDescent="0.25">
      <c r="A4" s="8" t="s">
        <v>8355</v>
      </c>
      <c r="B4" s="8" t="s">
        <v>8310</v>
      </c>
    </row>
    <row r="5" spans="1:6" x14ac:dyDescent="0.25">
      <c r="A5" s="8" t="s">
        <v>8353</v>
      </c>
      <c r="B5" s="15" t="s">
        <v>8219</v>
      </c>
      <c r="C5" s="15" t="s">
        <v>8221</v>
      </c>
      <c r="D5" s="15" t="s">
        <v>8220</v>
      </c>
      <c r="E5" s="15" t="s">
        <v>8222</v>
      </c>
      <c r="F5" s="15" t="s">
        <v>8311</v>
      </c>
    </row>
    <row r="6" spans="1:6" x14ac:dyDescent="0.25">
      <c r="A6" s="9" t="s">
        <v>8371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 x14ac:dyDescent="0.25">
      <c r="A7" s="9" t="s">
        <v>8372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 x14ac:dyDescent="0.25">
      <c r="A8" s="9" t="s">
        <v>8373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25">
      <c r="A9" s="9" t="s">
        <v>8374</v>
      </c>
      <c r="B9" s="14"/>
      <c r="C9" s="14"/>
      <c r="D9" s="14">
        <v>24</v>
      </c>
      <c r="E9" s="14"/>
      <c r="F9" s="14">
        <v>24</v>
      </c>
    </row>
    <row r="10" spans="1:6" x14ac:dyDescent="0.25">
      <c r="A10" s="9" t="s">
        <v>8375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 x14ac:dyDescent="0.25">
      <c r="A11" s="9" t="s">
        <v>8376</v>
      </c>
      <c r="B11" s="14">
        <v>103</v>
      </c>
      <c r="C11" s="14">
        <v>117</v>
      </c>
      <c r="D11" s="14"/>
      <c r="E11" s="14"/>
      <c r="F11" s="14">
        <v>220</v>
      </c>
    </row>
    <row r="12" spans="1:6" x14ac:dyDescent="0.25">
      <c r="A12" s="9" t="s">
        <v>8377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 x14ac:dyDescent="0.25">
      <c r="A13" s="9" t="s">
        <v>8378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 x14ac:dyDescent="0.25">
      <c r="A14" s="9" t="s">
        <v>8379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 x14ac:dyDescent="0.25">
      <c r="A15" s="9" t="s">
        <v>8311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BD3C-84A9-48B8-9ECC-0A59B4F62223}">
  <dimension ref="A2:N56"/>
  <sheetViews>
    <sheetView tabSelected="1" topLeftCell="F1" workbookViewId="0">
      <selection activeCell="K49" sqref="K49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14" x14ac:dyDescent="0.25">
      <c r="A2" s="8" t="s">
        <v>8223</v>
      </c>
      <c r="B2" t="s">
        <v>8354</v>
      </c>
    </row>
    <row r="4" spans="1:14" x14ac:dyDescent="0.25">
      <c r="A4" s="8" t="s">
        <v>8355</v>
      </c>
      <c r="B4" s="8" t="s">
        <v>8310</v>
      </c>
      <c r="G4" s="8"/>
      <c r="H4" s="8"/>
      <c r="I4" s="8"/>
      <c r="J4" s="8"/>
      <c r="K4" s="8"/>
      <c r="L4" s="8"/>
      <c r="M4" s="8"/>
      <c r="N4" s="8"/>
    </row>
    <row r="5" spans="1:14" x14ac:dyDescent="0.25">
      <c r="A5" s="8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14" x14ac:dyDescent="0.25">
      <c r="A6" s="9" t="s">
        <v>8371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14" x14ac:dyDescent="0.25">
      <c r="A7" s="13" t="s">
        <v>8312</v>
      </c>
      <c r="B7" s="10"/>
      <c r="C7" s="10">
        <v>100</v>
      </c>
      <c r="D7" s="10"/>
      <c r="E7" s="10"/>
      <c r="F7" s="10">
        <v>100</v>
      </c>
    </row>
    <row r="8" spans="1:14" x14ac:dyDescent="0.25">
      <c r="A8" s="13" t="s">
        <v>8313</v>
      </c>
      <c r="B8" s="10">
        <v>180</v>
      </c>
      <c r="C8" s="10"/>
      <c r="D8" s="10"/>
      <c r="E8" s="10"/>
      <c r="F8" s="10">
        <v>180</v>
      </c>
    </row>
    <row r="9" spans="1:14" x14ac:dyDescent="0.25">
      <c r="A9" s="13" t="s">
        <v>8314</v>
      </c>
      <c r="B9" s="10"/>
      <c r="C9" s="10">
        <v>80</v>
      </c>
      <c r="D9" s="10"/>
      <c r="E9" s="10"/>
      <c r="F9" s="10">
        <v>80</v>
      </c>
    </row>
    <row r="10" spans="1:14" x14ac:dyDescent="0.25">
      <c r="A10" s="13" t="s">
        <v>8315</v>
      </c>
      <c r="B10" s="10"/>
      <c r="C10" s="10"/>
      <c r="D10" s="10">
        <v>40</v>
      </c>
      <c r="E10" s="10"/>
      <c r="F10" s="10">
        <v>40</v>
      </c>
    </row>
    <row r="11" spans="1:14" x14ac:dyDescent="0.25">
      <c r="A11" s="13" t="s">
        <v>8316</v>
      </c>
      <c r="B11" s="10">
        <v>60</v>
      </c>
      <c r="C11" s="10"/>
      <c r="D11" s="10"/>
      <c r="E11" s="10"/>
      <c r="F11" s="10">
        <v>60</v>
      </c>
    </row>
    <row r="12" spans="1:14" x14ac:dyDescent="0.25">
      <c r="A12" s="13" t="s">
        <v>8317</v>
      </c>
      <c r="B12" s="10">
        <v>60</v>
      </c>
      <c r="C12" s="10"/>
      <c r="D12" s="10"/>
      <c r="E12" s="10"/>
      <c r="F12" s="10">
        <v>60</v>
      </c>
    </row>
    <row r="13" spans="1:14" x14ac:dyDescent="0.25">
      <c r="A13" s="9" t="s">
        <v>8372</v>
      </c>
      <c r="B13" s="10">
        <v>34</v>
      </c>
      <c r="C13" s="10">
        <v>140</v>
      </c>
      <c r="D13" s="10">
        <v>20</v>
      </c>
      <c r="E13" s="10">
        <v>6</v>
      </c>
      <c r="F13" s="10">
        <v>200</v>
      </c>
    </row>
    <row r="14" spans="1:14" x14ac:dyDescent="0.25">
      <c r="A14" s="13" t="s">
        <v>8318</v>
      </c>
      <c r="B14" s="10"/>
      <c r="C14" s="10">
        <v>120</v>
      </c>
      <c r="D14" s="10">
        <v>20</v>
      </c>
      <c r="E14" s="10"/>
      <c r="F14" s="10">
        <v>140</v>
      </c>
    </row>
    <row r="15" spans="1:14" x14ac:dyDescent="0.25">
      <c r="A15" s="13" t="s">
        <v>8319</v>
      </c>
      <c r="B15" s="10"/>
      <c r="C15" s="10">
        <v>20</v>
      </c>
      <c r="D15" s="10"/>
      <c r="E15" s="10"/>
      <c r="F15" s="10">
        <v>20</v>
      </c>
    </row>
    <row r="16" spans="1:14" x14ac:dyDescent="0.25">
      <c r="A16" s="13" t="s">
        <v>8320</v>
      </c>
      <c r="B16" s="10">
        <v>34</v>
      </c>
      <c r="C16" s="10"/>
      <c r="D16" s="10"/>
      <c r="E16" s="10">
        <v>6</v>
      </c>
      <c r="F16" s="10">
        <v>40</v>
      </c>
    </row>
    <row r="17" spans="1:6" x14ac:dyDescent="0.25">
      <c r="A17" s="9" t="s">
        <v>8373</v>
      </c>
      <c r="B17" s="10">
        <v>80</v>
      </c>
      <c r="C17" s="10">
        <v>140</v>
      </c>
      <c r="D17" s="10"/>
      <c r="E17" s="10"/>
      <c r="F17" s="10">
        <v>220</v>
      </c>
    </row>
    <row r="18" spans="1:6" x14ac:dyDescent="0.25">
      <c r="A18" s="13" t="s">
        <v>8321</v>
      </c>
      <c r="B18" s="10"/>
      <c r="C18" s="10">
        <v>40</v>
      </c>
      <c r="D18" s="10"/>
      <c r="E18" s="10"/>
      <c r="F18" s="10">
        <v>40</v>
      </c>
    </row>
    <row r="19" spans="1:6" x14ac:dyDescent="0.25">
      <c r="A19" s="13" t="s">
        <v>8322</v>
      </c>
      <c r="B19" s="10">
        <v>80</v>
      </c>
      <c r="C19" s="10"/>
      <c r="D19" s="10"/>
      <c r="E19" s="10"/>
      <c r="F19" s="10">
        <v>80</v>
      </c>
    </row>
    <row r="20" spans="1:6" x14ac:dyDescent="0.25">
      <c r="A20" s="13" t="s">
        <v>8323</v>
      </c>
      <c r="B20" s="10"/>
      <c r="C20" s="10">
        <v>100</v>
      </c>
      <c r="D20" s="10"/>
      <c r="E20" s="10"/>
      <c r="F20" s="10">
        <v>100</v>
      </c>
    </row>
    <row r="21" spans="1:6" x14ac:dyDescent="0.25">
      <c r="A21" s="9" t="s">
        <v>8374</v>
      </c>
      <c r="B21" s="10"/>
      <c r="C21" s="10"/>
      <c r="D21" s="10">
        <v>24</v>
      </c>
      <c r="E21" s="10"/>
      <c r="F21" s="10">
        <v>24</v>
      </c>
    </row>
    <row r="22" spans="1:6" x14ac:dyDescent="0.25">
      <c r="A22" s="13" t="s">
        <v>8324</v>
      </c>
      <c r="B22" s="10"/>
      <c r="C22" s="10"/>
      <c r="D22" s="10">
        <v>24</v>
      </c>
      <c r="E22" s="10"/>
      <c r="F22" s="10">
        <v>24</v>
      </c>
    </row>
    <row r="23" spans="1:6" x14ac:dyDescent="0.25">
      <c r="A23" s="9" t="s">
        <v>8375</v>
      </c>
      <c r="B23" s="10">
        <v>540</v>
      </c>
      <c r="C23" s="10">
        <v>120</v>
      </c>
      <c r="D23" s="10">
        <v>20</v>
      </c>
      <c r="E23" s="10">
        <v>20</v>
      </c>
      <c r="F23" s="10">
        <v>700</v>
      </c>
    </row>
    <row r="24" spans="1:6" x14ac:dyDescent="0.25">
      <c r="A24" s="13" t="s">
        <v>8325</v>
      </c>
      <c r="B24" s="10">
        <v>40</v>
      </c>
      <c r="C24" s="10"/>
      <c r="D24" s="10"/>
      <c r="E24" s="10"/>
      <c r="F24" s="10">
        <v>40</v>
      </c>
    </row>
    <row r="25" spans="1:6" x14ac:dyDescent="0.25">
      <c r="A25" s="13" t="s">
        <v>8326</v>
      </c>
      <c r="B25" s="10">
        <v>40</v>
      </c>
      <c r="C25" s="10"/>
      <c r="D25" s="10"/>
      <c r="E25" s="10"/>
      <c r="F25" s="10">
        <v>40</v>
      </c>
    </row>
    <row r="26" spans="1:6" x14ac:dyDescent="0.25">
      <c r="A26" s="13" t="s">
        <v>8327</v>
      </c>
      <c r="B26" s="10"/>
      <c r="C26" s="10">
        <v>40</v>
      </c>
      <c r="D26" s="10"/>
      <c r="E26" s="10">
        <v>20</v>
      </c>
      <c r="F26" s="10">
        <v>60</v>
      </c>
    </row>
    <row r="27" spans="1:6" x14ac:dyDescent="0.25">
      <c r="A27" s="13" t="s">
        <v>8328</v>
      </c>
      <c r="B27" s="10">
        <v>140</v>
      </c>
      <c r="C27" s="10">
        <v>20</v>
      </c>
      <c r="D27" s="10"/>
      <c r="E27" s="10"/>
      <c r="F27" s="10">
        <v>160</v>
      </c>
    </row>
    <row r="28" spans="1:6" x14ac:dyDescent="0.25">
      <c r="A28" s="13" t="s">
        <v>8329</v>
      </c>
      <c r="B28" s="10"/>
      <c r="C28" s="10">
        <v>60</v>
      </c>
      <c r="D28" s="10"/>
      <c r="E28" s="10"/>
      <c r="F28" s="10">
        <v>60</v>
      </c>
    </row>
    <row r="29" spans="1:6" x14ac:dyDescent="0.25">
      <c r="A29" s="13" t="s">
        <v>8330</v>
      </c>
      <c r="B29" s="10">
        <v>20</v>
      </c>
      <c r="C29" s="10"/>
      <c r="D29" s="10"/>
      <c r="E29" s="10"/>
      <c r="F29" s="10">
        <v>20</v>
      </c>
    </row>
    <row r="30" spans="1:6" x14ac:dyDescent="0.25">
      <c r="A30" s="13" t="s">
        <v>8331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13" t="s">
        <v>8332</v>
      </c>
      <c r="B31" s="10">
        <v>260</v>
      </c>
      <c r="C31" s="10"/>
      <c r="D31" s="10"/>
      <c r="E31" s="10"/>
      <c r="F31" s="10">
        <v>260</v>
      </c>
    </row>
    <row r="32" spans="1:6" x14ac:dyDescent="0.25">
      <c r="A32" s="13" t="s">
        <v>8333</v>
      </c>
      <c r="B32" s="10"/>
      <c r="C32" s="10"/>
      <c r="D32" s="10">
        <v>20</v>
      </c>
      <c r="E32" s="10"/>
      <c r="F32" s="10">
        <v>20</v>
      </c>
    </row>
    <row r="33" spans="1:6" x14ac:dyDescent="0.25">
      <c r="A33" s="9" t="s">
        <v>8376</v>
      </c>
      <c r="B33" s="10">
        <v>103</v>
      </c>
      <c r="C33" s="10">
        <v>117</v>
      </c>
      <c r="D33" s="10"/>
      <c r="E33" s="10"/>
      <c r="F33" s="10">
        <v>220</v>
      </c>
    </row>
    <row r="34" spans="1:6" x14ac:dyDescent="0.25">
      <c r="A34" s="13" t="s">
        <v>8334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3" t="s">
        <v>8335</v>
      </c>
      <c r="B35" s="10"/>
      <c r="C35" s="10">
        <v>20</v>
      </c>
      <c r="D35" s="10"/>
      <c r="E35" s="10"/>
      <c r="F35" s="10">
        <v>20</v>
      </c>
    </row>
    <row r="36" spans="1:6" x14ac:dyDescent="0.25">
      <c r="A36" s="13" t="s">
        <v>8336</v>
      </c>
      <c r="B36" s="10">
        <v>103</v>
      </c>
      <c r="C36" s="10">
        <v>57</v>
      </c>
      <c r="D36" s="10"/>
      <c r="E36" s="10"/>
      <c r="F36" s="10">
        <v>160</v>
      </c>
    </row>
    <row r="37" spans="1:6" x14ac:dyDescent="0.25">
      <c r="A37" s="13" t="s">
        <v>8337</v>
      </c>
      <c r="B37" s="10"/>
      <c r="C37" s="10">
        <v>20</v>
      </c>
      <c r="D37" s="10"/>
      <c r="E37" s="10"/>
      <c r="F37" s="10">
        <v>20</v>
      </c>
    </row>
    <row r="38" spans="1:6" x14ac:dyDescent="0.25">
      <c r="A38" s="9" t="s">
        <v>8377</v>
      </c>
      <c r="B38" s="10">
        <v>80</v>
      </c>
      <c r="C38" s="10">
        <v>127</v>
      </c>
      <c r="D38" s="10">
        <v>30</v>
      </c>
      <c r="E38" s="10"/>
      <c r="F38" s="10">
        <v>237</v>
      </c>
    </row>
    <row r="39" spans="1:6" x14ac:dyDescent="0.25">
      <c r="A39" s="13" t="s">
        <v>8338</v>
      </c>
      <c r="B39" s="10"/>
      <c r="C39" s="10"/>
      <c r="D39" s="10">
        <v>20</v>
      </c>
      <c r="E39" s="10"/>
      <c r="F39" s="10">
        <v>20</v>
      </c>
    </row>
    <row r="40" spans="1:6" x14ac:dyDescent="0.25">
      <c r="A40" s="13" t="s">
        <v>8339</v>
      </c>
      <c r="B40" s="10"/>
      <c r="C40" s="10">
        <v>40</v>
      </c>
      <c r="D40" s="10"/>
      <c r="E40" s="10"/>
      <c r="F40" s="10">
        <v>40</v>
      </c>
    </row>
    <row r="41" spans="1:6" x14ac:dyDescent="0.25">
      <c r="A41" s="13" t="s">
        <v>8340</v>
      </c>
      <c r="B41" s="10"/>
      <c r="C41" s="10">
        <v>40</v>
      </c>
      <c r="D41" s="10"/>
      <c r="E41" s="10"/>
      <c r="F41" s="10">
        <v>40</v>
      </c>
    </row>
    <row r="42" spans="1:6" x14ac:dyDescent="0.25">
      <c r="A42" s="13" t="s">
        <v>8341</v>
      </c>
      <c r="B42" s="10">
        <v>60</v>
      </c>
      <c r="C42" s="10"/>
      <c r="D42" s="10"/>
      <c r="E42" s="10"/>
      <c r="F42" s="10">
        <v>60</v>
      </c>
    </row>
    <row r="43" spans="1:6" x14ac:dyDescent="0.25">
      <c r="A43" s="13" t="s">
        <v>8342</v>
      </c>
      <c r="B43" s="10">
        <v>20</v>
      </c>
      <c r="C43" s="10"/>
      <c r="D43" s="10"/>
      <c r="E43" s="10"/>
      <c r="F43" s="10">
        <v>20</v>
      </c>
    </row>
    <row r="44" spans="1:6" x14ac:dyDescent="0.25">
      <c r="A44" s="13" t="s">
        <v>8343</v>
      </c>
      <c r="B44" s="10"/>
      <c r="C44" s="10">
        <v>47</v>
      </c>
      <c r="D44" s="10">
        <v>10</v>
      </c>
      <c r="E44" s="10"/>
      <c r="F44" s="10">
        <v>57</v>
      </c>
    </row>
    <row r="45" spans="1:6" x14ac:dyDescent="0.25">
      <c r="A45" s="9" t="s">
        <v>8378</v>
      </c>
      <c r="B45" s="10">
        <v>209</v>
      </c>
      <c r="C45" s="10">
        <v>213</v>
      </c>
      <c r="D45" s="10">
        <v>178</v>
      </c>
      <c r="E45" s="10"/>
      <c r="F45" s="10">
        <v>600</v>
      </c>
    </row>
    <row r="46" spans="1:6" x14ac:dyDescent="0.25">
      <c r="A46" s="13" t="s">
        <v>8344</v>
      </c>
      <c r="B46" s="10"/>
      <c r="C46" s="10">
        <v>20</v>
      </c>
      <c r="D46" s="10"/>
      <c r="E46" s="10"/>
      <c r="F46" s="10">
        <v>20</v>
      </c>
    </row>
    <row r="47" spans="1:6" x14ac:dyDescent="0.25">
      <c r="A47" s="13" t="s">
        <v>8345</v>
      </c>
      <c r="B47" s="10">
        <v>140</v>
      </c>
      <c r="C47" s="10"/>
      <c r="D47" s="10"/>
      <c r="E47" s="10"/>
      <c r="F47" s="10">
        <v>140</v>
      </c>
    </row>
    <row r="48" spans="1:6" x14ac:dyDescent="0.25">
      <c r="A48" s="13" t="s">
        <v>8346</v>
      </c>
      <c r="B48" s="10">
        <v>9</v>
      </c>
      <c r="C48" s="10">
        <v>11</v>
      </c>
      <c r="D48" s="10"/>
      <c r="E48" s="10"/>
      <c r="F48" s="10">
        <v>20</v>
      </c>
    </row>
    <row r="49" spans="1:6" x14ac:dyDescent="0.25">
      <c r="A49" s="13" t="s">
        <v>8347</v>
      </c>
      <c r="B49" s="10">
        <v>40</v>
      </c>
      <c r="C49" s="10">
        <v>2</v>
      </c>
      <c r="D49" s="10">
        <v>18</v>
      </c>
      <c r="E49" s="10"/>
      <c r="F49" s="10">
        <v>60</v>
      </c>
    </row>
    <row r="50" spans="1:6" x14ac:dyDescent="0.25">
      <c r="A50" s="13" t="s">
        <v>8348</v>
      </c>
      <c r="B50" s="10">
        <v>20</v>
      </c>
      <c r="C50" s="10">
        <v>120</v>
      </c>
      <c r="D50" s="10">
        <v>60</v>
      </c>
      <c r="E50" s="10"/>
      <c r="F50" s="10">
        <v>200</v>
      </c>
    </row>
    <row r="51" spans="1:6" x14ac:dyDescent="0.25">
      <c r="A51" s="13" t="s">
        <v>8349</v>
      </c>
      <c r="B51" s="10"/>
      <c r="C51" s="10">
        <v>60</v>
      </c>
      <c r="D51" s="10">
        <v>100</v>
      </c>
      <c r="E51" s="10"/>
      <c r="F51" s="10">
        <v>160</v>
      </c>
    </row>
    <row r="52" spans="1:6" x14ac:dyDescent="0.25">
      <c r="A52" s="9" t="s">
        <v>8379</v>
      </c>
      <c r="B52" s="10">
        <v>839</v>
      </c>
      <c r="C52" s="10">
        <v>493</v>
      </c>
      <c r="D52" s="10">
        <v>37</v>
      </c>
      <c r="E52" s="10">
        <v>24</v>
      </c>
      <c r="F52" s="10">
        <v>1393</v>
      </c>
    </row>
    <row r="53" spans="1:6" x14ac:dyDescent="0.25">
      <c r="A53" s="13" t="s">
        <v>8350</v>
      </c>
      <c r="B53" s="10">
        <v>60</v>
      </c>
      <c r="C53" s="10">
        <v>60</v>
      </c>
      <c r="D53" s="10">
        <v>20</v>
      </c>
      <c r="E53" s="10"/>
      <c r="F53" s="10">
        <v>140</v>
      </c>
    </row>
    <row r="54" spans="1:6" x14ac:dyDescent="0.25">
      <c r="A54" s="13" t="s">
        <v>8351</v>
      </c>
      <c r="B54" s="10">
        <v>694</v>
      </c>
      <c r="C54" s="10">
        <v>353</v>
      </c>
      <c r="D54" s="10"/>
      <c r="E54" s="10">
        <v>19</v>
      </c>
      <c r="F54" s="10">
        <v>1066</v>
      </c>
    </row>
    <row r="55" spans="1:6" x14ac:dyDescent="0.25">
      <c r="A55" s="13" t="s">
        <v>8352</v>
      </c>
      <c r="B55" s="10">
        <v>85</v>
      </c>
      <c r="C55" s="10">
        <v>80</v>
      </c>
      <c r="D55" s="10">
        <v>17</v>
      </c>
      <c r="E55" s="10">
        <v>5</v>
      </c>
      <c r="F55" s="10">
        <v>187</v>
      </c>
    </row>
    <row r="56" spans="1:6" x14ac:dyDescent="0.25">
      <c r="A56" s="9" t="s">
        <v>8311</v>
      </c>
      <c r="B56" s="10">
        <v>2185</v>
      </c>
      <c r="C56" s="10">
        <v>1530</v>
      </c>
      <c r="D56" s="10">
        <v>349</v>
      </c>
      <c r="E56" s="10">
        <v>50</v>
      </c>
      <c r="F5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0A60-D67A-46A8-A308-54F37DCAE84C}">
  <dimension ref="A2:E19"/>
  <sheetViews>
    <sheetView workbookViewId="0">
      <selection activeCell="H25" sqref="H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3.5703125" bestFit="1" customWidth="1"/>
    <col min="8" max="8" width="16.28515625" bestFit="1" customWidth="1"/>
    <col min="9" max="9" width="6.140625" bestFit="1" customWidth="1"/>
    <col min="10" max="10" width="10" bestFit="1" customWidth="1"/>
    <col min="11" max="12" width="11.28515625" bestFit="1" customWidth="1"/>
  </cols>
  <sheetData>
    <row r="2" spans="1:5" x14ac:dyDescent="0.25">
      <c r="A2" s="8" t="s">
        <v>8308</v>
      </c>
      <c r="B2" t="s">
        <v>8354</v>
      </c>
    </row>
    <row r="3" spans="1:5" x14ac:dyDescent="0.25">
      <c r="A3" s="8" t="s">
        <v>8370</v>
      </c>
      <c r="B3" t="s">
        <v>8354</v>
      </c>
    </row>
    <row r="5" spans="1:5" x14ac:dyDescent="0.25">
      <c r="A5" s="8" t="s">
        <v>8355</v>
      </c>
      <c r="B5" s="8" t="s">
        <v>8310</v>
      </c>
    </row>
    <row r="6" spans="1:5" x14ac:dyDescent="0.25">
      <c r="A6" s="8" t="s">
        <v>8353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5">
      <c r="A7" s="12" t="s">
        <v>8359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12" t="s">
        <v>8360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12" t="s">
        <v>8358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12" t="s">
        <v>8361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12" t="s">
        <v>8362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12" t="s">
        <v>8363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12" t="s">
        <v>8364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12" t="s">
        <v>8365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12" t="s">
        <v>8366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12" t="s">
        <v>8367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12" t="s">
        <v>8368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12" t="s">
        <v>8369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12" t="s">
        <v>8311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56C80-7B12-449F-8E29-B8F81DD4FC4F}">
  <dimension ref="A1:J13"/>
  <sheetViews>
    <sheetView topLeftCell="A10" workbookViewId="0">
      <selection activeCell="L16" sqref="L16"/>
    </sheetView>
  </sheetViews>
  <sheetFormatPr defaultRowHeight="15" x14ac:dyDescent="0.25"/>
  <cols>
    <col min="1" max="1" width="28.140625" bestFit="1" customWidth="1"/>
    <col min="2" max="2" width="18.7109375" bestFit="1" customWidth="1"/>
    <col min="3" max="3" width="14.28515625" bestFit="1" customWidth="1"/>
    <col min="4" max="4" width="19.7109375" customWidth="1"/>
    <col min="5" max="5" width="19.8554687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</row>
    <row r="2" spans="1:10" x14ac:dyDescent="0.25">
      <c r="A2" t="s">
        <v>8388</v>
      </c>
      <c r="B2">
        <f>COUNTIFS(Sheet1!$F$2:$F$4115,"successful",Sheet1!$D$2:$D$4115,"&gt;= 0",Sheet1!$D$2:$D$4115,"&lt; 1000")</f>
        <v>322</v>
      </c>
      <c r="C2">
        <f>COUNTIFS(Sheet1!$F$2:$F$4115,"failed",Sheet1!$D$2:$D$4115,"&gt;= 0",Sheet1!$D$2:$D$4115,"&lt; 1000")</f>
        <v>113</v>
      </c>
      <c r="D2">
        <f>COUNTIFS(Sheet1!$F$2:$F$4115,"canceled",Sheet1!$D$2:$D$4115,"&gt;= 0",Sheet1!$D$2:$D$4115,"&lt; 1000")</f>
        <v>18</v>
      </c>
      <c r="E2">
        <f>SUM(B2:D2)</f>
        <v>453</v>
      </c>
      <c r="F2" s="17">
        <f>B2/$E2</f>
        <v>0.71081677704194257</v>
      </c>
      <c r="G2" s="17">
        <f t="shared" ref="G2:G13" si="0">C2/$E2</f>
        <v>0.24944812362030905</v>
      </c>
      <c r="H2" s="17">
        <f t="shared" ref="H2:H13" si="1">D2/$E2</f>
        <v>3.9735099337748346E-2</v>
      </c>
    </row>
    <row r="3" spans="1:10" x14ac:dyDescent="0.25">
      <c r="A3" t="s">
        <v>8389</v>
      </c>
      <c r="B3">
        <f>COUNTIFS(Sheet1!$F$2:$F$4115,"successful",Sheet1!$D$2:$D$4115,"&gt;= 1000",Sheet1!$D$2:$D$4115,"&lt; 5000")</f>
        <v>932</v>
      </c>
      <c r="C3">
        <f>COUNTIFS(Sheet1!$F$2:$F$4115,"failed",Sheet1!$D$2:$D$4115,"&gt;= 1000",Sheet1!$D$2:$D$4115,"&lt; 5000")</f>
        <v>420</v>
      </c>
      <c r="D3">
        <f>COUNTIFS(Sheet1!$F$2:$F$4115,"canceled",Sheet1!$D$2:$D$4115,"&gt;= 1000",Sheet1!$D$2:$D$4115,"&lt; 5000")</f>
        <v>60</v>
      </c>
      <c r="E3">
        <f t="shared" ref="E3:E13" si="2">SUM(B3:D3)</f>
        <v>1412</v>
      </c>
      <c r="F3" s="17">
        <f t="shared" ref="F3:F13" si="3">B3/$E3</f>
        <v>0.66005665722379603</v>
      </c>
      <c r="G3" s="17">
        <f t="shared" si="0"/>
        <v>0.29745042492917845</v>
      </c>
      <c r="H3" s="17">
        <f t="shared" si="1"/>
        <v>4.2492917847025496E-2</v>
      </c>
    </row>
    <row r="4" spans="1:10" x14ac:dyDescent="0.25">
      <c r="A4" t="s">
        <v>8390</v>
      </c>
      <c r="B4">
        <f>COUNTIFS(Sheet1!$F$2:$F$4115,"successful",Sheet1!$D$2:$D$4115,"&gt;= 5000",Sheet1!$D$2:$D$4115,"&lt; 10000")</f>
        <v>381</v>
      </c>
      <c r="C4">
        <f>COUNTIFS(Sheet1!$F$2:$F$4115,"failed",Sheet1!$D$2:$D$4115,"&gt;= 5000",Sheet1!$D$2:$D$4115,"&lt; 10000")</f>
        <v>283</v>
      </c>
      <c r="D4">
        <f>COUNTIFS(Sheet1!$F$2:$F$4115,"canceled",Sheet1!$D$2:$D$4115,"&gt;= 5000",Sheet1!$D$2:$D$4115,"&lt; 10000")</f>
        <v>52</v>
      </c>
      <c r="E4">
        <f t="shared" si="2"/>
        <v>716</v>
      </c>
      <c r="F4" s="17">
        <f t="shared" si="3"/>
        <v>0.53212290502793291</v>
      </c>
      <c r="G4" s="17">
        <f t="shared" si="0"/>
        <v>0.39525139664804471</v>
      </c>
      <c r="H4" s="17">
        <f t="shared" si="1"/>
        <v>7.2625698324022353E-2</v>
      </c>
    </row>
    <row r="5" spans="1:10" x14ac:dyDescent="0.25">
      <c r="A5" t="s">
        <v>8398</v>
      </c>
      <c r="B5">
        <f>COUNTIFS(Sheet1!$F$2:$F$4115,"successful",Sheet1!$D$2:$D$4115,"&gt;= 10000",Sheet1!$D$2:$D$4115,"&lt; 15000")</f>
        <v>168</v>
      </c>
      <c r="C5">
        <f>COUNTIFS(Sheet1!$F$2:$F$4115,"failed",Sheet1!$D$2:$D$4115,"&gt;= 10000",Sheet1!$D$2:$D$4115,"&lt; 15000")</f>
        <v>144</v>
      </c>
      <c r="D5">
        <f>COUNTIFS(Sheet1!$F$2:$F$4115,"canceled",Sheet1!$D$2:$D$4115,"&gt;= 10000",Sheet1!$D$2:$D$4115,"&lt; 15000")</f>
        <v>40</v>
      </c>
      <c r="E5">
        <f t="shared" si="2"/>
        <v>352</v>
      </c>
      <c r="F5" s="17">
        <f t="shared" si="3"/>
        <v>0.47727272727272729</v>
      </c>
      <c r="G5" s="17">
        <f t="shared" si="0"/>
        <v>0.40909090909090912</v>
      </c>
      <c r="H5" s="17">
        <f t="shared" si="1"/>
        <v>0.11363636363636363</v>
      </c>
    </row>
    <row r="6" spans="1:10" x14ac:dyDescent="0.25">
      <c r="A6" t="s">
        <v>8391</v>
      </c>
      <c r="B6">
        <f>COUNTIFS(Sheet1!$F$2:$F$4115,"successful",Sheet1!$D$2:$D$4115,"&gt;= 15000",Sheet1!$D$2:$D$4115,"&lt; 20000")</f>
        <v>94</v>
      </c>
      <c r="C6">
        <f>COUNTIFS(Sheet1!$F$2:$F$4115,"failed",Sheet1!$D$2:$D$4115,"&gt;= 15000",Sheet1!$D$2:$D$4115,"&lt; 20000")</f>
        <v>90</v>
      </c>
      <c r="D6">
        <f>COUNTIFS(Sheet1!$F$2:$F$4115,"canceled",Sheet1!$D$2:$D$4115,"&gt;= 15000",Sheet1!$D$2:$D$4115,"&lt; 20000")</f>
        <v>17</v>
      </c>
      <c r="E6">
        <f t="shared" si="2"/>
        <v>201</v>
      </c>
      <c r="F6" s="17">
        <f t="shared" si="3"/>
        <v>0.46766169154228854</v>
      </c>
      <c r="G6" s="17">
        <f t="shared" si="0"/>
        <v>0.44776119402985076</v>
      </c>
      <c r="H6" s="17">
        <f t="shared" si="1"/>
        <v>8.45771144278607E-2</v>
      </c>
    </row>
    <row r="7" spans="1:10" x14ac:dyDescent="0.25">
      <c r="A7" t="s">
        <v>8392</v>
      </c>
      <c r="B7">
        <f>COUNTIFS(Sheet1!$F$2:$F$4115,"successful",Sheet1!$D$2:$D$4115,"&gt;= 20000",Sheet1!$D$2:$D$4115,"&lt; 25000")</f>
        <v>62</v>
      </c>
      <c r="C7">
        <f>COUNTIFS(Sheet1!$F$2:$F$4115,"failed",Sheet1!$D$2:$D$4115,"&gt;= 20000",Sheet1!$D$2:$D$4115,"&lt; 25000")</f>
        <v>72</v>
      </c>
      <c r="D7">
        <f>COUNTIFS(Sheet1!$F$2:$F$4115,"canceled",Sheet1!$D$2:$D$4115,"&gt;= 20000",Sheet1!$D$2:$D$4115,"&lt; 25000")</f>
        <v>14</v>
      </c>
      <c r="E7">
        <f t="shared" si="2"/>
        <v>148</v>
      </c>
      <c r="F7" s="17">
        <f t="shared" si="3"/>
        <v>0.41891891891891891</v>
      </c>
      <c r="G7" s="17">
        <f t="shared" si="0"/>
        <v>0.48648648648648651</v>
      </c>
      <c r="H7" s="17">
        <f t="shared" si="1"/>
        <v>9.45945945945946E-2</v>
      </c>
    </row>
    <row r="8" spans="1:10" x14ac:dyDescent="0.25">
      <c r="A8" t="s">
        <v>8393</v>
      </c>
      <c r="B8">
        <f>COUNTIFS(Sheet1!$F$2:$F$4115,"successful",Sheet1!$D$2:$D$4115,"&gt;= 25000",Sheet1!$D$2:$D$4115,"&lt; 30000")</f>
        <v>55</v>
      </c>
      <c r="C8">
        <f>COUNTIFS(Sheet1!$F$2:$F$4115,"failed",Sheet1!$D$2:$D$4115,"&gt;= 25000",Sheet1!$D$2:$D$4115,"&lt; 30000")</f>
        <v>64</v>
      </c>
      <c r="D8">
        <f>COUNTIFS(Sheet1!$F$2:$F$4115,"canceled",Sheet1!$D$2:$D$4115,"&gt;= 25000",Sheet1!$D$2:$D$4115,"&lt; 30000")</f>
        <v>18</v>
      </c>
      <c r="E8">
        <f t="shared" si="2"/>
        <v>137</v>
      </c>
      <c r="F8" s="17">
        <f t="shared" si="3"/>
        <v>0.40145985401459855</v>
      </c>
      <c r="G8" s="17">
        <f t="shared" si="0"/>
        <v>0.46715328467153283</v>
      </c>
      <c r="H8" s="17">
        <f t="shared" si="1"/>
        <v>0.13138686131386862</v>
      </c>
    </row>
    <row r="9" spans="1:10" x14ac:dyDescent="0.25">
      <c r="A9" t="s">
        <v>8394</v>
      </c>
      <c r="B9">
        <f>COUNTIFS(Sheet1!$F$2:$F$4115,"successful",Sheet1!$D$2:$D$4115,"&gt;= 30000",Sheet1!$D$2:$D$4115,"&lt; 35000")</f>
        <v>32</v>
      </c>
      <c r="C9">
        <f>COUNTIFS(Sheet1!$F$2:$F$4115,"failed",Sheet1!$D$2:$D$4115,"&gt;= 30000",Sheet1!$D$2:$D$4115,"&lt; 35000")</f>
        <v>37</v>
      </c>
      <c r="D9">
        <f>COUNTIFS(Sheet1!$F$2:$F$4115,"canceled",Sheet1!$D$2:$D$4115,"&gt;= 30000",Sheet1!$D$2:$D$4115,"&lt; 35000")</f>
        <v>13</v>
      </c>
      <c r="E9">
        <f t="shared" si="2"/>
        <v>82</v>
      </c>
      <c r="F9" s="17">
        <f t="shared" si="3"/>
        <v>0.3902439024390244</v>
      </c>
      <c r="G9" s="17">
        <f t="shared" si="0"/>
        <v>0.45121951219512196</v>
      </c>
      <c r="H9" s="17">
        <f t="shared" si="1"/>
        <v>0.15853658536585366</v>
      </c>
    </row>
    <row r="10" spans="1:10" x14ac:dyDescent="0.25">
      <c r="A10" t="s">
        <v>8395</v>
      </c>
      <c r="B10">
        <f>COUNTIFS(Sheet1!$F$2:$F$4115,"successful",Sheet1!$D$2:$D$4115,"&gt;= 35000",Sheet1!$D$2:$D$4115,"&lt; 40000")</f>
        <v>26</v>
      </c>
      <c r="C10">
        <f>COUNTIFS(Sheet1!$F$2:$F$4115,"failed",Sheet1!$D$2:$D$4115,"&gt;= 35000",Sheet1!$D$2:$D$4115,"&lt; 40000")</f>
        <v>22</v>
      </c>
      <c r="D10">
        <f>COUNTIFS(Sheet1!$F$2:$F$4115,"canceled",Sheet1!$D$2:$D$4115,"&gt;= 35000",Sheet1!$D$2:$D$4115,"&lt; 40000")</f>
        <v>7</v>
      </c>
      <c r="E10">
        <f t="shared" si="2"/>
        <v>55</v>
      </c>
      <c r="F10" s="17">
        <f t="shared" si="3"/>
        <v>0.47272727272727272</v>
      </c>
      <c r="G10" s="17">
        <f t="shared" si="0"/>
        <v>0.4</v>
      </c>
      <c r="H10" s="17">
        <f t="shared" si="1"/>
        <v>0.12727272727272726</v>
      </c>
    </row>
    <row r="11" spans="1:10" x14ac:dyDescent="0.25">
      <c r="A11" t="s">
        <v>8399</v>
      </c>
      <c r="B11">
        <f>COUNTIFS(Sheet1!$F$2:$F$4115,"successful",Sheet1!$D$2:$D$4115,"&gt;= 40000",Sheet1!$D$2:$D$4115,"&lt; 45000")</f>
        <v>21</v>
      </c>
      <c r="C11">
        <f>COUNTIFS(Sheet1!$F$2:$F$4115,"failed",Sheet1!$D$2:$D$4115,"&gt;= 40000",Sheet1!$D$2:$D$4115,"&lt; 45000")</f>
        <v>16</v>
      </c>
      <c r="D11">
        <f>COUNTIFS(Sheet1!$F$2:$F$4115,"canceled",Sheet1!$D$2:$D$4115,"&gt;= 40000",Sheet1!$D$2:$D$4115,"&lt; 45000")</f>
        <v>6</v>
      </c>
      <c r="E11">
        <f t="shared" si="2"/>
        <v>43</v>
      </c>
      <c r="F11" s="17">
        <f t="shared" si="3"/>
        <v>0.48837209302325579</v>
      </c>
      <c r="G11" s="17">
        <f t="shared" si="0"/>
        <v>0.37209302325581395</v>
      </c>
      <c r="H11" s="17">
        <f t="shared" si="1"/>
        <v>0.13953488372093023</v>
      </c>
    </row>
    <row r="12" spans="1:10" x14ac:dyDescent="0.25">
      <c r="A12" t="s">
        <v>8396</v>
      </c>
      <c r="B12">
        <f>COUNTIFS(Sheet1!$F$2:$F$4115,"successful",Sheet1!$D$2:$D$4115,"&gt;= 45000",Sheet1!$D$2:$D$4115,"&lt; 50000")</f>
        <v>6</v>
      </c>
      <c r="C12">
        <f>COUNTIFS(Sheet1!$F$2:$F$4115,"failed",Sheet1!$D$2:$D$4115,"&gt;= 45000",Sheet1!$D$2:$D$4115,"&lt; 50000")</f>
        <v>11</v>
      </c>
      <c r="D12">
        <f>COUNTIFS(Sheet1!$F$2:$F$4115,"canceled",Sheet1!$D$2:$D$4115,"&gt;= 45000",Sheet1!$D$2:$D$4115,"&lt; 50000")</f>
        <v>4</v>
      </c>
      <c r="E12">
        <f t="shared" si="2"/>
        <v>21</v>
      </c>
      <c r="F12" s="17">
        <f t="shared" si="3"/>
        <v>0.2857142857142857</v>
      </c>
      <c r="G12" s="17">
        <f t="shared" si="0"/>
        <v>0.52380952380952384</v>
      </c>
      <c r="H12" s="17">
        <f t="shared" si="1"/>
        <v>0.19047619047619047</v>
      </c>
    </row>
    <row r="13" spans="1:10" x14ac:dyDescent="0.25">
      <c r="A13" t="s">
        <v>8397</v>
      </c>
      <c r="B13">
        <f>COUNTIFS(Sheet1!$F$2:$F$4115,"successful",Sheet1!$D$2:$D$4115,"&gt;= 50000")</f>
        <v>86</v>
      </c>
      <c r="C13">
        <f>COUNTIFS(Sheet1!$F$2:$F$4115,"failed",Sheet1!$D$2:$D$4115,"&gt;= 50000")</f>
        <v>258</v>
      </c>
      <c r="D13">
        <f>COUNTIFS(Sheet1!$F$2:$F$4115,"canceled",Sheet1!$D$2:$D$4115,"&gt;= 50000")</f>
        <v>100</v>
      </c>
      <c r="E13">
        <f t="shared" si="2"/>
        <v>444</v>
      </c>
      <c r="F13" s="17">
        <f t="shared" si="3"/>
        <v>0.19369369369369369</v>
      </c>
      <c r="G13" s="17">
        <f t="shared" si="0"/>
        <v>0.58108108108108103</v>
      </c>
      <c r="H13" s="17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PivotTableStacked</vt:lpstr>
      <vt:lpstr>SubcatagoryStackedPivotChart</vt:lpstr>
      <vt:lpstr>DateTables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Gary Schulke</cp:lastModifiedBy>
  <dcterms:created xsi:type="dcterms:W3CDTF">2017-04-20T15:17:24Z</dcterms:created>
  <dcterms:modified xsi:type="dcterms:W3CDTF">2019-09-06T23:26:00Z</dcterms:modified>
</cp:coreProperties>
</file>