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codeName="ThisWorkbook"/>
  <xr:revisionPtr revIDLastSave="0" documentId="13_ncr:1_{B9C36E64-D252-4A2C-9A3E-563C19C2DD12}" xr6:coauthVersionLast="47" xr6:coauthVersionMax="47" xr10:uidLastSave="{00000000-0000-0000-0000-000000000000}"/>
  <bookViews>
    <workbookView xWindow="-120" yWindow="-120" windowWidth="29040" windowHeight="16440" xr2:uid="{00000000-000D-0000-FFFF-FFFF00000000}"/>
  </bookViews>
  <sheets>
    <sheet name="calendarioproyecto" sheetId="11" r:id="rId1"/>
  </sheets>
  <externalReferences>
    <externalReference r:id="rId2"/>
    <externalReference r:id="rId3"/>
    <externalReference r:id="rId4"/>
  </externalReferences>
  <definedNames>
    <definedName name="CIQWBGuid" hidden="1">"2cd8126d-26c3-430c-b7fa-a069e3a1fc62"</definedName>
    <definedName name="CODIGO1">[1]DIARIO!$C$12:$C$501</definedName>
    <definedName name="CODIGO2">[2]BALANCE!$A1</definedName>
    <definedName name="DEBE">[1]DIARIO!$F$12:$F$501</definedName>
    <definedName name="Fecha_final" localSheetId="0">calendarioproyecto!$G1</definedName>
    <definedName name="Fecha_incio" localSheetId="0">calendarioproyecto!$F1</definedName>
    <definedName name="HABER">[1]DIARIO!$G$12:$G$501</definedName>
    <definedName name="hoy" localSheetId="0">TODAY()</definedName>
    <definedName name="InicioDelProyecto">calendarioproyecto!$F$3</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rogresos" localSheetId="0">calendarioproyecto!$E1</definedName>
    <definedName name="SemanaParaMostrar">calendarioproyecto!$F$4</definedName>
    <definedName name="_xlnm.Print_Titles" localSheetId="0">calendarioproyecto!$4:$6</definedName>
    <definedName name="Type">'[3]Maintenance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1" l="1"/>
  <c r="F3" i="11" l="1"/>
  <c r="F9" i="11" l="1"/>
  <c r="J5" i="11"/>
  <c r="I34" i="11"/>
  <c r="I31" i="11"/>
  <c r="I30" i="11"/>
  <c r="I29" i="11"/>
  <c r="I27" i="11"/>
  <c r="I21" i="11"/>
  <c r="I15" i="11"/>
  <c r="I8" i="11"/>
  <c r="G9" i="11" l="1"/>
  <c r="F10" i="11" s="1"/>
  <c r="F14" i="11" s="1"/>
  <c r="F22" i="11"/>
  <c r="G22" i="11" s="1"/>
  <c r="F23" i="11" s="1"/>
  <c r="I32" i="11"/>
  <c r="I9" i="11"/>
  <c r="J6" i="11"/>
  <c r="F16" i="11" l="1"/>
  <c r="F17" i="11" s="1"/>
  <c r="G17" i="11" s="1"/>
  <c r="G23" i="11"/>
  <c r="F24" i="11"/>
  <c r="I33" i="11"/>
  <c r="G10" i="11"/>
  <c r="F11" i="11" s="1"/>
  <c r="G11" i="11" s="1"/>
  <c r="I22" i="11"/>
  <c r="I23" i="11"/>
  <c r="I28" i="11"/>
  <c r="G14" i="11"/>
  <c r="I14" i="11" s="1"/>
  <c r="K5" i="11"/>
  <c r="L5" i="11" s="1"/>
  <c r="M5" i="11" s="1"/>
  <c r="N5" i="11" s="1"/>
  <c r="O5" i="11" s="1"/>
  <c r="P5" i="11" s="1"/>
  <c r="Q5" i="11" s="1"/>
  <c r="J4" i="11"/>
  <c r="G16" i="11" l="1"/>
  <c r="I16" i="11" s="1"/>
  <c r="I10" i="11"/>
  <c r="G24" i="11"/>
  <c r="F13" i="11"/>
  <c r="F12" i="11"/>
  <c r="G12" i="11" s="1"/>
  <c r="F26" i="11"/>
  <c r="G26" i="11" s="1"/>
  <c r="I26" i="11" s="1"/>
  <c r="I17" i="11"/>
  <c r="F18" i="11"/>
  <c r="G18" i="11" s="1"/>
  <c r="I11" i="11"/>
  <c r="G13" i="11"/>
  <c r="I13" i="11" s="1"/>
  <c r="Q4" i="11"/>
  <c r="R5" i="11"/>
  <c r="S5" i="11" s="1"/>
  <c r="T5" i="11" s="1"/>
  <c r="U5" i="11" s="1"/>
  <c r="V5" i="11" s="1"/>
  <c r="W5" i="11" s="1"/>
  <c r="X5" i="11" s="1"/>
  <c r="K6" i="11"/>
  <c r="F19" i="11" l="1"/>
  <c r="F20" i="11" s="1"/>
  <c r="G20" i="11" s="1"/>
  <c r="I20" i="11" s="1"/>
  <c r="F25" i="11"/>
  <c r="G25" i="11" s="1"/>
  <c r="I25" i="11" s="1"/>
  <c r="I24" i="11"/>
  <c r="G19" i="11"/>
  <c r="I19" i="11" s="1"/>
  <c r="I18" i="1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<sst xmlns="http://schemas.openxmlformats.org/spreadsheetml/2006/main" count="87" uniqueCount="57">
  <si>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</si>
  <si>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</si>
  <si>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</si>
  <si>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</si>
  <si>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</si>
  <si>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</si>
  <si>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</si>
  <si>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</si>
  <si>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</si>
  <si>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</si>
  <si>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</si>
  <si>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</si>
  <si>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</si>
  <si>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</si>
  <si>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Nombre de la compañía</t>
  </si>
  <si>
    <t>TAREA</t>
  </si>
  <si>
    <t>Tarea 1</t>
  </si>
  <si>
    <t>Tarea 2</t>
  </si>
  <si>
    <t>Tarea 3</t>
  </si>
  <si>
    <t>Tarea 4</t>
  </si>
  <si>
    <t>Tarea 5</t>
  </si>
  <si>
    <t>Título de la fase 4</t>
  </si>
  <si>
    <t>Inserte nuevas filas ENCIMA de ésta</t>
  </si>
  <si>
    <t>Inicio del proyecto:</t>
  </si>
  <si>
    <t>Semana para mostrar:</t>
  </si>
  <si>
    <t>PROGRESO</t>
  </si>
  <si>
    <t>INICIO</t>
  </si>
  <si>
    <t>fecha</t>
  </si>
  <si>
    <t>FIN</t>
  </si>
  <si>
    <t>DÍAS</t>
  </si>
  <si>
    <r>
      <rPr>
        <b/>
        <sz val="14"/>
        <color theme="1"/>
        <rFont val="Calibri"/>
        <family val="2"/>
        <scheme val="minor"/>
      </rPr>
      <t xml:space="preserve">DIAGRAMA DE GANTT </t>
    </r>
    <r>
      <rPr>
        <sz val="11"/>
        <color theme="1"/>
        <rFont val="Calibri"/>
        <family val="2"/>
        <scheme val="minor"/>
      </rPr>
      <t xml:space="preserve"> </t>
    </r>
  </si>
  <si>
    <t>DocuEstudia</t>
  </si>
  <si>
    <t>Jose Miguel Alvarez Fagua</t>
  </si>
  <si>
    <t>Jose Miguel Alvarez</t>
  </si>
  <si>
    <t>Backend</t>
  </si>
  <si>
    <t>Frontend</t>
  </si>
  <si>
    <t>Error en Modificar</t>
  </si>
  <si>
    <t>Validar backend</t>
  </si>
  <si>
    <t>Revision de Querys</t>
  </si>
  <si>
    <t>Reasignar fotos</t>
  </si>
  <si>
    <t>Revision Paginas</t>
  </si>
  <si>
    <t>Estructura Organización MCV</t>
  </si>
  <si>
    <t>Implementar Color</t>
  </si>
  <si>
    <t>Modificar diseño pagina</t>
  </si>
  <si>
    <t>responsive validar estructura</t>
  </si>
  <si>
    <t>Actualizar Datos Est</t>
  </si>
  <si>
    <t>forms/ManageStudent.php</t>
  </si>
  <si>
    <t>CRUD</t>
  </si>
  <si>
    <t>Editar Datos Est</t>
  </si>
  <si>
    <t>Eliminar Est</t>
  </si>
  <si>
    <t>Crear Datos Est</t>
  </si>
  <si>
    <t>Ruta Archivo</t>
  </si>
  <si>
    <t>EXPLICACION PROGRESO</t>
  </si>
  <si>
    <t>Elimina y actualiza correctamente</t>
  </si>
  <si>
    <t>Trigger</t>
  </si>
  <si>
    <t>views/AnnotationTrigger.php</t>
  </si>
  <si>
    <t>Falla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</si>
</sst>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m/d/yy;@"/>
    <numFmt numFmtId="169" formatCode="d\-m\-yy;@"/>
    <numFmt numFmtId="170" formatCode="ddd\,\ dd/mm/yyyy"/>
    <numFmt numFmtId="171" formatCode="mmm\ &quot;de&quot;\ yyyy"/>
    <numFmt numFmtId="172"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0"/>
      <name val="Calibri"/>
      <family val="2"/>
      <scheme val="minor"/>
    </font>
    <font>
      <b/>
      <sz val="14"/>
      <color theme="1"/>
      <name val="Calibri"/>
      <family val="2"/>
      <scheme val="minor"/>
    </font>
    <font>
      <u/>
      <sz val="11"/>
      <color theme="1"/>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50"/>
        <bgColor theme="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167"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6"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1" applyNumberFormat="0" applyAlignment="0" applyProtection="0"/>
    <xf numFmtId="0" fontId="22" fillId="15" borderId="12" applyNumberFormat="0" applyAlignment="0" applyProtection="0"/>
    <xf numFmtId="0" fontId="23" fillId="15" borderId="11" applyNumberFormat="0" applyAlignment="0" applyProtection="0"/>
    <xf numFmtId="0" fontId="24" fillId="0" borderId="13" applyNumberFormat="0" applyFill="0" applyAlignment="0" applyProtection="0"/>
    <xf numFmtId="0" fontId="25" fillId="16" borderId="14" applyNumberFormat="0" applyAlignment="0" applyProtection="0"/>
    <xf numFmtId="0" fontId="26" fillId="0" borderId="0" applyNumberFormat="0" applyFill="0" applyBorder="0" applyAlignment="0" applyProtection="0"/>
    <xf numFmtId="0" fontId="9" fillId="17" borderId="15" applyNumberFormat="0" applyFont="0" applyAlignment="0" applyProtection="0"/>
    <xf numFmtId="0" fontId="27" fillId="0" borderId="0" applyNumberFormat="0" applyFill="0" applyBorder="0" applyAlignment="0" applyProtection="0"/>
    <xf numFmtId="0" fontId="6" fillId="0" borderId="16" applyNumberFormat="0" applyFill="0" applyAlignment="0" applyProtection="0"/>
    <xf numFmtId="0" fontId="1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5"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15"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0" borderId="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9" fontId="0" fillId="7" borderId="2" xfId="0" applyNumberForma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0" fillId="0" borderId="0" xfId="0" applyFill="1"/>
    <xf numFmtId="0" fontId="7" fillId="43" borderId="1" xfId="0" applyFont="1" applyFill="1" applyBorder="1" applyAlignment="1">
      <alignment horizontal="left" vertical="center" indent="1"/>
    </xf>
    <xf numFmtId="0" fontId="7" fillId="43" borderId="1" xfId="0" applyFont="1" applyFill="1" applyBorder="1" applyAlignment="1">
      <alignment horizontal="center" vertical="center" wrapText="1"/>
    </xf>
    <xf numFmtId="0" fontId="11" fillId="42" borderId="8" xfId="0" applyFont="1" applyFill="1" applyBorder="1" applyAlignment="1">
      <alignment horizontal="center" vertical="center" shrinkToFit="1"/>
    </xf>
    <xf numFmtId="172" fontId="28" fillId="42" borderId="6" xfId="0" applyNumberFormat="1" applyFont="1" applyFill="1" applyBorder="1" applyAlignment="1">
      <alignment horizontal="center" vertical="center"/>
    </xf>
    <xf numFmtId="172" fontId="28" fillId="42" borderId="0" xfId="0" applyNumberFormat="1" applyFont="1" applyFill="1" applyAlignment="1">
      <alignment horizontal="center" vertical="center"/>
    </xf>
    <xf numFmtId="172" fontId="28" fillId="42" borderId="7" xfId="0" applyNumberFormat="1" applyFont="1" applyFill="1" applyBorder="1" applyAlignment="1">
      <alignment horizontal="center" vertical="center"/>
    </xf>
    <xf numFmtId="0" fontId="30" fillId="4" borderId="2" xfId="12" applyFont="1" applyFill="1">
      <alignment horizontal="left" vertical="center" indent="2"/>
    </xf>
    <xf numFmtId="0" fontId="30" fillId="0" borderId="9" xfId="0" applyFont="1" applyBorder="1" applyAlignment="1">
      <alignment vertical="center"/>
    </xf>
    <xf numFmtId="171" fontId="15" fillId="42" borderId="4" xfId="0" applyNumberFormat="1" applyFont="1" applyFill="1" applyBorder="1" applyAlignment="1">
      <alignment horizontal="left" vertical="center" wrapText="1" indent="1"/>
    </xf>
    <xf numFmtId="171" fontId="15" fillId="42" borderId="1" xfId="0" applyNumberFormat="1" applyFont="1" applyFill="1" applyBorder="1" applyAlignment="1">
      <alignment horizontal="left" vertical="center" wrapText="1" indent="1"/>
    </xf>
    <xf numFmtId="171" fontId="15" fillId="42" borderId="5" xfId="0" applyNumberFormat="1" applyFont="1" applyFill="1" applyBorder="1" applyAlignment="1">
      <alignment horizontal="left" vertical="center" wrapText="1" indent="1"/>
    </xf>
    <xf numFmtId="170"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5">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E000000}"/>
    <cellStyle name="Hipervínculo" xfId="1" builtinId="8" customBuiltin="1"/>
    <cellStyle name="Hipervínculo visitado" xfId="13" builtinId="9" customBuiltin="1"/>
    <cellStyle name="Incorrecto" xfId="19" builtinId="27" customBuiltin="1"/>
    <cellStyle name="Inicio del proyecto" xfId="9" xr:uid="{00000000-0005-0000-0000-000022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8000000}"/>
    <cellStyle name="Normal" xfId="0" builtinId="0" customBuiltin="1"/>
    <cellStyle name="Normal 2 2 2" xfId="54" xr:uid="{00000000-0005-0000-0000-00002A000000}"/>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6000000}"/>
  </cellStyles>
  <dxfs count="12">
    <dxf>
      <fill>
        <patternFill>
          <bgColor rgb="FF00B0F0"/>
        </patternFill>
      </fill>
      <border>
        <left/>
        <right/>
      </border>
    </dxf>
    <dxf>
      <fill>
        <patternFill>
          <bgColor rgb="FF00B05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eudy/Pictures/plantillas/Hoja%20de%20bal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sheetName val="MAYOR"/>
      <sheetName val="BALANCE"/>
      <sheetName val="RESULTADO"/>
    </sheetNames>
    <sheetDataSet>
      <sheetData sheetId="0">
        <row r="12">
          <cell r="C12" t="str">
            <v>1.1.1.01</v>
          </cell>
          <cell r="F12">
            <v>5000</v>
          </cell>
        </row>
        <row r="13">
          <cell r="C13" t="str">
            <v>4.1.1.01</v>
          </cell>
          <cell r="G13">
            <v>5000</v>
          </cell>
        </row>
        <row r="14">
          <cell r="C14" t="str">
            <v>5.1.1.1</v>
          </cell>
          <cell r="F14">
            <v>4000</v>
          </cell>
        </row>
        <row r="15">
          <cell r="C15" t="str">
            <v>1.1.4.01</v>
          </cell>
          <cell r="G15">
            <v>4000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 val="DESCARGA DE RESPONSABILIDAD"/>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7"/>
  <sheetViews>
    <sheetView showGridLines="0" tabSelected="1" showRuler="0" zoomScale="115" zoomScaleNormal="115" zoomScalePageLayoutView="70" workbookViewId="0">
      <selection activeCell="E9" sqref="E9"/>
    </sheetView>
  </sheetViews>
  <sheetFormatPr baseColWidth="10" defaultColWidth="9.140625" defaultRowHeight="30" customHeight="1" x14ac:dyDescent="0.25"/>
  <cols>
    <col min="1" max="1" width="2.7109375" style="32" customWidth="1"/>
    <col min="2" max="2" width="30.5703125" customWidth="1"/>
    <col min="3" max="4" width="28" customWidth="1"/>
    <col min="5" max="5" width="13" customWidth="1"/>
    <col min="6" max="6" width="10.42578125" style="5" customWidth="1"/>
    <col min="7" max="7" width="10.42578125" customWidth="1"/>
    <col min="8" max="8" width="2.7109375" customWidth="1"/>
    <col min="9" max="9" width="6.140625" hidden="1" customWidth="1"/>
    <col min="10" max="26" width="2.5703125" customWidth="1"/>
    <col min="27" max="27" width="3" customWidth="1"/>
    <col min="28" max="65" width="2.5703125" customWidth="1"/>
    <col min="70" max="71" width="10.28515625"/>
  </cols>
  <sheetData>
    <row r="1" spans="1:65" ht="30" customHeight="1" x14ac:dyDescent="0.45">
      <c r="A1" s="33" t="s">
        <v>0</v>
      </c>
      <c r="B1" s="37" t="s">
        <v>31</v>
      </c>
      <c r="C1" s="1"/>
      <c r="D1" s="1"/>
      <c r="E1" s="2"/>
      <c r="F1" s="4"/>
      <c r="G1" s="31"/>
      <c r="I1" s="2"/>
      <c r="J1" s="69" t="s">
        <v>30</v>
      </c>
    </row>
    <row r="2" spans="1:65" ht="30" customHeight="1" x14ac:dyDescent="0.3">
      <c r="A2" s="32" t="s">
        <v>1</v>
      </c>
      <c r="B2" s="38" t="s">
        <v>14</v>
      </c>
      <c r="J2" s="35"/>
    </row>
    <row r="3" spans="1:65" ht="30" customHeight="1" x14ac:dyDescent="0.25">
      <c r="A3" s="32" t="s">
        <v>2</v>
      </c>
      <c r="B3" s="39" t="s">
        <v>32</v>
      </c>
      <c r="C3" s="82" t="s">
        <v>23</v>
      </c>
      <c r="D3" s="82"/>
      <c r="E3" s="83"/>
      <c r="F3" s="81">
        <f ca="1">TODAY()</f>
        <v>45823</v>
      </c>
      <c r="G3" s="81"/>
    </row>
    <row r="4" spans="1:65" ht="30" customHeight="1" x14ac:dyDescent="0.25">
      <c r="A4" s="33" t="s">
        <v>3</v>
      </c>
      <c r="C4" s="82" t="s">
        <v>24</v>
      </c>
      <c r="D4" s="82"/>
      <c r="E4" s="83"/>
      <c r="F4" s="7">
        <v>1</v>
      </c>
      <c r="J4" s="78">
        <f ca="1">J5</f>
        <v>45824</v>
      </c>
      <c r="K4" s="79"/>
      <c r="L4" s="79"/>
      <c r="M4" s="79"/>
      <c r="N4" s="79"/>
      <c r="O4" s="79"/>
      <c r="P4" s="80"/>
      <c r="Q4" s="78">
        <f ca="1">Q5</f>
        <v>45831</v>
      </c>
      <c r="R4" s="79"/>
      <c r="S4" s="79"/>
      <c r="T4" s="79"/>
      <c r="U4" s="79"/>
      <c r="V4" s="79"/>
      <c r="W4" s="80"/>
      <c r="X4" s="78">
        <f ca="1">X5</f>
        <v>45838</v>
      </c>
      <c r="Y4" s="79"/>
      <c r="Z4" s="79"/>
      <c r="AA4" s="79"/>
      <c r="AB4" s="79"/>
      <c r="AC4" s="79"/>
      <c r="AD4" s="80"/>
      <c r="AE4" s="78">
        <f ca="1">AE5</f>
        <v>45845</v>
      </c>
      <c r="AF4" s="79"/>
      <c r="AG4" s="79"/>
      <c r="AH4" s="79"/>
      <c r="AI4" s="79"/>
      <c r="AJ4" s="79"/>
      <c r="AK4" s="80"/>
      <c r="AL4" s="78">
        <f ca="1">AL5</f>
        <v>45852</v>
      </c>
      <c r="AM4" s="79"/>
      <c r="AN4" s="79"/>
      <c r="AO4" s="79"/>
      <c r="AP4" s="79"/>
      <c r="AQ4" s="79"/>
      <c r="AR4" s="80"/>
      <c r="AS4" s="78">
        <f ca="1">AS5</f>
        <v>45859</v>
      </c>
      <c r="AT4" s="79"/>
      <c r="AU4" s="79"/>
      <c r="AV4" s="79"/>
      <c r="AW4" s="79"/>
      <c r="AX4" s="79"/>
      <c r="AY4" s="80"/>
      <c r="AZ4" s="78">
        <f ca="1">AZ5</f>
        <v>45866</v>
      </c>
      <c r="BA4" s="79"/>
      <c r="BB4" s="79"/>
      <c r="BC4" s="79"/>
      <c r="BD4" s="79"/>
      <c r="BE4" s="79"/>
      <c r="BF4" s="80"/>
      <c r="BG4" s="78">
        <f ca="1">BG5</f>
        <v>45873</v>
      </c>
      <c r="BH4" s="79"/>
      <c r="BI4" s="79"/>
      <c r="BJ4" s="79"/>
      <c r="BK4" s="79"/>
      <c r="BL4" s="79"/>
      <c r="BM4" s="80"/>
    </row>
    <row r="5" spans="1:65" ht="15" customHeight="1" x14ac:dyDescent="0.25">
      <c r="A5" s="33" t="s">
        <v>4</v>
      </c>
      <c r="B5" s="84"/>
      <c r="C5" s="84"/>
      <c r="D5" s="84"/>
      <c r="E5" s="84"/>
      <c r="F5" s="84"/>
      <c r="G5" s="84"/>
      <c r="H5" s="84"/>
      <c r="J5" s="73">
        <f ca="1">InicioDelProyecto-WEEKDAY(InicioDelProyecto,1)+2+7*(SemanaParaMostrar-1)</f>
        <v>45824</v>
      </c>
      <c r="K5" s="74">
        <f ca="1">J5+1</f>
        <v>45825</v>
      </c>
      <c r="L5" s="74">
        <f t="shared" ref="L5:AY5" ca="1" si="0">K5+1</f>
        <v>45826</v>
      </c>
      <c r="M5" s="74">
        <f t="shared" ca="1" si="0"/>
        <v>45827</v>
      </c>
      <c r="N5" s="74">
        <f t="shared" ca="1" si="0"/>
        <v>45828</v>
      </c>
      <c r="O5" s="74">
        <f t="shared" ca="1" si="0"/>
        <v>45829</v>
      </c>
      <c r="P5" s="75">
        <f t="shared" ca="1" si="0"/>
        <v>45830</v>
      </c>
      <c r="Q5" s="73">
        <f ca="1">P5+1</f>
        <v>45831</v>
      </c>
      <c r="R5" s="74">
        <f ca="1">Q5+1</f>
        <v>45832</v>
      </c>
      <c r="S5" s="74">
        <f t="shared" ca="1" si="0"/>
        <v>45833</v>
      </c>
      <c r="T5" s="74">
        <f t="shared" ca="1" si="0"/>
        <v>45834</v>
      </c>
      <c r="U5" s="74">
        <f t="shared" ca="1" si="0"/>
        <v>45835</v>
      </c>
      <c r="V5" s="74">
        <f t="shared" ca="1" si="0"/>
        <v>45836</v>
      </c>
      <c r="W5" s="75">
        <f t="shared" ca="1" si="0"/>
        <v>45837</v>
      </c>
      <c r="X5" s="73">
        <f ca="1">W5+1</f>
        <v>45838</v>
      </c>
      <c r="Y5" s="74">
        <f ca="1">X5+1</f>
        <v>45839</v>
      </c>
      <c r="Z5" s="74">
        <f t="shared" ca="1" si="0"/>
        <v>45840</v>
      </c>
      <c r="AA5" s="74">
        <f t="shared" ca="1" si="0"/>
        <v>45841</v>
      </c>
      <c r="AB5" s="74">
        <f t="shared" ca="1" si="0"/>
        <v>45842</v>
      </c>
      <c r="AC5" s="74">
        <f t="shared" ca="1" si="0"/>
        <v>45843</v>
      </c>
      <c r="AD5" s="75">
        <f t="shared" ca="1" si="0"/>
        <v>45844</v>
      </c>
      <c r="AE5" s="73">
        <f ca="1">AD5+1</f>
        <v>45845</v>
      </c>
      <c r="AF5" s="74">
        <f ca="1">AE5+1</f>
        <v>45846</v>
      </c>
      <c r="AG5" s="74">
        <f t="shared" ca="1" si="0"/>
        <v>45847</v>
      </c>
      <c r="AH5" s="74">
        <f t="shared" ca="1" si="0"/>
        <v>45848</v>
      </c>
      <c r="AI5" s="74">
        <f t="shared" ca="1" si="0"/>
        <v>45849</v>
      </c>
      <c r="AJ5" s="74">
        <f t="shared" ca="1" si="0"/>
        <v>45850</v>
      </c>
      <c r="AK5" s="75">
        <f t="shared" ca="1" si="0"/>
        <v>45851</v>
      </c>
      <c r="AL5" s="73">
        <f ca="1">AK5+1</f>
        <v>45852</v>
      </c>
      <c r="AM5" s="74">
        <f ca="1">AL5+1</f>
        <v>45853</v>
      </c>
      <c r="AN5" s="74">
        <f t="shared" ca="1" si="0"/>
        <v>45854</v>
      </c>
      <c r="AO5" s="74">
        <f t="shared" ca="1" si="0"/>
        <v>45855</v>
      </c>
      <c r="AP5" s="74">
        <f t="shared" ca="1" si="0"/>
        <v>45856</v>
      </c>
      <c r="AQ5" s="74">
        <f t="shared" ca="1" si="0"/>
        <v>45857</v>
      </c>
      <c r="AR5" s="75">
        <f t="shared" ca="1" si="0"/>
        <v>45858</v>
      </c>
      <c r="AS5" s="73">
        <f ca="1">AR5+1</f>
        <v>45859</v>
      </c>
      <c r="AT5" s="74">
        <f ca="1">AS5+1</f>
        <v>45860</v>
      </c>
      <c r="AU5" s="74">
        <f t="shared" ca="1" si="0"/>
        <v>45861</v>
      </c>
      <c r="AV5" s="74">
        <f t="shared" ca="1" si="0"/>
        <v>45862</v>
      </c>
      <c r="AW5" s="74">
        <f t="shared" ca="1" si="0"/>
        <v>45863</v>
      </c>
      <c r="AX5" s="74">
        <f t="shared" ca="1" si="0"/>
        <v>45864</v>
      </c>
      <c r="AY5" s="75">
        <f t="shared" ca="1" si="0"/>
        <v>45865</v>
      </c>
      <c r="AZ5" s="73">
        <f ca="1">AY5+1</f>
        <v>45866</v>
      </c>
      <c r="BA5" s="74">
        <f ca="1">AZ5+1</f>
        <v>45867</v>
      </c>
      <c r="BB5" s="74">
        <f t="shared" ref="BB5:BF5" ca="1" si="1">BA5+1</f>
        <v>45868</v>
      </c>
      <c r="BC5" s="74">
        <f t="shared" ca="1" si="1"/>
        <v>45869</v>
      </c>
      <c r="BD5" s="74">
        <f t="shared" ca="1" si="1"/>
        <v>45870</v>
      </c>
      <c r="BE5" s="74">
        <f t="shared" ca="1" si="1"/>
        <v>45871</v>
      </c>
      <c r="BF5" s="75">
        <f t="shared" ca="1" si="1"/>
        <v>45872</v>
      </c>
      <c r="BG5" s="73">
        <f ca="1">BF5+1</f>
        <v>45873</v>
      </c>
      <c r="BH5" s="74">
        <f ca="1">BG5+1</f>
        <v>45874</v>
      </c>
      <c r="BI5" s="74">
        <f t="shared" ref="BI5:BM5" ca="1" si="2">BH5+1</f>
        <v>45875</v>
      </c>
      <c r="BJ5" s="74">
        <f t="shared" ca="1" si="2"/>
        <v>45876</v>
      </c>
      <c r="BK5" s="74">
        <f t="shared" ca="1" si="2"/>
        <v>45877</v>
      </c>
      <c r="BL5" s="74">
        <f t="shared" ca="1" si="2"/>
        <v>45878</v>
      </c>
      <c r="BM5" s="75">
        <f t="shared" ca="1" si="2"/>
        <v>45879</v>
      </c>
    </row>
    <row r="6" spans="1:65" ht="30" customHeight="1" thickBot="1" x14ac:dyDescent="0.3">
      <c r="A6" s="33" t="s">
        <v>5</v>
      </c>
      <c r="B6" s="70" t="s">
        <v>15</v>
      </c>
      <c r="C6" s="71" t="s">
        <v>51</v>
      </c>
      <c r="D6" s="71" t="s">
        <v>52</v>
      </c>
      <c r="E6" s="71" t="s">
        <v>25</v>
      </c>
      <c r="F6" s="71" t="s">
        <v>26</v>
      </c>
      <c r="G6" s="71" t="s">
        <v>28</v>
      </c>
      <c r="H6" s="71"/>
      <c r="I6" s="71" t="s">
        <v>29</v>
      </c>
      <c r="J6" s="72" t="str">
        <f t="shared" ref="J6" ca="1" si="3">LEFT(TEXT(J5,"ddd"),1)</f>
        <v>l</v>
      </c>
      <c r="K6" s="72" t="str">
        <f t="shared" ref="K6:AS6" ca="1" si="4">LEFT(TEXT(K5,"ddd"),1)</f>
        <v>m</v>
      </c>
      <c r="L6" s="72" t="str">
        <f t="shared" ca="1" si="4"/>
        <v>m</v>
      </c>
      <c r="M6" s="72" t="str">
        <f t="shared" ca="1" si="4"/>
        <v>j</v>
      </c>
      <c r="N6" s="72" t="str">
        <f t="shared" ca="1" si="4"/>
        <v>v</v>
      </c>
      <c r="O6" s="72" t="str">
        <f t="shared" ca="1" si="4"/>
        <v>s</v>
      </c>
      <c r="P6" s="72" t="str">
        <f t="shared" ca="1" si="4"/>
        <v>d</v>
      </c>
      <c r="Q6" s="72" t="str">
        <f t="shared" ca="1" si="4"/>
        <v>l</v>
      </c>
      <c r="R6" s="72" t="str">
        <f t="shared" ca="1" si="4"/>
        <v>m</v>
      </c>
      <c r="S6" s="72" t="str">
        <f t="shared" ca="1" si="4"/>
        <v>m</v>
      </c>
      <c r="T6" s="72" t="str">
        <f t="shared" ca="1" si="4"/>
        <v>j</v>
      </c>
      <c r="U6" s="72" t="str">
        <f t="shared" ca="1" si="4"/>
        <v>v</v>
      </c>
      <c r="V6" s="72" t="str">
        <f t="shared" ca="1" si="4"/>
        <v>s</v>
      </c>
      <c r="W6" s="72" t="str">
        <f t="shared" ca="1" si="4"/>
        <v>d</v>
      </c>
      <c r="X6" s="72" t="str">
        <f t="shared" ca="1" si="4"/>
        <v>l</v>
      </c>
      <c r="Y6" s="72" t="str">
        <f t="shared" ca="1" si="4"/>
        <v>m</v>
      </c>
      <c r="Z6" s="72" t="str">
        <f t="shared" ca="1" si="4"/>
        <v>m</v>
      </c>
      <c r="AA6" s="72" t="str">
        <f t="shared" ca="1" si="4"/>
        <v>j</v>
      </c>
      <c r="AB6" s="72" t="str">
        <f t="shared" ca="1" si="4"/>
        <v>v</v>
      </c>
      <c r="AC6" s="72" t="str">
        <f t="shared" ca="1" si="4"/>
        <v>s</v>
      </c>
      <c r="AD6" s="72" t="str">
        <f t="shared" ca="1" si="4"/>
        <v>d</v>
      </c>
      <c r="AE6" s="72" t="str">
        <f t="shared" ca="1" si="4"/>
        <v>l</v>
      </c>
      <c r="AF6" s="72" t="str">
        <f t="shared" ca="1" si="4"/>
        <v>m</v>
      </c>
      <c r="AG6" s="72" t="str">
        <f t="shared" ca="1" si="4"/>
        <v>m</v>
      </c>
      <c r="AH6" s="72" t="str">
        <f t="shared" ca="1" si="4"/>
        <v>j</v>
      </c>
      <c r="AI6" s="72" t="str">
        <f t="shared" ca="1" si="4"/>
        <v>v</v>
      </c>
      <c r="AJ6" s="72" t="str">
        <f t="shared" ca="1" si="4"/>
        <v>s</v>
      </c>
      <c r="AK6" s="72" t="str">
        <f t="shared" ca="1" si="4"/>
        <v>d</v>
      </c>
      <c r="AL6" s="72" t="str">
        <f t="shared" ca="1" si="4"/>
        <v>l</v>
      </c>
      <c r="AM6" s="72" t="str">
        <f t="shared" ca="1" si="4"/>
        <v>m</v>
      </c>
      <c r="AN6" s="72" t="str">
        <f t="shared" ca="1" si="4"/>
        <v>m</v>
      </c>
      <c r="AO6" s="72" t="str">
        <f t="shared" ca="1" si="4"/>
        <v>j</v>
      </c>
      <c r="AP6" s="72" t="str">
        <f t="shared" ca="1" si="4"/>
        <v>v</v>
      </c>
      <c r="AQ6" s="72" t="str">
        <f t="shared" ca="1" si="4"/>
        <v>s</v>
      </c>
      <c r="AR6" s="72" t="str">
        <f t="shared" ca="1" si="4"/>
        <v>d</v>
      </c>
      <c r="AS6" s="72" t="str">
        <f t="shared" ca="1" si="4"/>
        <v>l</v>
      </c>
      <c r="AT6" s="72" t="str">
        <f t="shared" ref="AT6:BM6" ca="1" si="5">LEFT(TEXT(AT5,"ddd"),1)</f>
        <v>m</v>
      </c>
      <c r="AU6" s="72" t="str">
        <f t="shared" ca="1" si="5"/>
        <v>m</v>
      </c>
      <c r="AV6" s="72" t="str">
        <f t="shared" ca="1" si="5"/>
        <v>j</v>
      </c>
      <c r="AW6" s="72" t="str">
        <f t="shared" ca="1" si="5"/>
        <v>v</v>
      </c>
      <c r="AX6" s="72" t="str">
        <f t="shared" ca="1" si="5"/>
        <v>s</v>
      </c>
      <c r="AY6" s="72" t="str">
        <f t="shared" ca="1" si="5"/>
        <v>d</v>
      </c>
      <c r="AZ6" s="72" t="str">
        <f t="shared" ca="1" si="5"/>
        <v>l</v>
      </c>
      <c r="BA6" s="72" t="str">
        <f t="shared" ca="1" si="5"/>
        <v>m</v>
      </c>
      <c r="BB6" s="72" t="str">
        <f t="shared" ca="1" si="5"/>
        <v>m</v>
      </c>
      <c r="BC6" s="72" t="str">
        <f t="shared" ca="1" si="5"/>
        <v>j</v>
      </c>
      <c r="BD6" s="72" t="str">
        <f t="shared" ca="1" si="5"/>
        <v>v</v>
      </c>
      <c r="BE6" s="72" t="str">
        <f t="shared" ca="1" si="5"/>
        <v>s</v>
      </c>
      <c r="BF6" s="72" t="str">
        <f t="shared" ca="1" si="5"/>
        <v>d</v>
      </c>
      <c r="BG6" s="72" t="str">
        <f t="shared" ca="1" si="5"/>
        <v>l</v>
      </c>
      <c r="BH6" s="72" t="str">
        <f t="shared" ca="1" si="5"/>
        <v>m</v>
      </c>
      <c r="BI6" s="72" t="str">
        <f t="shared" ca="1" si="5"/>
        <v>m</v>
      </c>
      <c r="BJ6" s="72" t="str">
        <f t="shared" ca="1" si="5"/>
        <v>j</v>
      </c>
      <c r="BK6" s="72" t="str">
        <f t="shared" ca="1" si="5"/>
        <v>v</v>
      </c>
      <c r="BL6" s="72" t="str">
        <f t="shared" ca="1" si="5"/>
        <v>s</v>
      </c>
      <c r="BM6" s="72" t="str">
        <f t="shared" ca="1" si="5"/>
        <v>d</v>
      </c>
    </row>
    <row r="7" spans="1:65" ht="30" hidden="1" customHeight="1" thickBot="1" x14ac:dyDescent="0.3">
      <c r="A7" s="32" t="s">
        <v>6</v>
      </c>
      <c r="C7" s="36"/>
      <c r="D7" s="36"/>
      <c r="F7"/>
      <c r="I7" t="str">
        <f>IF(OR(ISBLANK(Fecha_incio),ISBLANK(Fecha_final)),"",Fecha_final-Fecha_incio+1)</f>
        <v/>
      </c>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row>
    <row r="8" spans="1:65" s="3" customFormat="1" ht="30" customHeight="1" thickBot="1" x14ac:dyDescent="0.3">
      <c r="A8" s="33" t="s">
        <v>7</v>
      </c>
      <c r="B8" s="12" t="s">
        <v>34</v>
      </c>
      <c r="C8" s="40"/>
      <c r="D8" s="40"/>
      <c r="E8" s="13"/>
      <c r="F8" s="54"/>
      <c r="G8" s="55"/>
      <c r="H8" s="11"/>
      <c r="I8" s="11" t="str">
        <f t="shared" ref="I8:I34" si="6">IF(OR(ISBLANK(Fecha_incio),ISBLANK(Fecha_final)),"",Fecha_final-Fecha_incio+1)</f>
        <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row>
    <row r="9" spans="1:65" s="3" customFormat="1" ht="30" customHeight="1" thickBot="1" x14ac:dyDescent="0.3">
      <c r="A9" s="33" t="s">
        <v>8</v>
      </c>
      <c r="B9" s="49" t="s">
        <v>40</v>
      </c>
      <c r="C9" s="41" t="s">
        <v>33</v>
      </c>
      <c r="D9" s="41"/>
      <c r="E9" s="14">
        <v>0.5</v>
      </c>
      <c r="F9" s="56">
        <f ca="1">InicioDelProyecto</f>
        <v>45823</v>
      </c>
      <c r="G9" s="56">
        <f ca="1">F9+6</f>
        <v>45829</v>
      </c>
      <c r="H9" s="11"/>
      <c r="I9" s="11">
        <f t="shared" ca="1" si="6"/>
        <v>7</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row>
    <row r="10" spans="1:65" s="3" customFormat="1" ht="30" customHeight="1" thickBot="1" x14ac:dyDescent="0.3">
      <c r="A10" s="33" t="s">
        <v>9</v>
      </c>
      <c r="B10" s="49" t="s">
        <v>36</v>
      </c>
      <c r="C10" s="41" t="s">
        <v>33</v>
      </c>
      <c r="D10" s="41"/>
      <c r="E10" s="14">
        <v>0</v>
      </c>
      <c r="F10" s="56">
        <f ca="1">G9</f>
        <v>45829</v>
      </c>
      <c r="G10" s="56">
        <f ca="1">F10+2</f>
        <v>45831</v>
      </c>
      <c r="H10" s="11"/>
      <c r="I10" s="11">
        <f t="shared" ca="1" si="6"/>
        <v>3</v>
      </c>
      <c r="J10" s="28"/>
      <c r="K10" s="28"/>
      <c r="L10" s="28"/>
      <c r="M10" s="28"/>
      <c r="N10" s="28"/>
      <c r="O10" s="28"/>
      <c r="P10" s="28"/>
      <c r="Q10" s="28"/>
      <c r="R10" s="28"/>
      <c r="S10" s="28"/>
      <c r="T10" s="28"/>
      <c r="U10" s="28"/>
      <c r="V10" s="29"/>
      <c r="W10" s="29"/>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row>
    <row r="11" spans="1:65" s="3" customFormat="1" ht="30" customHeight="1" thickBot="1" x14ac:dyDescent="0.3">
      <c r="A11" s="32"/>
      <c r="B11" s="49" t="s">
        <v>37</v>
      </c>
      <c r="C11" s="41" t="s">
        <v>33</v>
      </c>
      <c r="D11" s="41"/>
      <c r="E11" s="14">
        <v>0</v>
      </c>
      <c r="F11" s="56">
        <f ca="1">G10</f>
        <v>45831</v>
      </c>
      <c r="G11" s="56">
        <f ca="1">F11+4</f>
        <v>45835</v>
      </c>
      <c r="H11" s="11"/>
      <c r="I11" s="11">
        <f t="shared" ca="1" si="6"/>
        <v>5</v>
      </c>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77"/>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row>
    <row r="12" spans="1:65" s="3" customFormat="1" ht="30" customHeight="1" thickBot="1" x14ac:dyDescent="0.3">
      <c r="A12" s="32"/>
      <c r="B12" s="49" t="s">
        <v>45</v>
      </c>
      <c r="C12" s="41" t="s">
        <v>46</v>
      </c>
      <c r="D12" s="41"/>
      <c r="E12" s="14">
        <v>0.5</v>
      </c>
      <c r="F12" s="56">
        <f ca="1">G11</f>
        <v>45835</v>
      </c>
      <c r="G12" s="56">
        <f ca="1">F12+4</f>
        <v>45839</v>
      </c>
      <c r="H12" s="11"/>
      <c r="I12" s="11"/>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77"/>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row>
    <row r="13" spans="1:65" s="3" customFormat="1" ht="30" customHeight="1" thickBot="1" x14ac:dyDescent="0.3">
      <c r="A13" s="32"/>
      <c r="B13" s="49" t="s">
        <v>38</v>
      </c>
      <c r="C13" s="41" t="s">
        <v>33</v>
      </c>
      <c r="D13" s="41"/>
      <c r="E13" s="14">
        <v>0</v>
      </c>
      <c r="F13" s="56">
        <f ca="1">G11</f>
        <v>45835</v>
      </c>
      <c r="G13" s="56">
        <f ca="1">F13+5</f>
        <v>45840</v>
      </c>
      <c r="H13" s="11"/>
      <c r="I13" s="11">
        <f t="shared" ca="1" si="6"/>
        <v>6</v>
      </c>
      <c r="J13" s="28"/>
      <c r="K13" s="28"/>
      <c r="L13" s="28"/>
      <c r="M13" s="28"/>
      <c r="N13" s="28"/>
      <c r="O13" s="28"/>
      <c r="P13" s="28"/>
      <c r="Q13" s="28"/>
      <c r="R13" s="28"/>
      <c r="S13" s="28"/>
      <c r="T13" s="28"/>
      <c r="U13" s="28"/>
      <c r="V13" s="28"/>
      <c r="W13" s="28"/>
      <c r="X13" s="28"/>
      <c r="Y13" s="28"/>
      <c r="Z13" s="29"/>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row>
    <row r="14" spans="1:65" s="3" customFormat="1" ht="30" customHeight="1" thickBot="1" x14ac:dyDescent="0.3">
      <c r="A14" s="32"/>
      <c r="B14" s="49" t="s">
        <v>41</v>
      </c>
      <c r="C14" s="41" t="s">
        <v>33</v>
      </c>
      <c r="D14" s="41"/>
      <c r="E14" s="14">
        <v>0</v>
      </c>
      <c r="F14" s="56">
        <f ca="1">F10+1</f>
        <v>45830</v>
      </c>
      <c r="G14" s="56">
        <f ca="1">F14+2</f>
        <v>45832</v>
      </c>
      <c r="H14" s="11"/>
      <c r="I14" s="11">
        <f t="shared" ca="1" si="6"/>
        <v>3</v>
      </c>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row>
    <row r="15" spans="1:65" s="3" customFormat="1" ht="30" customHeight="1" thickBot="1" x14ac:dyDescent="0.3">
      <c r="A15" s="33" t="s">
        <v>10</v>
      </c>
      <c r="B15" s="15" t="s">
        <v>35</v>
      </c>
      <c r="C15" s="42"/>
      <c r="D15" s="42"/>
      <c r="E15" s="16"/>
      <c r="F15" s="57"/>
      <c r="G15" s="58"/>
      <c r="H15" s="11"/>
      <c r="I15" s="11" t="str">
        <f t="shared" si="6"/>
        <v/>
      </c>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row>
    <row r="16" spans="1:65" s="3" customFormat="1" ht="30" customHeight="1" thickBot="1" x14ac:dyDescent="0.3">
      <c r="A16" s="33"/>
      <c r="B16" s="50" t="s">
        <v>39</v>
      </c>
      <c r="C16" s="43" t="s">
        <v>33</v>
      </c>
      <c r="D16" s="43"/>
      <c r="E16" s="17">
        <v>0</v>
      </c>
      <c r="F16" s="59">
        <f ca="1">F14+1</f>
        <v>45831</v>
      </c>
      <c r="G16" s="59">
        <f ca="1">F16+4</f>
        <v>45835</v>
      </c>
      <c r="H16" s="11"/>
      <c r="I16" s="11">
        <f t="shared" ca="1" si="6"/>
        <v>5</v>
      </c>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row>
    <row r="17" spans="1:65" s="3" customFormat="1" ht="30" customHeight="1" thickBot="1" x14ac:dyDescent="0.3">
      <c r="A17" s="32"/>
      <c r="B17" s="50" t="s">
        <v>42</v>
      </c>
      <c r="C17" s="43" t="s">
        <v>33</v>
      </c>
      <c r="D17" s="43"/>
      <c r="E17" s="17">
        <v>0</v>
      </c>
      <c r="F17" s="59">
        <f ca="1">F16+2</f>
        <v>45833</v>
      </c>
      <c r="G17" s="59">
        <f ca="1">F17+5</f>
        <v>45838</v>
      </c>
      <c r="H17" s="11"/>
      <c r="I17" s="11">
        <f t="shared" ca="1" si="6"/>
        <v>6</v>
      </c>
      <c r="J17" s="28"/>
      <c r="K17" s="28"/>
      <c r="L17" s="28"/>
      <c r="M17" s="28"/>
      <c r="N17" s="28"/>
      <c r="O17" s="28"/>
      <c r="P17" s="28"/>
      <c r="Q17" s="28"/>
      <c r="R17" s="28"/>
      <c r="S17" s="28"/>
      <c r="T17" s="28"/>
      <c r="U17" s="28"/>
      <c r="V17" s="29"/>
      <c r="W17" s="29"/>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row>
    <row r="18" spans="1:65" s="3" customFormat="1" ht="30" customHeight="1" thickBot="1" x14ac:dyDescent="0.3">
      <c r="A18" s="32"/>
      <c r="B18" s="50" t="s">
        <v>43</v>
      </c>
      <c r="C18" s="43" t="s">
        <v>33</v>
      </c>
      <c r="D18" s="43"/>
      <c r="E18" s="17">
        <v>0</v>
      </c>
      <c r="F18" s="59">
        <f ca="1">G17</f>
        <v>45838</v>
      </c>
      <c r="G18" s="59">
        <f ca="1">F18+3</f>
        <v>45841</v>
      </c>
      <c r="H18" s="11"/>
      <c r="I18" s="11">
        <f t="shared" ca="1" si="6"/>
        <v>4</v>
      </c>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row>
    <row r="19" spans="1:65" s="3" customFormat="1" ht="30" customHeight="1" thickBot="1" x14ac:dyDescent="0.3">
      <c r="A19" s="32"/>
      <c r="B19" s="50" t="s">
        <v>44</v>
      </c>
      <c r="C19" s="43" t="s">
        <v>33</v>
      </c>
      <c r="D19" s="43"/>
      <c r="E19" s="17">
        <v>0</v>
      </c>
      <c r="F19" s="59">
        <f ca="1">F18</f>
        <v>45838</v>
      </c>
      <c r="G19" s="59">
        <f ca="1">F19+2</f>
        <v>45840</v>
      </c>
      <c r="H19" s="11"/>
      <c r="I19" s="11">
        <f t="shared" ca="1" si="6"/>
        <v>3</v>
      </c>
      <c r="J19" s="28"/>
      <c r="K19" s="28"/>
      <c r="L19" s="28"/>
      <c r="M19" s="28"/>
      <c r="N19" s="28"/>
      <c r="O19" s="28"/>
      <c r="P19" s="28"/>
      <c r="Q19" s="28"/>
      <c r="R19" s="28"/>
      <c r="S19" s="28"/>
      <c r="T19" s="28"/>
      <c r="U19" s="28"/>
      <c r="V19" s="28"/>
      <c r="W19" s="28"/>
      <c r="X19" s="28"/>
      <c r="Y19" s="28"/>
      <c r="Z19" s="29"/>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row>
    <row r="20" spans="1:65" s="3" customFormat="1" ht="30" customHeight="1" thickBot="1" x14ac:dyDescent="0.3">
      <c r="A20" s="32"/>
      <c r="B20" s="76" t="s">
        <v>20</v>
      </c>
      <c r="C20" s="43" t="s">
        <v>33</v>
      </c>
      <c r="D20" s="43"/>
      <c r="E20" s="17">
        <v>0</v>
      </c>
      <c r="F20" s="59">
        <f ca="1">F19</f>
        <v>45838</v>
      </c>
      <c r="G20" s="59">
        <f ca="1">F20+3</f>
        <v>45841</v>
      </c>
      <c r="H20" s="11"/>
      <c r="I20" s="11">
        <f t="shared" ca="1" si="6"/>
        <v>4</v>
      </c>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row>
    <row r="21" spans="1:65" s="3" customFormat="1" ht="30" customHeight="1" thickBot="1" x14ac:dyDescent="0.3">
      <c r="A21" s="32" t="s">
        <v>11</v>
      </c>
      <c r="B21" s="18" t="s">
        <v>47</v>
      </c>
      <c r="C21" s="44"/>
      <c r="D21" s="44"/>
      <c r="E21" s="19"/>
      <c r="F21" s="60"/>
      <c r="G21" s="61"/>
      <c r="H21" s="11"/>
      <c r="I21" s="11" t="str">
        <f t="shared" si="6"/>
        <v/>
      </c>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row>
    <row r="22" spans="1:65" s="3" customFormat="1" ht="30" customHeight="1" thickBot="1" x14ac:dyDescent="0.3">
      <c r="A22" s="32"/>
      <c r="B22" s="51" t="s">
        <v>45</v>
      </c>
      <c r="C22" s="45" t="s">
        <v>46</v>
      </c>
      <c r="D22" s="45"/>
      <c r="E22" s="20">
        <v>0.5</v>
      </c>
      <c r="F22" s="62">
        <f ca="1">F9+15</f>
        <v>45838</v>
      </c>
      <c r="G22" s="62">
        <f ca="1">F22+5</f>
        <v>45843</v>
      </c>
      <c r="H22" s="11"/>
      <c r="I22" s="11">
        <f t="shared" ca="1" si="6"/>
        <v>6</v>
      </c>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row>
    <row r="23" spans="1:65" s="3" customFormat="1" ht="30" customHeight="1" thickBot="1" x14ac:dyDescent="0.3">
      <c r="A23" s="32"/>
      <c r="B23" s="51" t="s">
        <v>48</v>
      </c>
      <c r="C23" s="45" t="s">
        <v>33</v>
      </c>
      <c r="D23" s="45"/>
      <c r="E23" s="20">
        <v>0</v>
      </c>
      <c r="F23" s="62">
        <f ca="1">G22+1</f>
        <v>45844</v>
      </c>
      <c r="G23" s="62">
        <f ca="1">F23+4</f>
        <v>45848</v>
      </c>
      <c r="H23" s="11"/>
      <c r="I23" s="11">
        <f t="shared" ca="1" si="6"/>
        <v>5</v>
      </c>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row>
    <row r="24" spans="1:65" s="3" customFormat="1" ht="30" customHeight="1" thickBot="1" x14ac:dyDescent="0.3">
      <c r="A24" s="32"/>
      <c r="B24" s="51" t="s">
        <v>49</v>
      </c>
      <c r="C24" s="45" t="s">
        <v>46</v>
      </c>
      <c r="D24" s="45" t="s">
        <v>53</v>
      </c>
      <c r="E24" s="20">
        <v>1</v>
      </c>
      <c r="F24" s="62">
        <f ca="1">F23+5</f>
        <v>45849</v>
      </c>
      <c r="G24" s="62">
        <f ca="1">F24+5</f>
        <v>45854</v>
      </c>
      <c r="H24" s="11"/>
      <c r="I24" s="11">
        <f t="shared" ca="1" si="6"/>
        <v>6</v>
      </c>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row>
    <row r="25" spans="1:65" s="3" customFormat="1" ht="30" customHeight="1" thickBot="1" x14ac:dyDescent="0.3">
      <c r="A25" s="32"/>
      <c r="B25" s="51" t="s">
        <v>50</v>
      </c>
      <c r="C25" s="45" t="s">
        <v>33</v>
      </c>
      <c r="D25" s="45"/>
      <c r="E25" s="20">
        <v>0</v>
      </c>
      <c r="F25" s="62">
        <f ca="1">G24+1</f>
        <v>45855</v>
      </c>
      <c r="G25" s="62">
        <f ca="1">F25+4</f>
        <v>45859</v>
      </c>
      <c r="H25" s="11"/>
      <c r="I25" s="11">
        <f t="shared" ca="1" si="6"/>
        <v>5</v>
      </c>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row>
    <row r="26" spans="1:65" s="3" customFormat="1" ht="30" customHeight="1" thickBot="1" x14ac:dyDescent="0.3">
      <c r="A26" s="32"/>
      <c r="B26" s="51" t="s">
        <v>54</v>
      </c>
      <c r="C26" s="45" t="s">
        <v>55</v>
      </c>
      <c r="D26" s="45" t="s">
        <v>56</v>
      </c>
      <c r="E26" s="20">
        <v>1</v>
      </c>
      <c r="F26" s="62">
        <f ca="1">F24</f>
        <v>45849</v>
      </c>
      <c r="G26" s="62">
        <f ca="1">F26+4</f>
        <v>45853</v>
      </c>
      <c r="H26" s="11"/>
      <c r="I26" s="11">
        <f t="shared" ca="1" si="6"/>
        <v>5</v>
      </c>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row>
    <row r="27" spans="1:65" s="3" customFormat="1" ht="30" customHeight="1" thickBot="1" x14ac:dyDescent="0.3">
      <c r="A27" s="32" t="s">
        <v>11</v>
      </c>
      <c r="B27" s="21" t="s">
        <v>21</v>
      </c>
      <c r="C27" s="46"/>
      <c r="D27" s="46"/>
      <c r="E27" s="22"/>
      <c r="F27" s="63"/>
      <c r="G27" s="64"/>
      <c r="H27" s="11"/>
      <c r="I27" s="11" t="str">
        <f t="shared" si="6"/>
        <v/>
      </c>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row>
    <row r="28" spans="1:65" s="3" customFormat="1" ht="30" customHeight="1" thickBot="1" x14ac:dyDescent="0.3">
      <c r="A28" s="32"/>
      <c r="B28" s="52" t="s">
        <v>16</v>
      </c>
      <c r="C28" s="47" t="s">
        <v>33</v>
      </c>
      <c r="D28" s="47"/>
      <c r="E28" s="23">
        <v>0</v>
      </c>
      <c r="F28" s="65" t="s">
        <v>27</v>
      </c>
      <c r="G28" s="65" t="s">
        <v>27</v>
      </c>
      <c r="H28" s="11"/>
      <c r="I28" s="11" t="e">
        <f t="shared" si="6"/>
        <v>#VALUE!</v>
      </c>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row>
    <row r="29" spans="1:65" s="3" customFormat="1" ht="30" customHeight="1" thickBot="1" x14ac:dyDescent="0.3">
      <c r="A29" s="32"/>
      <c r="B29" s="52" t="s">
        <v>17</v>
      </c>
      <c r="C29" s="47" t="s">
        <v>33</v>
      </c>
      <c r="D29" s="47"/>
      <c r="E29" s="23">
        <v>0</v>
      </c>
      <c r="F29" s="65" t="s">
        <v>27</v>
      </c>
      <c r="G29" s="65" t="s">
        <v>27</v>
      </c>
      <c r="H29" s="11"/>
      <c r="I29" s="11" t="e">
        <f t="shared" si="6"/>
        <v>#VALUE!</v>
      </c>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row>
    <row r="30" spans="1:65" s="3" customFormat="1" ht="30" customHeight="1" thickBot="1" x14ac:dyDescent="0.3">
      <c r="A30" s="32"/>
      <c r="B30" s="52" t="s">
        <v>18</v>
      </c>
      <c r="C30" s="47" t="s">
        <v>33</v>
      </c>
      <c r="D30" s="47"/>
      <c r="E30" s="23">
        <v>0</v>
      </c>
      <c r="F30" s="65" t="s">
        <v>27</v>
      </c>
      <c r="G30" s="65" t="s">
        <v>27</v>
      </c>
      <c r="H30" s="11"/>
      <c r="I30" s="11" t="e">
        <f t="shared" si="6"/>
        <v>#VALUE!</v>
      </c>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row>
    <row r="31" spans="1:65" s="3" customFormat="1" ht="30" customHeight="1" thickBot="1" x14ac:dyDescent="0.3">
      <c r="A31" s="32"/>
      <c r="B31" s="52" t="s">
        <v>19</v>
      </c>
      <c r="C31" s="47" t="s">
        <v>33</v>
      </c>
      <c r="D31" s="47"/>
      <c r="E31" s="23">
        <v>0</v>
      </c>
      <c r="F31" s="65" t="s">
        <v>27</v>
      </c>
      <c r="G31" s="65" t="s">
        <v>27</v>
      </c>
      <c r="H31" s="11"/>
      <c r="I31" s="11" t="e">
        <f t="shared" si="6"/>
        <v>#VALUE!</v>
      </c>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row>
    <row r="32" spans="1:65" s="3" customFormat="1" ht="30" customHeight="1" thickBot="1" x14ac:dyDescent="0.3">
      <c r="A32" s="32"/>
      <c r="B32" s="52" t="s">
        <v>20</v>
      </c>
      <c r="C32" s="47" t="s">
        <v>33</v>
      </c>
      <c r="D32" s="47"/>
      <c r="E32" s="23">
        <v>0</v>
      </c>
      <c r="F32" s="65" t="s">
        <v>27</v>
      </c>
      <c r="G32" s="65" t="s">
        <v>27</v>
      </c>
      <c r="H32" s="11"/>
      <c r="I32" s="11" t="e">
        <f t="shared" si="6"/>
        <v>#VALUE!</v>
      </c>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row>
    <row r="33" spans="1:65" s="3" customFormat="1" ht="30" customHeight="1" thickBot="1" x14ac:dyDescent="0.3">
      <c r="A33" s="32" t="s">
        <v>12</v>
      </c>
      <c r="B33" s="53"/>
      <c r="C33" s="48"/>
      <c r="D33" s="48"/>
      <c r="E33" s="10"/>
      <c r="F33" s="66"/>
      <c r="G33" s="66"/>
      <c r="H33" s="11"/>
      <c r="I33" s="11" t="str">
        <f t="shared" si="6"/>
        <v/>
      </c>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row>
    <row r="34" spans="1:65" s="3" customFormat="1" ht="30" customHeight="1" thickBot="1" x14ac:dyDescent="0.3">
      <c r="A34" s="33" t="s">
        <v>13</v>
      </c>
      <c r="B34" s="24" t="s">
        <v>22</v>
      </c>
      <c r="C34" s="25"/>
      <c r="D34" s="25"/>
      <c r="E34" s="26"/>
      <c r="F34" s="67"/>
      <c r="G34" s="68"/>
      <c r="H34" s="27"/>
      <c r="I34" s="27" t="str">
        <f t="shared" si="6"/>
        <v/>
      </c>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row>
    <row r="35" spans="1:65" ht="30" customHeight="1" x14ac:dyDescent="0.25">
      <c r="H35" s="6"/>
    </row>
    <row r="36" spans="1:65" ht="30" customHeight="1" x14ac:dyDescent="0.25">
      <c r="C36" s="8"/>
      <c r="D36" s="8"/>
      <c r="G36" s="34"/>
    </row>
    <row r="37" spans="1:65" ht="30" customHeight="1" x14ac:dyDescent="0.25">
      <c r="C37" s="9"/>
      <c r="D37" s="9"/>
    </row>
  </sheetData>
  <mergeCells count="12">
    <mergeCell ref="C3:E3"/>
    <mergeCell ref="C4:E4"/>
    <mergeCell ref="B5:H5"/>
    <mergeCell ref="AL4:AR4"/>
    <mergeCell ref="AS4:AY4"/>
    <mergeCell ref="AZ4:BF4"/>
    <mergeCell ref="BG4:BM4"/>
    <mergeCell ref="F3:G3"/>
    <mergeCell ref="J4:P4"/>
    <mergeCell ref="Q4:W4"/>
    <mergeCell ref="X4:AD4"/>
    <mergeCell ref="AE4:AK4"/>
  </mergeCells>
  <conditionalFormatting sqref="E7:E34">
    <cfRule type="dataBar" priority="1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J5:BM34">
    <cfRule type="expression" dxfId="2" priority="33">
      <formula>AND(TODAY()&gt;=J$5,TODAY()&lt;K$5)</formula>
    </cfRule>
  </conditionalFormatting>
  <conditionalFormatting sqref="J7:BM34">
    <cfRule type="expression" dxfId="1" priority="27">
      <formula>AND(Fecha_incio&lt;=J$5,ROUNDDOWN((Fecha_final-Fecha_incio+1)*Progresos,0)+Fecha_incio-1&gt;=J$5)</formula>
    </cfRule>
    <cfRule type="expression" dxfId="0" priority="28" stopIfTrue="1">
      <formula>AND(Fecha_final&gt;=J$5,Fecha_incio&lt;K$5)</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ignoredErrors>
    <ignoredError sqref="G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calendarioproyecto</vt:lpstr>
      <vt:lpstr>calendarioproyecto!Fecha_final</vt:lpstr>
      <vt:lpstr>calendarioproyecto!Fecha_incio</vt:lpstr>
      <vt:lpstr>InicioDelProyecto</vt:lpstr>
      <vt:lpstr>calendarioproyecto!Progresos</vt:lpstr>
      <vt:lpstr>SemanaParaMostrar</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2025-06-16T01:06:17Z</dcterms:modified>
</cp:coreProperties>
</file>