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71D40E26-9FDC-4B2C-A4E2-A2C27799A43C}" xr6:coauthVersionLast="47" xr6:coauthVersionMax="47" xr10:uidLastSave="{00000000-0000-0000-0000-000000000000}"/>
  <bookViews>
    <workbookView xWindow="7940" yWindow="2390" windowWidth="1055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D35" i="1"/>
  <c r="C35" i="1"/>
  <c r="B3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18" i="1"/>
  <c r="D18" i="1"/>
  <c r="C18" i="1"/>
  <c r="B18" i="1"/>
  <c r="E15" i="1"/>
  <c r="E14" i="1"/>
  <c r="D13" i="1"/>
  <c r="D12" i="1"/>
  <c r="C11" i="1"/>
  <c r="C10" i="1"/>
  <c r="B9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2" i="1"/>
  <c r="E31" i="1"/>
  <c r="D30" i="1"/>
  <c r="D29" i="1"/>
  <c r="C28" i="1"/>
  <c r="C27" i="1"/>
  <c r="B26" i="1"/>
  <c r="B25" i="1"/>
  <c r="E34" i="1"/>
  <c r="D34" i="1"/>
  <c r="C34" i="1"/>
  <c r="B34" i="1"/>
  <c r="A34" i="1"/>
  <c r="E33" i="1"/>
  <c r="D33" i="1"/>
  <c r="C33" i="1"/>
  <c r="B33" i="1"/>
  <c r="A33" i="1"/>
  <c r="E17" i="1"/>
  <c r="D17" i="1"/>
  <c r="C17" i="1"/>
  <c r="B17" i="1"/>
  <c r="A17" i="1"/>
  <c r="E16" i="1"/>
  <c r="D16" i="1"/>
  <c r="C16" i="1"/>
  <c r="B16" i="1"/>
  <c r="A16" i="1"/>
  <c r="E1" i="1"/>
  <c r="D1" i="1"/>
  <c r="C1" i="1"/>
  <c r="B1" i="1"/>
</calcChain>
</file>

<file path=xl/sharedStrings.xml><?xml version="1.0" encoding="utf-8"?>
<sst xmlns="http://schemas.openxmlformats.org/spreadsheetml/2006/main" count="26" uniqueCount="15">
  <si>
    <t>Panel A</t>
    <phoneticPr fontId="1" type="noConversion"/>
  </si>
  <si>
    <t>Import</t>
    <phoneticPr fontId="1" type="noConversion"/>
  </si>
  <si>
    <t>dlnRER</t>
    <phoneticPr fontId="1" type="noConversion"/>
  </si>
  <si>
    <t>dlnRGDP</t>
    <phoneticPr fontId="1" type="noConversion"/>
  </si>
  <si>
    <t>Observations</t>
  </si>
  <si>
    <t>Panel B</t>
    <phoneticPr fontId="1" type="noConversion"/>
  </si>
  <si>
    <t>Export</t>
    <phoneticPr fontId="1" type="noConversion"/>
  </si>
  <si>
    <t>FPC</t>
    <phoneticPr fontId="1" type="noConversion"/>
  </si>
  <si>
    <t>External Finance</t>
    <phoneticPr fontId="1" type="noConversion"/>
  </si>
  <si>
    <t>Tangibility</t>
    <phoneticPr fontId="1" type="noConversion"/>
  </si>
  <si>
    <t>Inventory</t>
    <phoneticPr fontId="1" type="noConversion"/>
  </si>
  <si>
    <t>dlnRER*FPC</t>
    <phoneticPr fontId="1" type="noConversion"/>
  </si>
  <si>
    <t>dlnRER*ExtFin</t>
    <phoneticPr fontId="1" type="noConversion"/>
  </si>
  <si>
    <t>dlnRER*Tang</t>
    <phoneticPr fontId="1" type="noConversion"/>
  </si>
  <si>
    <t>dlnRER*Inventory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</si>
</sst>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D42" sqref="D42"/>
    </sheetView>
  </sheetViews>
  <sheetFormatPr defaultRowHeight="14" x14ac:dyDescent="0.3"/>
  <sheetData>
    <row r="1" spans="1:5" x14ac:dyDescent="0.3">
      <c r="A1" s="4"/>
      <c r="B1" s="5" t="str">
        <f>"(1)"</f>
        <v>(1)</v>
      </c>
      <c r="C1" s="5" t="str">
        <f>"(2)"</f>
        <v>(2)</v>
      </c>
      <c r="D1" s="5" t="str">
        <f>"(3)"</f>
        <v>(3)</v>
      </c>
      <c r="E1" s="5" t="str">
        <f>"(4)"</f>
        <v>(4)</v>
      </c>
    </row>
    <row r="2" spans="1:5" x14ac:dyDescent="0.3">
      <c r="A2" t="s">
        <v>0</v>
      </c>
      <c r="B2" s="6" t="s">
        <v>1</v>
      </c>
      <c r="C2" s="6"/>
      <c r="D2" s="6"/>
      <c r="E2" s="6"/>
    </row>
    <row r="3" spans="1:5" x14ac:dyDescent="0.3">
      <c r="A3" s="1"/>
      <c r="B3" s="1" t="s">
        <v>7</v>
      </c>
      <c r="C3" s="1" t="s">
        <v>8</v>
      </c>
      <c r="D3" s="1" t="s">
        <v>9</v>
      </c>
      <c r="E3" s="1" t="s">
        <v>10</v>
      </c>
    </row>
    <row r="4" spans="1:5" x14ac:dyDescent="0.3">
      <c r="A4" t="s">
        <v>2</v>
      </c>
      <c r="B4" s="2" t="str">
        <f>"0.150***"</f>
        <v>0.150***</v>
      </c>
      <c r="C4" s="2" t="str">
        <f>"0.238***"</f>
        <v>0.238***</v>
      </c>
      <c r="D4" s="2" t="str">
        <f>"1.152***"</f>
        <v>1.152***</v>
      </c>
      <c r="E4" s="2" t="str">
        <f>"-0.517***"</f>
        <v>-0.517***</v>
      </c>
    </row>
    <row r="5" spans="1:5" x14ac:dyDescent="0.3">
      <c r="B5" s="2" t="str">
        <f>"(0.015)"</f>
        <v>(0.015)</v>
      </c>
      <c r="C5" s="2" t="str">
        <f>"(0.015)"</f>
        <v>(0.015)</v>
      </c>
      <c r="D5" s="2" t="str">
        <f>"(0.030)"</f>
        <v>(0.030)</v>
      </c>
      <c r="E5" s="2" t="str">
        <f>"(0.064)"</f>
        <v>(0.064)</v>
      </c>
    </row>
    <row r="6" spans="1:5" x14ac:dyDescent="0.3">
      <c r="A6" t="s">
        <v>3</v>
      </c>
      <c r="B6" s="2" t="str">
        <f>"0.419***"</f>
        <v>0.419***</v>
      </c>
      <c r="C6" s="2" t="str">
        <f>"0.432***"</f>
        <v>0.432***</v>
      </c>
      <c r="D6" s="2" t="str">
        <f>"0.389***"</f>
        <v>0.389***</v>
      </c>
      <c r="E6" s="2" t="str">
        <f>"0.379***"</f>
        <v>0.379***</v>
      </c>
    </row>
    <row r="7" spans="1:5" x14ac:dyDescent="0.3">
      <c r="B7" s="2" t="str">
        <f>"(0.084)"</f>
        <v>(0.084)</v>
      </c>
      <c r="C7" s="2" t="str">
        <f>"(0.084)"</f>
        <v>(0.084)</v>
      </c>
      <c r="D7" s="2" t="str">
        <f>"(0.084)"</f>
        <v>(0.084)</v>
      </c>
      <c r="E7" s="2" t="str">
        <f>"(0.084)"</f>
        <v>(0.084)</v>
      </c>
    </row>
    <row r="8" spans="1:5" x14ac:dyDescent="0.3">
      <c r="A8" t="s">
        <v>11</v>
      </c>
      <c r="B8" s="2" t="str">
        <f>"-0.376***"</f>
        <v>-0.376***</v>
      </c>
      <c r="C8" s="2"/>
      <c r="D8" s="2"/>
      <c r="E8" s="2"/>
    </row>
    <row r="9" spans="1:5" x14ac:dyDescent="0.3">
      <c r="B9" s="2" t="str">
        <f>"(0.009)"</f>
        <v>(0.009)</v>
      </c>
      <c r="C9" s="2"/>
      <c r="D9" s="2"/>
      <c r="E9" s="2"/>
    </row>
    <row r="10" spans="1:5" x14ac:dyDescent="0.3">
      <c r="A10" t="s">
        <v>12</v>
      </c>
      <c r="B10" s="2"/>
      <c r="C10" s="2" t="str">
        <f>"1.202***"</f>
        <v>1.202***</v>
      </c>
      <c r="D10" s="2"/>
      <c r="E10" s="2"/>
    </row>
    <row r="11" spans="1:5" x14ac:dyDescent="0.3">
      <c r="B11" s="2"/>
      <c r="C11" s="2" t="str">
        <f>"(0.027)"</f>
        <v>(0.027)</v>
      </c>
      <c r="D11" s="2"/>
      <c r="E11" s="2"/>
    </row>
    <row r="12" spans="1:5" x14ac:dyDescent="0.3">
      <c r="A12" t="s">
        <v>13</v>
      </c>
      <c r="B12" s="2"/>
      <c r="C12" s="2"/>
      <c r="D12" s="2" t="str">
        <f>"-3.096***"</f>
        <v>-3.096***</v>
      </c>
      <c r="E12" s="2"/>
    </row>
    <row r="13" spans="1:5" x14ac:dyDescent="0.3">
      <c r="B13" s="2"/>
      <c r="C13" s="2"/>
      <c r="D13" s="2" t="str">
        <f>"(0.108)"</f>
        <v>(0.108)</v>
      </c>
      <c r="E13" s="2"/>
    </row>
    <row r="14" spans="1:5" x14ac:dyDescent="0.3">
      <c r="A14" t="s">
        <v>14</v>
      </c>
      <c r="B14" s="2"/>
      <c r="C14" s="2"/>
      <c r="D14" s="2"/>
      <c r="E14" s="2" t="str">
        <f>"5.209***"</f>
        <v>5.209***</v>
      </c>
    </row>
    <row r="15" spans="1:5" x14ac:dyDescent="0.3">
      <c r="B15" s="2"/>
      <c r="C15" s="2"/>
      <c r="D15" s="2"/>
      <c r="E15" s="2" t="str">
        <f>"(0.360)"</f>
        <v>(0.360)</v>
      </c>
    </row>
    <row r="16" spans="1:5" x14ac:dyDescent="0.3">
      <c r="A16" s="2" t="str">
        <f>"Year FE "</f>
        <v xml:space="preserve">Year FE </v>
      </c>
      <c r="B16" s="2" t="str">
        <f t="shared" ref="B16:E17" si="0">"Yes"</f>
        <v>Yes</v>
      </c>
      <c r="C16" s="2" t="str">
        <f t="shared" si="0"/>
        <v>Yes</v>
      </c>
      <c r="D16" s="2" t="str">
        <f t="shared" si="0"/>
        <v>Yes</v>
      </c>
      <c r="E16" s="2" t="str">
        <f t="shared" si="0"/>
        <v>Yes</v>
      </c>
    </row>
    <row r="17" spans="1:6" x14ac:dyDescent="0.3">
      <c r="A17" s="2" t="str">
        <f>"Firm-product-country FE"</f>
        <v>Firm-product-country FE</v>
      </c>
      <c r="B17" s="2" t="str">
        <f t="shared" si="0"/>
        <v>Yes</v>
      </c>
      <c r="C17" s="2" t="str">
        <f t="shared" si="0"/>
        <v>Yes</v>
      </c>
      <c r="D17" s="2" t="str">
        <f t="shared" si="0"/>
        <v>Yes</v>
      </c>
      <c r="E17" s="2" t="str">
        <f t="shared" si="0"/>
        <v>Yes</v>
      </c>
    </row>
    <row r="18" spans="1:6" x14ac:dyDescent="0.3">
      <c r="A18" s="1" t="s">
        <v>4</v>
      </c>
      <c r="B18" s="3" t="str">
        <f>"1792020"</f>
        <v>1792020</v>
      </c>
      <c r="C18" s="3" t="str">
        <f>"1792020"</f>
        <v>1792020</v>
      </c>
      <c r="D18" s="3" t="str">
        <f>"1792020"</f>
        <v>1792020</v>
      </c>
      <c r="E18" s="3" t="str">
        <f>"1792020"</f>
        <v>1792020</v>
      </c>
      <c r="F18" s="2"/>
    </row>
    <row r="19" spans="1:6" x14ac:dyDescent="0.3">
      <c r="A19" t="s">
        <v>5</v>
      </c>
      <c r="B19" s="6" t="s">
        <v>6</v>
      </c>
      <c r="C19" s="6"/>
      <c r="D19" s="6"/>
      <c r="E19" s="6"/>
    </row>
    <row r="20" spans="1:6" x14ac:dyDescent="0.3">
      <c r="A20" s="1"/>
      <c r="B20" s="1" t="s">
        <v>7</v>
      </c>
      <c r="C20" s="1" t="s">
        <v>8</v>
      </c>
      <c r="D20" s="1" t="s">
        <v>9</v>
      </c>
      <c r="E20" s="1" t="s">
        <v>10</v>
      </c>
    </row>
    <row r="21" spans="1:6" x14ac:dyDescent="0.3">
      <c r="A21" t="s">
        <v>2</v>
      </c>
      <c r="B21" s="2" t="str">
        <f>"0.042***"</f>
        <v>0.042***</v>
      </c>
      <c r="C21" s="2" t="str">
        <f>"0.037***"</f>
        <v>0.037***</v>
      </c>
      <c r="D21" s="2" t="str">
        <f>"-0.035**"</f>
        <v>-0.035**</v>
      </c>
      <c r="E21" s="2" t="str">
        <f>"0.108***"</f>
        <v>0.108***</v>
      </c>
    </row>
    <row r="22" spans="1:6" x14ac:dyDescent="0.3">
      <c r="B22" s="2" t="str">
        <f>"(0.006)"</f>
        <v>(0.006)</v>
      </c>
      <c r="C22" s="2" t="str">
        <f>"(0.005)"</f>
        <v>(0.005)</v>
      </c>
      <c r="D22" s="2" t="str">
        <f>"(0.015)"</f>
        <v>(0.015)</v>
      </c>
      <c r="E22" s="2" t="str">
        <f>"(0.029)"</f>
        <v>(0.029)</v>
      </c>
    </row>
    <row r="23" spans="1:6" x14ac:dyDescent="0.3">
      <c r="A23" t="s">
        <v>3</v>
      </c>
      <c r="B23" s="2" t="str">
        <f>"-0.085**"</f>
        <v>-0.085**</v>
      </c>
      <c r="C23" s="2" t="str">
        <f>"-0.084**"</f>
        <v>-0.084**</v>
      </c>
      <c r="D23" s="2" t="str">
        <f>"-0.086**"</f>
        <v>-0.086**</v>
      </c>
      <c r="E23" s="2" t="str">
        <f>"-0.085**"</f>
        <v>-0.085**</v>
      </c>
    </row>
    <row r="24" spans="1:6" x14ac:dyDescent="0.3">
      <c r="B24" s="2" t="str">
        <f>"(0.036)"</f>
        <v>(0.036)</v>
      </c>
      <c r="C24" s="2" t="str">
        <f>"(0.036)"</f>
        <v>(0.036)</v>
      </c>
      <c r="D24" s="2" t="str">
        <f>"(0.036)"</f>
        <v>(0.036)</v>
      </c>
      <c r="E24" s="2" t="str">
        <f>"(0.036)"</f>
        <v>(0.036)</v>
      </c>
    </row>
    <row r="25" spans="1:6" x14ac:dyDescent="0.3">
      <c r="A25" t="s">
        <v>11</v>
      </c>
      <c r="B25" s="2" t="str">
        <f>"-0.020***"</f>
        <v>-0.020***</v>
      </c>
      <c r="C25" s="2"/>
      <c r="D25" s="2"/>
      <c r="E25" s="2"/>
    </row>
    <row r="26" spans="1:6" x14ac:dyDescent="0.3">
      <c r="B26" s="2" t="str">
        <f>"(0.004)"</f>
        <v>(0.004)</v>
      </c>
      <c r="C26" s="2"/>
      <c r="D26" s="2"/>
      <c r="E26" s="2"/>
    </row>
    <row r="27" spans="1:6" x14ac:dyDescent="0.3">
      <c r="A27" t="s">
        <v>12</v>
      </c>
      <c r="B27" s="2"/>
      <c r="C27" s="2" t="str">
        <f>"-0.045***"</f>
        <v>-0.045***</v>
      </c>
      <c r="D27" s="2"/>
      <c r="E27" s="2"/>
    </row>
    <row r="28" spans="1:6" x14ac:dyDescent="0.3">
      <c r="B28" s="2"/>
      <c r="C28" s="2" t="str">
        <f>"(0.013)"</f>
        <v>(0.013)</v>
      </c>
      <c r="D28" s="2"/>
      <c r="E28" s="2"/>
    </row>
    <row r="29" spans="1:6" x14ac:dyDescent="0.3">
      <c r="A29" t="s">
        <v>13</v>
      </c>
      <c r="B29" s="2"/>
      <c r="C29" s="2"/>
      <c r="D29" s="2" t="str">
        <f>"0.258***"</f>
        <v>0.258***</v>
      </c>
      <c r="E29" s="2"/>
    </row>
    <row r="30" spans="1:6" x14ac:dyDescent="0.3">
      <c r="B30" s="2"/>
      <c r="C30" s="2"/>
      <c r="D30" s="2" t="str">
        <f>"(0.052)"</f>
        <v>(0.052)</v>
      </c>
      <c r="E30" s="2"/>
    </row>
    <row r="31" spans="1:6" x14ac:dyDescent="0.3">
      <c r="A31" t="s">
        <v>14</v>
      </c>
      <c r="B31" s="2"/>
      <c r="C31" s="2"/>
      <c r="D31" s="2"/>
      <c r="E31" s="2" t="str">
        <f>"-0.433***"</f>
        <v>-0.433***</v>
      </c>
    </row>
    <row r="32" spans="1:6" x14ac:dyDescent="0.3">
      <c r="B32" s="2"/>
      <c r="C32" s="2"/>
      <c r="D32" s="2"/>
      <c r="E32" s="2" t="str">
        <f>"(0.167)"</f>
        <v>(0.167)</v>
      </c>
    </row>
    <row r="33" spans="1:5" x14ac:dyDescent="0.3">
      <c r="A33" s="2" t="str">
        <f>"Year FE "</f>
        <v xml:space="preserve">Year FE </v>
      </c>
      <c r="B33" s="2" t="str">
        <f t="shared" ref="B33:E34" si="1">"Yes"</f>
        <v>Yes</v>
      </c>
      <c r="C33" s="2" t="str">
        <f t="shared" si="1"/>
        <v>Yes</v>
      </c>
      <c r="D33" s="2" t="str">
        <f t="shared" si="1"/>
        <v>Yes</v>
      </c>
      <c r="E33" s="2" t="str">
        <f t="shared" si="1"/>
        <v>Yes</v>
      </c>
    </row>
    <row r="34" spans="1:5" x14ac:dyDescent="0.3">
      <c r="A34" s="2" t="str">
        <f>"Firm-product-country FE"</f>
        <v>Firm-product-country FE</v>
      </c>
      <c r="B34" s="2" t="str">
        <f t="shared" si="1"/>
        <v>Yes</v>
      </c>
      <c r="C34" s="2" t="str">
        <f t="shared" si="1"/>
        <v>Yes</v>
      </c>
      <c r="D34" s="2" t="str">
        <f t="shared" si="1"/>
        <v>Yes</v>
      </c>
      <c r="E34" s="2" t="str">
        <f t="shared" si="1"/>
        <v>Yes</v>
      </c>
    </row>
    <row r="35" spans="1:5" x14ac:dyDescent="0.3">
      <c r="A35" s="1" t="s">
        <v>4</v>
      </c>
      <c r="B35" s="3" t="str">
        <f>"1793974"</f>
        <v>1793974</v>
      </c>
      <c r="C35" s="3" t="str">
        <f>"1793974"</f>
        <v>1793974</v>
      </c>
      <c r="D35" s="3" t="str">
        <f>"1793974"</f>
        <v>1793974</v>
      </c>
      <c r="E35" s="3" t="str">
        <f>"1793974"</f>
        <v>1793974</v>
      </c>
    </row>
  </sheetData>
  <mergeCells count="2">
    <mergeCell ref="B2:E2"/>
    <mergeCell ref="B19:E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2022-06-27T17:00:05Z</dcterms:modified>
</cp:coreProperties>
</file>