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A3CFC180-7E81-4427-8407-C35B457689DC}" xr6:coauthVersionLast="47" xr6:coauthVersionMax="47" xr10:uidLastSave="{00000000-0000-0000-0000-000000000000}"/>
  <bookViews>
    <workbookView xWindow="1600" yWindow="153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23" i="1"/>
  <c r="F23" i="1"/>
  <c r="E23" i="1"/>
  <c r="D23" i="1"/>
  <c r="C23" i="1"/>
  <c r="B23" i="1"/>
  <c r="D10" i="1"/>
  <c r="C10" i="1"/>
  <c r="B10" i="1"/>
  <c r="D9" i="1"/>
  <c r="C9" i="1"/>
  <c r="B9" i="1"/>
  <c r="G16" i="1"/>
  <c r="G15" i="1"/>
  <c r="F14" i="1"/>
  <c r="F13" i="1"/>
  <c r="G12" i="1"/>
  <c r="F12" i="1"/>
  <c r="E12" i="1"/>
  <c r="G11" i="1"/>
  <c r="F11" i="1"/>
  <c r="E11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45" i="1"/>
  <c r="F45" i="1"/>
  <c r="E45" i="1"/>
  <c r="D45" i="1"/>
  <c r="C45" i="1"/>
  <c r="B45" i="1"/>
  <c r="G38" i="1"/>
  <c r="G37" i="1"/>
  <c r="E36" i="1"/>
  <c r="E35" i="1"/>
  <c r="D38" i="1"/>
  <c r="D37" i="1"/>
  <c r="C36" i="1"/>
  <c r="C35" i="1"/>
  <c r="G34" i="1"/>
  <c r="F34" i="1"/>
  <c r="E34" i="1"/>
  <c r="G33" i="1"/>
  <c r="F33" i="1"/>
  <c r="E33" i="1"/>
  <c r="D32" i="1"/>
  <c r="C32" i="1"/>
  <c r="B32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A42" i="1"/>
  <c r="A41" i="1"/>
  <c r="A40" i="1"/>
  <c r="A39" i="1"/>
  <c r="A33" i="1"/>
  <c r="A31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D16" i="1"/>
  <c r="D15" i="1"/>
  <c r="C14" i="1"/>
  <c r="C13" i="1"/>
  <c r="A11" i="1"/>
  <c r="A9" i="1"/>
  <c r="G1" i="1"/>
  <c r="F1" i="1"/>
  <c r="A22" i="1"/>
  <c r="A21" i="1"/>
  <c r="E1" i="1"/>
  <c r="D1" i="1"/>
  <c r="C1" i="1"/>
  <c r="B1" i="1"/>
</calcChain>
</file>

<file path=xl/sharedStrings.xml><?xml version="1.0" encoding="utf-8"?>
<sst xmlns="http://schemas.openxmlformats.org/spreadsheetml/2006/main" count="34" uniqueCount="15">
  <si>
    <t>Panel A</t>
    <phoneticPr fontId="1" type="noConversion"/>
  </si>
  <si>
    <t>Import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</si>
  <si>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</si>
  <si>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</si>
  <si>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</si>
  <si>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</si>
  <si>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</si>
  <si>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</si>
  <si>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</si>
  <si>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Panel B</t>
    <phoneticPr fontId="1" type="noConversion"/>
  </si>
  <si>
    <t>Export</t>
    <phoneticPr fontId="1" type="noConversion"/>
  </si>
  <si>
    <t>Markup</t>
    <phoneticPr fontId="1" type="noConversion"/>
  </si>
  <si>
    <t>Markup+</t>
    <phoneticPr fontId="1" type="noConversion"/>
  </si>
  <si>
    <t>TFP</t>
    <phoneticPr fontId="1" type="noConversion"/>
  </si>
  <si>
    <t>TFP+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</si>
</sst>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H15" sqref="H15"/>
    </sheetView>
  </sheetViews>
  <sheetFormatPr defaultRowHeight="14" x14ac:dyDescent="0.3"/>
  <sheetData>
    <row r="1" spans="1:7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4" t="str">
        <f>"(5)"</f>
        <v>(5)</v>
      </c>
      <c r="G1" s="4" t="str">
        <f>"(6)"</f>
        <v>(6)</v>
      </c>
    </row>
    <row r="2" spans="1:7" x14ac:dyDescent="0.3">
      <c r="A2" t="s">
        <v>0</v>
      </c>
      <c r="B2" s="3" t="s">
        <v>1</v>
      </c>
      <c r="C2" s="3"/>
      <c r="D2" s="3"/>
      <c r="E2" s="3"/>
      <c r="F2" s="3"/>
      <c r="G2" s="3"/>
    </row>
    <row r="3" spans="1:7" x14ac:dyDescent="0.3">
      <c r="A3" s="7"/>
      <c r="B3" s="7" t="s">
        <v>11</v>
      </c>
      <c r="C3" s="7" t="s">
        <v>12</v>
      </c>
      <c r="D3" s="7" t="s">
        <v>12</v>
      </c>
      <c r="E3" s="8" t="s">
        <v>13</v>
      </c>
      <c r="F3" s="8" t="s">
        <v>14</v>
      </c>
      <c r="G3" s="8" t="s">
        <v>14</v>
      </c>
    </row>
    <row r="4" spans="1:7" x14ac:dyDescent="0.3">
      <c r="A4" s="4"/>
      <c r="B4" s="4"/>
      <c r="C4" s="4" t="s">
        <v>2</v>
      </c>
      <c r="D4" s="4" t="s">
        <v>3</v>
      </c>
      <c r="E4" s="4"/>
      <c r="F4" s="4" t="s">
        <v>2</v>
      </c>
      <c r="G4" s="4" t="s">
        <v>3</v>
      </c>
    </row>
    <row r="5" spans="1:7" x14ac:dyDescent="0.3">
      <c r="A5" t="s">
        <v>4</v>
      </c>
      <c r="B5" s="5" t="str">
        <f>"0.668***"</f>
        <v>0.668***</v>
      </c>
      <c r="C5" s="5" t="str">
        <f>"0.480***"</f>
        <v>0.480***</v>
      </c>
      <c r="D5" s="5" t="str">
        <f>"1.459***"</f>
        <v>1.459***</v>
      </c>
      <c r="E5" s="5" t="str">
        <f>"0.410***"</f>
        <v>0.410***</v>
      </c>
      <c r="F5" s="5" t="str">
        <f>"0.253***"</f>
        <v>0.253***</v>
      </c>
      <c r="G5" s="5" t="str">
        <f>"1.165***"</f>
        <v>1.165***</v>
      </c>
    </row>
    <row r="6" spans="1:7" x14ac:dyDescent="0.3">
      <c r="B6" s="5" t="str">
        <f>"(0.034)"</f>
        <v>(0.034)</v>
      </c>
      <c r="C6" s="5" t="str">
        <f>"(0.034)"</f>
        <v>(0.034)</v>
      </c>
      <c r="D6" s="5" t="str">
        <f>"(0.045)"</f>
        <v>(0.045)</v>
      </c>
      <c r="E6" s="5" t="str">
        <f>"(0.015)"</f>
        <v>(0.015)</v>
      </c>
      <c r="F6" s="5" t="str">
        <f>"(0.016)"</f>
        <v>(0.016)</v>
      </c>
      <c r="G6" s="5" t="str">
        <f>"(0.033)"</f>
        <v>(0.033)</v>
      </c>
    </row>
    <row r="7" spans="1:7" x14ac:dyDescent="0.3">
      <c r="A7" t="s">
        <v>5</v>
      </c>
      <c r="B7" s="5" t="str">
        <f>"0.404***"</f>
        <v>0.404***</v>
      </c>
      <c r="C7" s="5" t="str">
        <f>"0.464***"</f>
        <v>0.464***</v>
      </c>
      <c r="D7" s="5" t="str">
        <f>"0.422***"</f>
        <v>0.422***</v>
      </c>
      <c r="E7" s="5" t="str">
        <f>"0.420***"</f>
        <v>0.420***</v>
      </c>
      <c r="F7" s="5" t="str">
        <f>"0.472***"</f>
        <v>0.472***</v>
      </c>
      <c r="G7" s="5" t="str">
        <f>"0.434***"</f>
        <v>0.434***</v>
      </c>
    </row>
    <row r="8" spans="1:7" x14ac:dyDescent="0.3">
      <c r="B8" s="5" t="str">
        <f t="shared" ref="B8:G8" si="0">"(0.091)"</f>
        <v>(0.091)</v>
      </c>
      <c r="C8" s="5" t="str">
        <f t="shared" si="0"/>
        <v>(0.091)</v>
      </c>
      <c r="D8" s="5" t="str">
        <f t="shared" si="0"/>
        <v>(0.091)</v>
      </c>
      <c r="E8" s="5" t="str">
        <f t="shared" si="0"/>
        <v>(0.091)</v>
      </c>
      <c r="F8" s="5" t="str">
        <f t="shared" si="0"/>
        <v>(0.091)</v>
      </c>
      <c r="G8" s="5" t="str">
        <f t="shared" si="0"/>
        <v>(0.091)</v>
      </c>
    </row>
    <row r="9" spans="1:7" x14ac:dyDescent="0.3">
      <c r="A9" s="5" t="str">
        <f>"x_Markup_lag"</f>
        <v>x_Markup_lag</v>
      </c>
      <c r="B9" s="5" t="str">
        <f>"-0.199***"</f>
        <v>-0.199***</v>
      </c>
      <c r="C9" s="5" t="str">
        <f>"-0.175***"</f>
        <v>-0.175***</v>
      </c>
      <c r="D9" s="5" t="str">
        <f>"-0.204***"</f>
        <v>-0.204***</v>
      </c>
      <c r="E9" s="5"/>
    </row>
    <row r="10" spans="1:7" x14ac:dyDescent="0.3">
      <c r="B10" s="5" t="str">
        <f>"(0.022)"</f>
        <v>(0.022)</v>
      </c>
      <c r="C10" s="5" t="str">
        <f>"(0.022)"</f>
        <v>(0.022)</v>
      </c>
      <c r="D10" s="5" t="str">
        <f>"(0.022)"</f>
        <v>(0.022)</v>
      </c>
      <c r="E10" s="5"/>
    </row>
    <row r="11" spans="1:7" x14ac:dyDescent="0.3">
      <c r="A11" s="5" t="str">
        <f>"x_tfp_lag"</f>
        <v>x_tfp_lag</v>
      </c>
      <c r="B11" s="5"/>
      <c r="C11" s="5"/>
      <c r="D11" s="5"/>
      <c r="E11" s="5" t="str">
        <f>"0.477***"</f>
        <v>0.477***</v>
      </c>
      <c r="F11" s="5" t="str">
        <f>"0.247***"</f>
        <v>0.247***</v>
      </c>
      <c r="G11" s="5" t="str">
        <f>"0.382***"</f>
        <v>0.382***</v>
      </c>
    </row>
    <row r="12" spans="1:7" x14ac:dyDescent="0.3">
      <c r="B12" s="5"/>
      <c r="C12" s="5"/>
      <c r="D12" s="5"/>
      <c r="E12" s="5" t="str">
        <f>"(0.039)"</f>
        <v>(0.039)</v>
      </c>
      <c r="F12" s="5" t="str">
        <f>"(0.040)"</f>
        <v>(0.040)</v>
      </c>
      <c r="G12" s="5" t="str">
        <f>"(0.040)"</f>
        <v>(0.040)</v>
      </c>
    </row>
    <row r="13" spans="1:7" x14ac:dyDescent="0.3">
      <c r="A13" t="s">
        <v>6</v>
      </c>
      <c r="B13" s="5"/>
      <c r="C13" s="5" t="str">
        <f>"0.332***"</f>
        <v>0.332***</v>
      </c>
      <c r="D13" s="5"/>
      <c r="E13" s="5"/>
      <c r="F13" s="5" t="str">
        <f>"1.176***"</f>
        <v>1.176***</v>
      </c>
    </row>
    <row r="14" spans="1:7" x14ac:dyDescent="0.3">
      <c r="B14" s="5"/>
      <c r="C14" s="5" t="str">
        <f>"(0.031)"</f>
        <v>(0.031)</v>
      </c>
      <c r="D14" s="5"/>
      <c r="E14" s="5"/>
      <c r="F14" s="5" t="str">
        <f>"(0.030)"</f>
        <v>(0.030)</v>
      </c>
    </row>
    <row r="15" spans="1:7" x14ac:dyDescent="0.3">
      <c r="A15" t="s">
        <v>7</v>
      </c>
      <c r="B15" s="5"/>
      <c r="C15" s="5"/>
      <c r="D15" s="5" t="str">
        <f>"-0.848***"</f>
        <v>-0.848***</v>
      </c>
      <c r="E15" s="5"/>
      <c r="G15" s="5" t="str">
        <f>"-3.077***"</f>
        <v>-3.077***</v>
      </c>
    </row>
    <row r="16" spans="1:7" x14ac:dyDescent="0.3">
      <c r="B16" s="5"/>
      <c r="C16" s="5"/>
      <c r="D16" s="5" t="str">
        <f>"(0.122)"</f>
        <v>(0.122)</v>
      </c>
      <c r="E16" s="5"/>
      <c r="G16" s="5" t="str">
        <f>"(0.118)"</f>
        <v>(0.118)</v>
      </c>
    </row>
    <row r="17" spans="1:7" x14ac:dyDescent="0.3">
      <c r="A17" s="5" t="str">
        <f>"Markup_lag"</f>
        <v>Markup_lag</v>
      </c>
      <c r="B17" s="5" t="str">
        <f>"0.158***"</f>
        <v>0.158***</v>
      </c>
      <c r="C17" s="5" t="str">
        <f>"0.158***"</f>
        <v>0.158***</v>
      </c>
      <c r="D17" s="5" t="str">
        <f>"0.158***"</f>
        <v>0.158***</v>
      </c>
      <c r="E17" s="5" t="str">
        <f>"0.162***"</f>
        <v>0.162***</v>
      </c>
      <c r="F17" s="5" t="str">
        <f>"0.161***"</f>
        <v>0.161***</v>
      </c>
      <c r="G17" s="5" t="str">
        <f>"0.161***"</f>
        <v>0.161***</v>
      </c>
    </row>
    <row r="18" spans="1:7" x14ac:dyDescent="0.3">
      <c r="A18" s="5" t="str">
        <f>""</f>
        <v/>
      </c>
      <c r="B18" s="5" t="str">
        <f t="shared" ref="B18:G18" si="1">"(0.007)"</f>
        <v>(0.007)</v>
      </c>
      <c r="C18" s="5" t="str">
        <f t="shared" si="1"/>
        <v>(0.007)</v>
      </c>
      <c r="D18" s="5" t="str">
        <f t="shared" si="1"/>
        <v>(0.007)</v>
      </c>
      <c r="E18" s="5" t="str">
        <f t="shared" si="1"/>
        <v>(0.007)</v>
      </c>
      <c r="F18" s="5" t="str">
        <f t="shared" si="1"/>
        <v>(0.007)</v>
      </c>
      <c r="G18" s="5" t="str">
        <f t="shared" si="1"/>
        <v>(0.007)</v>
      </c>
    </row>
    <row r="19" spans="1:7" x14ac:dyDescent="0.3">
      <c r="A19" s="5" t="str">
        <f>"tfp_lag"</f>
        <v>tfp_lag</v>
      </c>
      <c r="B19" s="5" t="str">
        <f>"-0.305***"</f>
        <v>-0.305***</v>
      </c>
      <c r="C19" s="5" t="str">
        <f>"-0.303***"</f>
        <v>-0.303***</v>
      </c>
      <c r="D19" s="5" t="str">
        <f>"-0.303***"</f>
        <v>-0.303***</v>
      </c>
      <c r="E19" s="5" t="str">
        <f>"-0.309***"</f>
        <v>-0.309***</v>
      </c>
      <c r="F19" s="5" t="str">
        <f>"-0.305***"</f>
        <v>-0.305***</v>
      </c>
      <c r="G19" s="5" t="str">
        <f>"-0.306***"</f>
        <v>-0.306***</v>
      </c>
    </row>
    <row r="20" spans="1:7" x14ac:dyDescent="0.3">
      <c r="A20" s="5" t="str">
        <f>""</f>
        <v/>
      </c>
      <c r="B20" s="5" t="str">
        <f t="shared" ref="B20:G20" si="2">"(0.013)"</f>
        <v>(0.013)</v>
      </c>
      <c r="C20" s="5" t="str">
        <f t="shared" si="2"/>
        <v>(0.013)</v>
      </c>
      <c r="D20" s="5" t="str">
        <f t="shared" si="2"/>
        <v>(0.013)</v>
      </c>
      <c r="E20" s="5" t="str">
        <f t="shared" si="2"/>
        <v>(0.013)</v>
      </c>
      <c r="F20" s="5" t="str">
        <f t="shared" si="2"/>
        <v>(0.013)</v>
      </c>
      <c r="G20" s="5" t="str">
        <f t="shared" si="2"/>
        <v>(0.013)</v>
      </c>
    </row>
    <row r="21" spans="1:7" x14ac:dyDescent="0.3">
      <c r="A21" s="5" t="str">
        <f>"Year FE "</f>
        <v xml:space="preserve">Year FE </v>
      </c>
      <c r="B21" s="5" t="str">
        <f t="shared" ref="B21:G22" si="3">"Yes"</f>
        <v>Yes</v>
      </c>
      <c r="C21" s="5" t="str">
        <f t="shared" si="3"/>
        <v>Yes</v>
      </c>
      <c r="D21" s="5" t="str">
        <f t="shared" si="3"/>
        <v>Yes</v>
      </c>
      <c r="E21" s="5" t="str">
        <f t="shared" si="3"/>
        <v>Yes</v>
      </c>
      <c r="F21" s="5" t="str">
        <f t="shared" si="3"/>
        <v>Yes</v>
      </c>
      <c r="G21" s="5" t="str">
        <f t="shared" si="3"/>
        <v>Yes</v>
      </c>
    </row>
    <row r="22" spans="1:7" x14ac:dyDescent="0.3">
      <c r="A22" s="5" t="str">
        <f>"Firm-product-country FE"</f>
        <v>Firm-product-country FE</v>
      </c>
      <c r="B22" s="5" t="str">
        <f t="shared" si="3"/>
        <v>Yes</v>
      </c>
      <c r="C22" s="5" t="str">
        <f t="shared" si="3"/>
        <v>Yes</v>
      </c>
      <c r="D22" s="5" t="str">
        <f t="shared" si="3"/>
        <v>Yes</v>
      </c>
      <c r="E22" s="5" t="str">
        <f t="shared" si="3"/>
        <v>Yes</v>
      </c>
      <c r="F22" s="5" t="str">
        <f t="shared" si="3"/>
        <v>Yes</v>
      </c>
      <c r="G22" s="5" t="str">
        <f t="shared" si="3"/>
        <v>Yes</v>
      </c>
    </row>
    <row r="23" spans="1:7" x14ac:dyDescent="0.3">
      <c r="A23" s="4" t="s">
        <v>8</v>
      </c>
      <c r="B23" s="6" t="str">
        <f t="shared" ref="B23:G23" si="4">"1566387"</f>
        <v>1566387</v>
      </c>
      <c r="C23" s="6" t="str">
        <f t="shared" si="4"/>
        <v>1566387</v>
      </c>
      <c r="D23" s="6" t="str">
        <f t="shared" si="4"/>
        <v>1566387</v>
      </c>
      <c r="E23" s="6" t="str">
        <f t="shared" si="4"/>
        <v>1566387</v>
      </c>
      <c r="F23" s="6" t="str">
        <f t="shared" si="4"/>
        <v>1566387</v>
      </c>
      <c r="G23" s="6" t="str">
        <f t="shared" si="4"/>
        <v>1566387</v>
      </c>
    </row>
    <row r="24" spans="1:7" x14ac:dyDescent="0.3">
      <c r="A24" t="s">
        <v>9</v>
      </c>
      <c r="B24" s="3" t="s">
        <v>10</v>
      </c>
      <c r="C24" s="3"/>
      <c r="D24" s="3"/>
      <c r="E24" s="3"/>
      <c r="F24" s="3"/>
      <c r="G24" s="3"/>
    </row>
    <row r="25" spans="1:7" x14ac:dyDescent="0.3">
      <c r="A25" s="7"/>
      <c r="B25" s="7" t="s">
        <v>11</v>
      </c>
      <c r="C25" s="7" t="s">
        <v>12</v>
      </c>
      <c r="D25" s="7" t="s">
        <v>12</v>
      </c>
      <c r="E25" s="8" t="s">
        <v>13</v>
      </c>
      <c r="F25" s="8" t="s">
        <v>14</v>
      </c>
      <c r="G25" s="8" t="s">
        <v>14</v>
      </c>
    </row>
    <row r="26" spans="1:7" x14ac:dyDescent="0.3">
      <c r="A26" s="4"/>
      <c r="B26" s="4"/>
      <c r="C26" s="4" t="s">
        <v>2</v>
      </c>
      <c r="D26" s="4" t="s">
        <v>3</v>
      </c>
      <c r="E26" s="4"/>
      <c r="F26" s="4" t="s">
        <v>2</v>
      </c>
      <c r="G26" s="4" t="s">
        <v>3</v>
      </c>
    </row>
    <row r="27" spans="1:7" x14ac:dyDescent="0.3">
      <c r="A27" t="s">
        <v>4</v>
      </c>
      <c r="B27" s="5" t="str">
        <f>"-0.048***"</f>
        <v>-0.048***</v>
      </c>
      <c r="C27" s="5" t="str">
        <f>"-0.045**"</f>
        <v>-0.045**</v>
      </c>
      <c r="D27" s="5" t="str">
        <f>"-0.113***"</f>
        <v>-0.113***</v>
      </c>
      <c r="E27" s="5" t="str">
        <f>"0.042***"</f>
        <v>0.042***</v>
      </c>
      <c r="F27" s="5" t="str">
        <f>"0.047***"</f>
        <v>0.047***</v>
      </c>
      <c r="G27" s="5" t="str">
        <f>"-0.023"</f>
        <v>-0.023</v>
      </c>
    </row>
    <row r="28" spans="1:7" x14ac:dyDescent="0.3">
      <c r="B28" s="5" t="str">
        <f>"(0.017)"</f>
        <v>(0.017)</v>
      </c>
      <c r="C28" s="5" t="str">
        <f>"(0.017)"</f>
        <v>(0.017)</v>
      </c>
      <c r="D28" s="5" t="str">
        <f>"(0.023)"</f>
        <v>(0.023)</v>
      </c>
      <c r="E28" s="5" t="str">
        <f>"(0.006)"</f>
        <v>(0.006)</v>
      </c>
      <c r="F28" s="5" t="str">
        <f>"(0.006)"</f>
        <v>(0.006)</v>
      </c>
      <c r="G28" s="5" t="str">
        <f>"(0.016)"</f>
        <v>(0.016)</v>
      </c>
    </row>
    <row r="29" spans="1:7" x14ac:dyDescent="0.3">
      <c r="A29" t="s">
        <v>5</v>
      </c>
      <c r="B29" s="5" t="str">
        <f>"-0.087**"</f>
        <v>-0.087**</v>
      </c>
      <c r="C29" s="5" t="str">
        <f>"-0.088**"</f>
        <v>-0.088**</v>
      </c>
      <c r="D29" s="5" t="str">
        <f>"-0.089**"</f>
        <v>-0.089**</v>
      </c>
      <c r="E29" s="5" t="str">
        <f>"-0.087**"</f>
        <v>-0.087**</v>
      </c>
      <c r="F29" s="5" t="str">
        <f>"-0.088**"</f>
        <v>-0.088**</v>
      </c>
      <c r="G29" s="5" t="str">
        <f>"-0.089**"</f>
        <v>-0.089**</v>
      </c>
    </row>
    <row r="30" spans="1:7" x14ac:dyDescent="0.3">
      <c r="B30" s="5" t="str">
        <f t="shared" ref="B30:G30" si="5">"(0.039)"</f>
        <v>(0.039)</v>
      </c>
      <c r="C30" s="5" t="str">
        <f t="shared" si="5"/>
        <v>(0.039)</v>
      </c>
      <c r="D30" s="5" t="str">
        <f t="shared" si="5"/>
        <v>(0.039)</v>
      </c>
      <c r="E30" s="5" t="str">
        <f t="shared" si="5"/>
        <v>(0.039)</v>
      </c>
      <c r="F30" s="5" t="str">
        <f t="shared" si="5"/>
        <v>(0.039)</v>
      </c>
      <c r="G30" s="5" t="str">
        <f t="shared" si="5"/>
        <v>(0.039)</v>
      </c>
    </row>
    <row r="31" spans="1:7" x14ac:dyDescent="0.3">
      <c r="A31" s="5" t="str">
        <f>"x_Markup_lag"</f>
        <v>x_Markup_lag</v>
      </c>
      <c r="B31" s="5" t="str">
        <f>"0.066***"</f>
        <v>0.066***</v>
      </c>
      <c r="C31" s="5" t="str">
        <f>"0.066***"</f>
        <v>0.066***</v>
      </c>
      <c r="D31" s="5" t="str">
        <f>"0.067***"</f>
        <v>0.067***</v>
      </c>
      <c r="E31" s="5"/>
    </row>
    <row r="32" spans="1:7" x14ac:dyDescent="0.3">
      <c r="B32" s="5" t="str">
        <f>"(0.013)"</f>
        <v>(0.013)</v>
      </c>
      <c r="C32" s="5" t="str">
        <f>"(0.013)"</f>
        <v>(0.013)</v>
      </c>
      <c r="D32" s="5" t="str">
        <f>"(0.013)"</f>
        <v>(0.013)</v>
      </c>
      <c r="E32" s="5"/>
    </row>
    <row r="33" spans="1:7" x14ac:dyDescent="0.3">
      <c r="A33" s="5" t="str">
        <f>"x_tfp_lag"</f>
        <v>x_tfp_lag</v>
      </c>
      <c r="B33" s="5"/>
      <c r="C33" s="5"/>
      <c r="D33" s="5"/>
      <c r="E33" s="5" t="str">
        <f>"0.072***"</f>
        <v>0.072***</v>
      </c>
      <c r="F33" s="5" t="str">
        <f>"0.083***"</f>
        <v>0.083***</v>
      </c>
      <c r="G33" s="5" t="str">
        <f>"0.077***"</f>
        <v>0.077***</v>
      </c>
    </row>
    <row r="34" spans="1:7" x14ac:dyDescent="0.3">
      <c r="B34" s="5"/>
      <c r="C34" s="5"/>
      <c r="D34" s="5"/>
      <c r="E34" s="5" t="str">
        <f>"(0.021)"</f>
        <v>(0.021)</v>
      </c>
      <c r="F34" s="5" t="str">
        <f>"(0.021)"</f>
        <v>(0.021)</v>
      </c>
      <c r="G34" s="5" t="str">
        <f>"(0.021)"</f>
        <v>(0.021)</v>
      </c>
    </row>
    <row r="35" spans="1:7" x14ac:dyDescent="0.3">
      <c r="A35" t="s">
        <v>6</v>
      </c>
      <c r="B35" s="5"/>
      <c r="C35" s="5" t="str">
        <f>"-0.049***"</f>
        <v>-0.049***</v>
      </c>
      <c r="D35" s="5"/>
      <c r="E35" s="5" t="str">
        <f>"-0.057***"</f>
        <v>-0.057***</v>
      </c>
    </row>
    <row r="36" spans="1:7" x14ac:dyDescent="0.3">
      <c r="B36" s="5"/>
      <c r="C36" s="5" t="str">
        <f>"(0.014)"</f>
        <v>(0.014)</v>
      </c>
      <c r="D36" s="5"/>
      <c r="E36" s="5" t="str">
        <f>"(0.014)"</f>
        <v>(0.014)</v>
      </c>
    </row>
    <row r="37" spans="1:7" x14ac:dyDescent="0.3">
      <c r="A37" t="s">
        <v>7</v>
      </c>
      <c r="B37" s="5"/>
      <c r="C37" s="5"/>
      <c r="D37" s="5" t="str">
        <f>"0.242***"</f>
        <v>0.242***</v>
      </c>
      <c r="E37" s="5"/>
      <c r="G37" s="5" t="str">
        <f>"0.248***"</f>
        <v>0.248***</v>
      </c>
    </row>
    <row r="38" spans="1:7" x14ac:dyDescent="0.3">
      <c r="B38" s="5"/>
      <c r="C38" s="5"/>
      <c r="D38" s="5" t="str">
        <f>"(0.056)"</f>
        <v>(0.056)</v>
      </c>
      <c r="E38" s="5"/>
      <c r="G38" s="5" t="str">
        <f>"(0.057)"</f>
        <v>(0.057)</v>
      </c>
    </row>
    <row r="39" spans="1:7" x14ac:dyDescent="0.3">
      <c r="A39" s="5" t="str">
        <f>"Markup_lag"</f>
        <v>Markup_lag</v>
      </c>
      <c r="B39" s="5" t="str">
        <f>"0.010**"</f>
        <v>0.010**</v>
      </c>
      <c r="C39" s="5" t="str">
        <f>"0.011***"</f>
        <v>0.011***</v>
      </c>
      <c r="D39" s="5" t="str">
        <f>"0.010**"</f>
        <v>0.010**</v>
      </c>
      <c r="E39" s="5" t="str">
        <f>"0.005"</f>
        <v>0.005</v>
      </c>
      <c r="F39" s="5" t="str">
        <f>"0.006"</f>
        <v>0.006</v>
      </c>
      <c r="G39" s="5" t="str">
        <f>"0.005"</f>
        <v>0.005</v>
      </c>
    </row>
    <row r="40" spans="1:7" x14ac:dyDescent="0.3">
      <c r="A40" s="5" t="str">
        <f>""</f>
        <v/>
      </c>
      <c r="B40" s="5" t="str">
        <f t="shared" ref="B40:G40" si="6">"(0.004)"</f>
        <v>(0.004)</v>
      </c>
      <c r="C40" s="5" t="str">
        <f t="shared" si="6"/>
        <v>(0.004)</v>
      </c>
      <c r="D40" s="5" t="str">
        <f t="shared" si="6"/>
        <v>(0.004)</v>
      </c>
      <c r="E40" s="5" t="str">
        <f t="shared" si="6"/>
        <v>(0.004)</v>
      </c>
      <c r="F40" s="5" t="str">
        <f t="shared" si="6"/>
        <v>(0.004)</v>
      </c>
      <c r="G40" s="5" t="str">
        <f t="shared" si="6"/>
        <v>(0.004)</v>
      </c>
    </row>
    <row r="41" spans="1:7" x14ac:dyDescent="0.3">
      <c r="A41" s="5" t="str">
        <f>"tfp_lag"</f>
        <v>tfp_lag</v>
      </c>
      <c r="B41" s="5" t="str">
        <f>"-0.022***"</f>
        <v>-0.022***</v>
      </c>
      <c r="C41" s="5" t="str">
        <f>"-0.024***"</f>
        <v>-0.024***</v>
      </c>
      <c r="D41" s="5" t="str">
        <f>"-0.023***"</f>
        <v>-0.023***</v>
      </c>
      <c r="E41" s="5" t="str">
        <f>"-0.016**"</f>
        <v>-0.016**</v>
      </c>
      <c r="F41" s="5" t="str">
        <f>"-0.017**"</f>
        <v>-0.017**</v>
      </c>
      <c r="G41" s="5" t="str">
        <f>"-0.016**"</f>
        <v>-0.016**</v>
      </c>
    </row>
    <row r="42" spans="1:7" x14ac:dyDescent="0.3">
      <c r="A42" s="5" t="str">
        <f>""</f>
        <v/>
      </c>
      <c r="B42" s="5" t="str">
        <f>"(0.007)"</f>
        <v>(0.007)</v>
      </c>
      <c r="C42" s="5" t="str">
        <f>"(0.007)"</f>
        <v>(0.007)</v>
      </c>
      <c r="D42" s="5" t="str">
        <f>"(0.007)"</f>
        <v>(0.007)</v>
      </c>
      <c r="E42" s="5" t="str">
        <f>"(0.008)"</f>
        <v>(0.008)</v>
      </c>
      <c r="F42" s="5" t="str">
        <f>"(0.008)"</f>
        <v>(0.008)</v>
      </c>
      <c r="G42" s="5" t="str">
        <f>"(0.008)"</f>
        <v>(0.008)</v>
      </c>
    </row>
    <row r="43" spans="1:7" x14ac:dyDescent="0.3">
      <c r="A43" s="5" t="str">
        <f>"Year FE "</f>
        <v xml:space="preserve">Year FE </v>
      </c>
      <c r="B43" s="5" t="str">
        <f t="shared" ref="B43:G44" si="7">"Yes"</f>
        <v>Yes</v>
      </c>
      <c r="C43" s="5" t="str">
        <f t="shared" si="7"/>
        <v>Yes</v>
      </c>
      <c r="D43" s="5" t="str">
        <f t="shared" si="7"/>
        <v>Yes</v>
      </c>
      <c r="E43" s="5" t="str">
        <f t="shared" si="7"/>
        <v>Yes</v>
      </c>
      <c r="F43" s="5" t="str">
        <f t="shared" si="7"/>
        <v>Yes</v>
      </c>
      <c r="G43" s="5" t="str">
        <f t="shared" si="7"/>
        <v>Yes</v>
      </c>
    </row>
    <row r="44" spans="1:7" x14ac:dyDescent="0.3">
      <c r="A44" s="5" t="str">
        <f>"Firm-product-country FE"</f>
        <v>Firm-product-country FE</v>
      </c>
      <c r="B44" s="5" t="str">
        <f t="shared" si="7"/>
        <v>Yes</v>
      </c>
      <c r="C44" s="5" t="str">
        <f t="shared" si="7"/>
        <v>Yes</v>
      </c>
      <c r="D44" s="5" t="str">
        <f t="shared" si="7"/>
        <v>Yes</v>
      </c>
      <c r="E44" s="5" t="str">
        <f t="shared" si="7"/>
        <v>Yes</v>
      </c>
      <c r="F44" s="5" t="str">
        <f t="shared" si="7"/>
        <v>Yes</v>
      </c>
      <c r="G44" s="5" t="str">
        <f t="shared" si="7"/>
        <v>Yes</v>
      </c>
    </row>
    <row r="45" spans="1:7" x14ac:dyDescent="0.3">
      <c r="A45" s="4" t="s">
        <v>8</v>
      </c>
      <c r="B45" s="6" t="str">
        <f t="shared" ref="B45:G45" si="8">"1559255"</f>
        <v>1559255</v>
      </c>
      <c r="C45" s="6" t="str">
        <f t="shared" si="8"/>
        <v>1559255</v>
      </c>
      <c r="D45" s="6" t="str">
        <f t="shared" si="8"/>
        <v>1559255</v>
      </c>
      <c r="E45" s="6" t="str">
        <f t="shared" si="8"/>
        <v>1559255</v>
      </c>
      <c r="F45" s="6" t="str">
        <f t="shared" si="8"/>
        <v>1559255</v>
      </c>
      <c r="G45" s="6" t="str">
        <f t="shared" si="8"/>
        <v>1559255</v>
      </c>
    </row>
  </sheetData>
  <mergeCells count="2">
    <mergeCell ref="B24:G24"/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2022-06-27T13:21:55Z</dcterms:modified>
</cp:coreProperties>
</file>