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1B7260FE-170D-4DE4-938B-378C34DB87BF}" xr6:coauthVersionLast="47" xr6:coauthVersionMax="47" xr10:uidLastSave="{00000000-0000-0000-0000-000000000000}"/>
  <bookViews>
    <workbookView xWindow="2250" yWindow="188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B20" i="1"/>
  <c r="E35" i="1"/>
  <c r="D35" i="1"/>
  <c r="C35" i="1"/>
  <c r="B35" i="1"/>
  <c r="E32" i="1"/>
  <c r="E31" i="1"/>
  <c r="D30" i="1"/>
  <c r="D29" i="1"/>
  <c r="C28" i="1"/>
  <c r="C27" i="1"/>
  <c r="B26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15" i="1"/>
  <c r="E14" i="1"/>
  <c r="D13" i="1"/>
  <c r="D12" i="1"/>
  <c r="C11" i="1"/>
  <c r="C10" i="1"/>
  <c r="B9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34" i="1"/>
  <c r="D34" i="1"/>
  <c r="C34" i="1"/>
  <c r="B34" i="1"/>
  <c r="A34" i="1"/>
  <c r="E33" i="1"/>
  <c r="D33" i="1"/>
  <c r="C33" i="1"/>
  <c r="B33" i="1"/>
  <c r="A33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" i="1"/>
  <c r="D1" i="1"/>
  <c r="C1" i="1"/>
  <c r="B1" i="1"/>
</calcChain>
</file>

<file path=xl/sharedStrings.xml><?xml version="1.0" encoding="utf-8"?>
<sst xmlns="http://schemas.openxmlformats.org/spreadsheetml/2006/main" count="18" uniqueCount="11">
  <si>
    <t>Panel A</t>
    <phoneticPr fontId="1" type="noConversion"/>
  </si>
  <si>
    <t>Import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</si>
  <si>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</si>
  <si>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</si>
  <si>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</si>
  <si>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</si>
  <si>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dlnRER*Inventory</t>
    <phoneticPr fontId="1" type="noConversion"/>
  </si>
  <si>
    <t>Observations</t>
  </si>
  <si>
    <t>Panel B</t>
    <phoneticPr fontId="1" type="noConversion"/>
  </si>
  <si>
    <t>Export</t>
    <phoneticPr fontId="1" type="noConversion"/>
  </si>
  <si>
    <t>dlnRER*R&amp;D Intensity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</si>
</sst>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I12" sqref="I12"/>
    </sheetView>
  </sheetViews>
  <sheetFormatPr defaultRowHeight="14" x14ac:dyDescent="0.3"/>
  <sheetData>
    <row r="1" spans="1:5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</row>
    <row r="2" spans="1:5" x14ac:dyDescent="0.3">
      <c r="A2" t="s">
        <v>0</v>
      </c>
      <c r="B2" s="3" t="s">
        <v>1</v>
      </c>
      <c r="C2" s="3"/>
      <c r="D2" s="3"/>
      <c r="E2" s="3"/>
    </row>
    <row r="3" spans="1:5" x14ac:dyDescent="0.3">
      <c r="A3" s="4"/>
      <c r="B3" s="6" t="str">
        <f>"External Finance"</f>
        <v>External Finance</v>
      </c>
      <c r="C3" s="6" t="str">
        <f>"Tangibility"</f>
        <v>Tangibility</v>
      </c>
      <c r="D3" s="6" t="str">
        <f>"Inventory"</f>
        <v>Inventory</v>
      </c>
      <c r="E3" s="6" t="str">
        <f>"R&amp;D Intensity"</f>
        <v>R&amp;D Intensity</v>
      </c>
    </row>
    <row r="4" spans="1:5" x14ac:dyDescent="0.3">
      <c r="A4" t="s">
        <v>2</v>
      </c>
      <c r="B4" s="5" t="str">
        <f>"0.561***"</f>
        <v>0.561***</v>
      </c>
      <c r="C4" s="5" t="str">
        <f>"2.109***"</f>
        <v>2.109***</v>
      </c>
      <c r="D4" s="5" t="str">
        <f>"-0.854***"</f>
        <v>-0.854***</v>
      </c>
      <c r="E4" s="5" t="str">
        <f>"0.051***"</f>
        <v>0.051***</v>
      </c>
    </row>
    <row r="5" spans="1:5" x14ac:dyDescent="0.3">
      <c r="B5" s="5" t="str">
        <f>"(0.016)"</f>
        <v>(0.016)</v>
      </c>
      <c r="C5" s="5" t="str">
        <f>"(0.049)"</f>
        <v>(0.049)</v>
      </c>
      <c r="D5" s="5" t="str">
        <f>"(0.040)"</f>
        <v>(0.040)</v>
      </c>
      <c r="E5" s="5" t="str">
        <f>"(0.017)"</f>
        <v>(0.017)</v>
      </c>
    </row>
    <row r="6" spans="1:5" x14ac:dyDescent="0.3">
      <c r="A6" t="s">
        <v>3</v>
      </c>
      <c r="B6" s="5" t="str">
        <f>"0.356***"</f>
        <v>0.356***</v>
      </c>
      <c r="C6" s="5" t="str">
        <f>"0.346***"</f>
        <v>0.346***</v>
      </c>
      <c r="D6" s="5" t="str">
        <f>"0.442***"</f>
        <v>0.442***</v>
      </c>
      <c r="E6" s="5" t="str">
        <f>"0.412***"</f>
        <v>0.412***</v>
      </c>
    </row>
    <row r="7" spans="1:5" x14ac:dyDescent="0.3">
      <c r="B7" s="5" t="str">
        <f>"(0.084)"</f>
        <v>(0.084)</v>
      </c>
      <c r="C7" s="5" t="str">
        <f>"(0.084)"</f>
        <v>(0.084)</v>
      </c>
      <c r="D7" s="5" t="str">
        <f>"(0.084)"</f>
        <v>(0.084)</v>
      </c>
      <c r="E7" s="5" t="str">
        <f>"(0.084)"</f>
        <v>(0.084)</v>
      </c>
    </row>
    <row r="8" spans="1:5" x14ac:dyDescent="0.3">
      <c r="A8" t="s">
        <v>4</v>
      </c>
      <c r="B8" s="5" t="str">
        <f>"0.263***"</f>
        <v>0.263***</v>
      </c>
      <c r="C8" s="5"/>
      <c r="D8" s="5"/>
      <c r="E8" s="5"/>
    </row>
    <row r="9" spans="1:5" x14ac:dyDescent="0.3">
      <c r="B9" s="5" t="str">
        <f>"(0.013)"</f>
        <v>(0.013)</v>
      </c>
      <c r="C9" s="5"/>
      <c r="D9" s="5"/>
      <c r="E9" s="5"/>
    </row>
    <row r="10" spans="1:5" x14ac:dyDescent="0.3">
      <c r="A10" t="s">
        <v>5</v>
      </c>
      <c r="B10" s="5"/>
      <c r="C10" s="5" t="str">
        <f>"-5.946***"</f>
        <v>-5.946***</v>
      </c>
      <c r="D10" s="5"/>
      <c r="E10" s="5"/>
    </row>
    <row r="11" spans="1:5" x14ac:dyDescent="0.3">
      <c r="B11" s="5"/>
      <c r="C11" s="5" t="str">
        <f>"(0.162)"</f>
        <v>(0.162)</v>
      </c>
      <c r="D11" s="5"/>
      <c r="E11" s="5"/>
    </row>
    <row r="12" spans="1:5" x14ac:dyDescent="0.3">
      <c r="A12" t="s">
        <v>6</v>
      </c>
      <c r="B12" s="5"/>
      <c r="C12" s="5"/>
      <c r="D12" s="5" t="str">
        <f>"10.913***"</f>
        <v>10.913***</v>
      </c>
      <c r="E12" s="5"/>
    </row>
    <row r="13" spans="1:5" x14ac:dyDescent="0.3">
      <c r="B13" s="5"/>
      <c r="C13" s="5"/>
      <c r="D13" s="5" t="str">
        <f>"(0.324)"</f>
        <v>(0.324)</v>
      </c>
      <c r="E13" s="5"/>
    </row>
    <row r="14" spans="1:5" x14ac:dyDescent="0.3">
      <c r="A14" t="s">
        <v>10</v>
      </c>
      <c r="B14" s="5"/>
      <c r="C14" s="5"/>
      <c r="D14" s="5"/>
      <c r="E14" s="5" t="str">
        <f>"17.462***"</f>
        <v>17.462***</v>
      </c>
    </row>
    <row r="15" spans="1:5" x14ac:dyDescent="0.3">
      <c r="B15" s="5"/>
      <c r="C15" s="5"/>
      <c r="D15" s="5"/>
      <c r="E15" s="5" t="str">
        <f>"(0.526)"</f>
        <v>(0.526)</v>
      </c>
    </row>
    <row r="16" spans="1:5" x14ac:dyDescent="0.3">
      <c r="A16" s="5" t="str">
        <f>"Year FE "</f>
        <v xml:space="preserve">Year FE </v>
      </c>
      <c r="B16" s="5" t="str">
        <f t="shared" ref="B16:E17" si="0">"Yes"</f>
        <v>Yes</v>
      </c>
      <c r="C16" s="5" t="str">
        <f t="shared" si="0"/>
        <v>Yes</v>
      </c>
      <c r="D16" s="5" t="str">
        <f t="shared" si="0"/>
        <v>Yes</v>
      </c>
      <c r="E16" s="5" t="str">
        <f t="shared" si="0"/>
        <v>Yes</v>
      </c>
    </row>
    <row r="17" spans="1:5" x14ac:dyDescent="0.3">
      <c r="A17" s="5" t="str">
        <f>"Firm-product-country FE"</f>
        <v>Firm-product-country FE</v>
      </c>
      <c r="B17" s="5" t="str">
        <f t="shared" si="0"/>
        <v>Yes</v>
      </c>
      <c r="C17" s="5" t="str">
        <f t="shared" si="0"/>
        <v>Yes</v>
      </c>
      <c r="D17" s="5" t="str">
        <f t="shared" si="0"/>
        <v>Yes</v>
      </c>
      <c r="E17" s="5" t="str">
        <f t="shared" si="0"/>
        <v>Yes</v>
      </c>
    </row>
    <row r="18" spans="1:5" x14ac:dyDescent="0.3">
      <c r="A18" s="4" t="s">
        <v>7</v>
      </c>
      <c r="B18" s="6" t="str">
        <f>"1792020"</f>
        <v>1792020</v>
      </c>
      <c r="C18" s="6" t="str">
        <f>"1792020"</f>
        <v>1792020</v>
      </c>
      <c r="D18" s="6" t="str">
        <f>"1792020"</f>
        <v>1792020</v>
      </c>
      <c r="E18" s="6" t="str">
        <f>"1792020"</f>
        <v>1792020</v>
      </c>
    </row>
    <row r="19" spans="1:5" x14ac:dyDescent="0.3">
      <c r="A19" t="s">
        <v>8</v>
      </c>
      <c r="B19" s="3" t="s">
        <v>9</v>
      </c>
      <c r="C19" s="3"/>
      <c r="D19" s="3"/>
      <c r="E19" s="3"/>
    </row>
    <row r="20" spans="1:5" x14ac:dyDescent="0.3">
      <c r="A20" s="4"/>
      <c r="B20" s="6" t="str">
        <f>"External Finance"</f>
        <v>External Finance</v>
      </c>
      <c r="C20" s="6" t="str">
        <f>"Tangibility"</f>
        <v>Tangibility</v>
      </c>
      <c r="D20" s="6" t="str">
        <f>"Inventory"</f>
        <v>Inventory</v>
      </c>
      <c r="E20" s="6" t="str">
        <f>"R&amp;D Intensity"</f>
        <v>R&amp;D Intensity</v>
      </c>
    </row>
    <row r="21" spans="1:5" x14ac:dyDescent="0.3">
      <c r="A21" t="s">
        <v>2</v>
      </c>
      <c r="B21" s="5" t="str">
        <f>"0.016**"</f>
        <v>0.016**</v>
      </c>
      <c r="C21" s="5" t="str">
        <f>"-0.142***"</f>
        <v>-0.142***</v>
      </c>
      <c r="D21" s="5" t="str">
        <f>"0.089***"</f>
        <v>0.089***</v>
      </c>
      <c r="E21" s="5" t="str">
        <f>"0.043***"</f>
        <v>0.043***</v>
      </c>
    </row>
    <row r="22" spans="1:5" x14ac:dyDescent="0.3">
      <c r="B22" s="5" t="str">
        <f>"(0.007)"</f>
        <v>(0.007)</v>
      </c>
      <c r="C22" s="5" t="str">
        <f>"(0.022)"</f>
        <v>(0.022)</v>
      </c>
      <c r="D22" s="5" t="str">
        <f>"(0.018)"</f>
        <v>(0.018)</v>
      </c>
      <c r="E22" s="5" t="str">
        <f>"(0.007)"</f>
        <v>(0.007)</v>
      </c>
    </row>
    <row r="23" spans="1:5" x14ac:dyDescent="0.3">
      <c r="A23" t="s">
        <v>3</v>
      </c>
      <c r="B23" s="5" t="str">
        <f>"-0.083**"</f>
        <v>-0.083**</v>
      </c>
      <c r="C23" s="5" t="str">
        <f>"-0.083**"</f>
        <v>-0.083**</v>
      </c>
      <c r="D23" s="5" t="str">
        <f>"-0.083**"</f>
        <v>-0.083**</v>
      </c>
      <c r="E23" s="5" t="str">
        <f>"-0.084**"</f>
        <v>-0.084**</v>
      </c>
    </row>
    <row r="24" spans="1:5" x14ac:dyDescent="0.3">
      <c r="B24" s="5" t="str">
        <f>"(0.036)"</f>
        <v>(0.036)</v>
      </c>
      <c r="C24" s="5" t="str">
        <f>"(0.036)"</f>
        <v>(0.036)</v>
      </c>
      <c r="D24" s="5" t="str">
        <f>"(0.036)"</f>
        <v>(0.036)</v>
      </c>
      <c r="E24" s="5" t="str">
        <f>"(0.036)"</f>
        <v>(0.036)</v>
      </c>
    </row>
    <row r="25" spans="1:5" x14ac:dyDescent="0.3">
      <c r="A25" t="s">
        <v>4</v>
      </c>
      <c r="B25" s="5" t="str">
        <f>"-0.024***"</f>
        <v>-0.024***</v>
      </c>
      <c r="C25" s="5"/>
      <c r="D25" s="5"/>
      <c r="E25" s="5"/>
    </row>
    <row r="26" spans="1:5" x14ac:dyDescent="0.3">
      <c r="B26" s="5" t="str">
        <f>"(0.007)"</f>
        <v>(0.007)</v>
      </c>
      <c r="C26" s="5"/>
      <c r="D26" s="5"/>
      <c r="E26" s="5"/>
    </row>
    <row r="27" spans="1:5" x14ac:dyDescent="0.3">
      <c r="A27" t="s">
        <v>5</v>
      </c>
      <c r="B27" s="5"/>
      <c r="C27" s="5" t="str">
        <f>"0.587***"</f>
        <v>0.587***</v>
      </c>
      <c r="D27" s="5"/>
      <c r="E27" s="5"/>
    </row>
    <row r="28" spans="1:5" x14ac:dyDescent="0.3">
      <c r="B28" s="5"/>
      <c r="C28" s="5" t="str">
        <f>"(0.072)"</f>
        <v>(0.072)</v>
      </c>
      <c r="D28" s="5"/>
      <c r="E28" s="5"/>
    </row>
    <row r="29" spans="1:5" x14ac:dyDescent="0.3">
      <c r="A29" t="s">
        <v>6</v>
      </c>
      <c r="B29" s="5"/>
      <c r="C29" s="5"/>
      <c r="D29" s="5" t="str">
        <f>"-0.512***"</f>
        <v>-0.512***</v>
      </c>
      <c r="E29" s="5"/>
    </row>
    <row r="30" spans="1:5" x14ac:dyDescent="0.3">
      <c r="B30" s="5"/>
      <c r="C30" s="5"/>
      <c r="D30" s="5" t="str">
        <f>"(0.159)"</f>
        <v>(0.159)</v>
      </c>
      <c r="E30" s="5"/>
    </row>
    <row r="31" spans="1:5" x14ac:dyDescent="0.3">
      <c r="A31" t="s">
        <v>10</v>
      </c>
      <c r="B31" s="5"/>
      <c r="C31" s="5"/>
      <c r="D31" s="5"/>
      <c r="E31" s="5" t="str">
        <f>"-0.516**"</f>
        <v>-0.516**</v>
      </c>
    </row>
    <row r="32" spans="1:5" x14ac:dyDescent="0.3">
      <c r="B32" s="5"/>
      <c r="C32" s="5"/>
      <c r="D32" s="5"/>
      <c r="E32" s="5" t="str">
        <f>"(0.236)"</f>
        <v>(0.236)</v>
      </c>
    </row>
    <row r="33" spans="1:5" x14ac:dyDescent="0.3">
      <c r="A33" s="5" t="str">
        <f>"Year FE "</f>
        <v xml:space="preserve">Year FE </v>
      </c>
      <c r="B33" s="5" t="str">
        <f t="shared" ref="B33:E34" si="1">"Yes"</f>
        <v>Yes</v>
      </c>
      <c r="C33" s="5" t="str">
        <f t="shared" si="1"/>
        <v>Yes</v>
      </c>
      <c r="D33" s="5" t="str">
        <f t="shared" si="1"/>
        <v>Yes</v>
      </c>
      <c r="E33" s="5" t="str">
        <f t="shared" si="1"/>
        <v>Yes</v>
      </c>
    </row>
    <row r="34" spans="1:5" x14ac:dyDescent="0.3">
      <c r="A34" s="5" t="str">
        <f>"Firm-product-country FE"</f>
        <v>Firm-product-country FE</v>
      </c>
      <c r="B34" s="5" t="str">
        <f t="shared" si="1"/>
        <v>Yes</v>
      </c>
      <c r="C34" s="5" t="str">
        <f t="shared" si="1"/>
        <v>Yes</v>
      </c>
      <c r="D34" s="5" t="str">
        <f t="shared" si="1"/>
        <v>Yes</v>
      </c>
      <c r="E34" s="5" t="str">
        <f t="shared" si="1"/>
        <v>Yes</v>
      </c>
    </row>
    <row r="35" spans="1:5" x14ac:dyDescent="0.3">
      <c r="A35" s="4" t="s">
        <v>7</v>
      </c>
      <c r="B35" s="6" t="str">
        <f>"1793974"</f>
        <v>1793974</v>
      </c>
      <c r="C35" s="6" t="str">
        <f>"1793974"</f>
        <v>1793974</v>
      </c>
      <c r="D35" s="6" t="str">
        <f>"1793974"</f>
        <v>1793974</v>
      </c>
      <c r="E35" s="6" t="str">
        <f>"1793974"</f>
        <v>1793974</v>
      </c>
    </row>
  </sheetData>
  <mergeCells count="2">
    <mergeCell ref="B2:E2"/>
    <mergeCell ref="B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2022-06-27T15:31:13Z</dcterms:modified>
</cp:coreProperties>
</file>