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3CF0A1DA-014C-4664-9C62-D7F1E877066A}" xr6:coauthVersionLast="47" xr6:coauthVersionMax="47" xr10:uidLastSave="{00000000-0000-0000-0000-000000000000}"/>
  <bookViews>
    <workbookView xWindow="4350" yWindow="2020" windowWidth="1055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3" i="1" l="1"/>
  <c r="A15" i="1"/>
  <c r="A27" i="1"/>
  <c r="A9" i="1"/>
  <c r="D34" i="1"/>
  <c r="C34" i="1"/>
  <c r="B34" i="1"/>
  <c r="D33" i="1"/>
  <c r="C33" i="1"/>
  <c r="B33" i="1"/>
  <c r="D37" i="1"/>
  <c r="C37" i="1"/>
  <c r="B37" i="1"/>
  <c r="D32" i="1"/>
  <c r="D31" i="1"/>
  <c r="C30" i="1"/>
  <c r="C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19" i="1"/>
  <c r="C19" i="1"/>
  <c r="B19" i="1"/>
  <c r="D16" i="1"/>
  <c r="C16" i="1"/>
  <c r="B16" i="1"/>
  <c r="D15" i="1"/>
  <c r="C15" i="1"/>
  <c r="B15" i="1"/>
  <c r="D14" i="1"/>
  <c r="D13" i="1"/>
  <c r="C12" i="1"/>
  <c r="C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36" i="1"/>
  <c r="C36" i="1"/>
  <c r="B36" i="1"/>
  <c r="A36" i="1"/>
  <c r="D35" i="1"/>
  <c r="C35" i="1"/>
  <c r="B35" i="1"/>
  <c r="A35" i="1"/>
  <c r="A34" i="1"/>
  <c r="D18" i="1"/>
  <c r="C18" i="1"/>
  <c r="B18" i="1"/>
  <c r="A18" i="1"/>
  <c r="D17" i="1"/>
  <c r="C17" i="1"/>
  <c r="B17" i="1"/>
  <c r="A17" i="1"/>
  <c r="A16" i="1"/>
  <c r="D1" i="1"/>
  <c r="C1" i="1"/>
  <c r="B1" i="1"/>
</calcChain>
</file>

<file path=xl/sharedStrings.xml><?xml version="1.0" encoding="utf-8"?>
<sst xmlns="http://schemas.openxmlformats.org/spreadsheetml/2006/main" count="24" uniqueCount="13">
  <si>
    <t>Panel A</t>
    <phoneticPr fontId="1" type="noConversion"/>
  </si>
  <si>
    <t>Import</t>
    <phoneticPr fontId="1" type="noConversion"/>
  </si>
  <si>
    <t>Markup</t>
    <phoneticPr fontId="1" type="noConversion"/>
  </si>
  <si>
    <t>Markup+</t>
    <phoneticPr fontId="1" type="noConversion"/>
  </si>
  <si>
    <t>External Finance</t>
    <phoneticPr fontId="1" type="noConversion"/>
  </si>
  <si>
    <t>Tangibility</t>
    <phoneticPr fontId="1" type="noConversion"/>
  </si>
  <si>
    <t>dlnRER</t>
    <phoneticPr fontId="1" type="noConversion"/>
  </si>
  <si>
    <t>dlnRGDP</t>
    <phoneticPr fontId="1" type="noConversion"/>
  </si>
  <si>
    <t>dlnRER*ExtFin</t>
    <phoneticPr fontId="1" type="noConversion"/>
  </si>
  <si>
    <t>dlnRER*Tang</t>
    <phoneticPr fontId="1" type="noConversion"/>
  </si>
  <si>
    <t>Observations</t>
  </si>
  <si>
    <t>Panel B</t>
    <phoneticPr fontId="1" type="noConversion"/>
  </si>
  <si>
    <t>Export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</si>
</sst>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7" workbookViewId="0">
      <selection activeCell="A27" sqref="A27"/>
    </sheetView>
  </sheetViews>
  <sheetFormatPr defaultRowHeight="14" x14ac:dyDescent="0.3"/>
  <sheetData>
    <row r="1" spans="1:7" x14ac:dyDescent="0.3">
      <c r="A1" s="1"/>
      <c r="B1" s="2" t="str">
        <f>"(1)"</f>
        <v>(1)</v>
      </c>
      <c r="C1" s="2" t="str">
        <f>"(2)"</f>
        <v>(2)</v>
      </c>
      <c r="D1" s="2" t="str">
        <f>"(3)"</f>
        <v>(3)</v>
      </c>
      <c r="E1" s="8"/>
      <c r="F1" s="7"/>
      <c r="G1" s="7"/>
    </row>
    <row r="2" spans="1:7" x14ac:dyDescent="0.3">
      <c r="A2" t="s">
        <v>0</v>
      </c>
      <c r="B2" s="10" t="s">
        <v>1</v>
      </c>
      <c r="C2" s="10"/>
      <c r="D2" s="10"/>
      <c r="E2" s="9"/>
      <c r="F2" s="9"/>
      <c r="G2" s="9"/>
    </row>
    <row r="3" spans="1:7" x14ac:dyDescent="0.3">
      <c r="B3" t="s">
        <v>2</v>
      </c>
      <c r="C3" t="s">
        <v>3</v>
      </c>
      <c r="D3" t="s">
        <v>3</v>
      </c>
      <c r="E3" s="7"/>
      <c r="F3" s="7"/>
      <c r="G3" s="7"/>
    </row>
    <row r="4" spans="1:7" x14ac:dyDescent="0.3">
      <c r="A4" s="3"/>
      <c r="B4" s="3"/>
      <c r="C4" s="3" t="s">
        <v>4</v>
      </c>
      <c r="D4" s="3" t="s">
        <v>5</v>
      </c>
      <c r="E4" s="7"/>
      <c r="F4" s="7"/>
      <c r="G4" s="7"/>
    </row>
    <row r="5" spans="1:7" x14ac:dyDescent="0.3">
      <c r="A5" t="s">
        <v>6</v>
      </c>
      <c r="B5" s="4" t="str">
        <f>"-0.275***"</f>
        <v>-0.275***</v>
      </c>
      <c r="C5" s="4" t="str">
        <f>"-0.230***"</f>
        <v>-0.230***</v>
      </c>
      <c r="D5" s="4" t="str">
        <f>"0.490***"</f>
        <v>0.490***</v>
      </c>
      <c r="E5" s="8"/>
      <c r="F5" s="8"/>
      <c r="G5" s="8"/>
    </row>
    <row r="6" spans="1:7" x14ac:dyDescent="0.3">
      <c r="B6" s="4" t="str">
        <f>"(0.032)"</f>
        <v>(0.032)</v>
      </c>
      <c r="C6" s="4" t="str">
        <f>"(0.032)"</f>
        <v>(0.032)</v>
      </c>
      <c r="D6" s="4" t="str">
        <f>"(0.043)"</f>
        <v>(0.043)</v>
      </c>
      <c r="E6" s="8"/>
      <c r="F6" s="8"/>
      <c r="G6" s="8"/>
    </row>
    <row r="7" spans="1:7" x14ac:dyDescent="0.3">
      <c r="A7" t="s">
        <v>7</v>
      </c>
      <c r="B7" s="4" t="str">
        <f>"0.382***"</f>
        <v>0.382***</v>
      </c>
      <c r="C7" s="4" t="str">
        <f>"0.435***"</f>
        <v>0.435***</v>
      </c>
      <c r="D7" s="4" t="str">
        <f>"0.397***"</f>
        <v>0.397***</v>
      </c>
      <c r="E7" s="8"/>
      <c r="F7" s="8"/>
      <c r="G7" s="8"/>
    </row>
    <row r="8" spans="1:7" x14ac:dyDescent="0.3">
      <c r="B8" s="4" t="str">
        <f>"(0.084)"</f>
        <v>(0.084)</v>
      </c>
      <c r="C8" s="4" t="str">
        <f>"(0.084)"</f>
        <v>(0.084)</v>
      </c>
      <c r="D8" s="4" t="str">
        <f>"(0.084)"</f>
        <v>(0.084)</v>
      </c>
      <c r="E8" s="8"/>
      <c r="F8" s="8"/>
      <c r="G8" s="8"/>
    </row>
    <row r="9" spans="1:7" x14ac:dyDescent="0.3">
      <c r="A9" s="4" t="str">
        <f>"x_scratio_lag"</f>
        <v>x_scratio_lag</v>
      </c>
      <c r="B9" s="4" t="str">
        <f>"0.546***"</f>
        <v>0.546***</v>
      </c>
      <c r="C9" s="4" t="str">
        <f>"0.392***"</f>
        <v>0.392***</v>
      </c>
      <c r="D9" s="4" t="str">
        <f>"0.501***"</f>
        <v>0.501***</v>
      </c>
      <c r="E9" s="8"/>
      <c r="F9" s="7"/>
      <c r="G9" s="7"/>
    </row>
    <row r="10" spans="1:7" x14ac:dyDescent="0.3">
      <c r="B10" s="4" t="str">
        <f>"(0.024)"</f>
        <v>(0.024)</v>
      </c>
      <c r="C10" s="4" t="str">
        <f>"(0.024)"</f>
        <v>(0.024)</v>
      </c>
      <c r="D10" s="4" t="str">
        <f>"(0.024)"</f>
        <v>(0.024)</v>
      </c>
      <c r="E10" s="8"/>
      <c r="F10" s="7"/>
      <c r="G10" s="7"/>
    </row>
    <row r="11" spans="1:7" x14ac:dyDescent="0.3">
      <c r="A11" t="s">
        <v>8</v>
      </c>
      <c r="B11" s="4"/>
      <c r="C11" s="4" t="str">
        <f>"1.118***"</f>
        <v>1.118***</v>
      </c>
      <c r="D11" s="4"/>
      <c r="E11" s="8"/>
      <c r="F11" s="8"/>
      <c r="G11" s="7"/>
    </row>
    <row r="12" spans="1:7" x14ac:dyDescent="0.3">
      <c r="B12" s="4"/>
      <c r="C12" s="4" t="str">
        <f>"(0.027)"</f>
        <v>(0.027)</v>
      </c>
      <c r="D12" s="4"/>
      <c r="E12" s="8"/>
      <c r="F12" s="8"/>
      <c r="G12" s="7"/>
    </row>
    <row r="13" spans="1:7" x14ac:dyDescent="0.3">
      <c r="A13" t="s">
        <v>9</v>
      </c>
      <c r="B13" s="4"/>
      <c r="C13" s="4"/>
      <c r="D13" s="4" t="str">
        <f>"-2.888***"</f>
        <v>-2.888***</v>
      </c>
      <c r="E13" s="8"/>
      <c r="F13" s="7"/>
      <c r="G13" s="8"/>
    </row>
    <row r="14" spans="1:7" x14ac:dyDescent="0.3">
      <c r="B14" s="4"/>
      <c r="C14" s="4"/>
      <c r="D14" s="4" t="str">
        <f>"(0.108)"</f>
        <v>(0.108)</v>
      </c>
      <c r="E14" s="8"/>
      <c r="F14" s="7"/>
      <c r="G14" s="8"/>
    </row>
    <row r="15" spans="1:7" x14ac:dyDescent="0.3">
      <c r="A15" s="4" t="str">
        <f>"scratio_lag"</f>
        <v>scratio_lag</v>
      </c>
      <c r="B15" s="4" t="str">
        <f>"-0.003"</f>
        <v>-0.003</v>
      </c>
      <c r="C15" s="4" t="str">
        <f>"-0.002"</f>
        <v>-0.002</v>
      </c>
      <c r="D15" s="4" t="str">
        <f>"-0.001"</f>
        <v>-0.001</v>
      </c>
      <c r="E15" s="8"/>
      <c r="F15" s="8"/>
      <c r="G15" s="8"/>
    </row>
    <row r="16" spans="1:7" x14ac:dyDescent="0.3">
      <c r="A16" s="4" t="str">
        <f>""</f>
        <v/>
      </c>
      <c r="B16" s="4" t="str">
        <f>"(0.004)"</f>
        <v>(0.004)</v>
      </c>
      <c r="C16" s="4" t="str">
        <f>"(0.004)"</f>
        <v>(0.004)</v>
      </c>
      <c r="D16" s="4" t="str">
        <f>"(0.004)"</f>
        <v>(0.004)</v>
      </c>
      <c r="E16" s="8"/>
      <c r="F16" s="8"/>
      <c r="G16" s="8"/>
    </row>
    <row r="17" spans="1:7" x14ac:dyDescent="0.3">
      <c r="A17" s="4" t="str">
        <f>"Year FE "</f>
        <v xml:space="preserve">Year FE </v>
      </c>
      <c r="B17" s="4" t="str">
        <f t="shared" ref="B17:D18" si="0">"Yes"</f>
        <v>Yes</v>
      </c>
      <c r="C17" s="4" t="str">
        <f t="shared" si="0"/>
        <v>Yes</v>
      </c>
      <c r="D17" s="4" t="str">
        <f t="shared" si="0"/>
        <v>Yes</v>
      </c>
      <c r="E17" s="8"/>
      <c r="F17" s="8"/>
      <c r="G17" s="8"/>
    </row>
    <row r="18" spans="1:7" x14ac:dyDescent="0.3">
      <c r="A18" s="4" t="str">
        <f>"Firm-product-country FE"</f>
        <v>Firm-product-country FE</v>
      </c>
      <c r="B18" s="4" t="str">
        <f t="shared" si="0"/>
        <v>Yes</v>
      </c>
      <c r="C18" s="4" t="str">
        <f t="shared" si="0"/>
        <v>Yes</v>
      </c>
      <c r="D18" s="4" t="str">
        <f t="shared" si="0"/>
        <v>Yes</v>
      </c>
      <c r="E18" s="8"/>
      <c r="F18" s="8"/>
      <c r="G18" s="8"/>
    </row>
    <row r="19" spans="1:7" x14ac:dyDescent="0.3">
      <c r="A19" s="3" t="s">
        <v>10</v>
      </c>
      <c r="B19" s="4" t="str">
        <f>"1792020"</f>
        <v>1792020</v>
      </c>
      <c r="C19" s="4" t="str">
        <f>"1792020"</f>
        <v>1792020</v>
      </c>
      <c r="D19" s="4" t="str">
        <f>"1792020"</f>
        <v>1792020</v>
      </c>
      <c r="E19" s="8"/>
      <c r="F19" s="8"/>
      <c r="G19" s="8"/>
    </row>
    <row r="20" spans="1:7" x14ac:dyDescent="0.3">
      <c r="A20" t="s">
        <v>11</v>
      </c>
      <c r="B20" s="6" t="s">
        <v>12</v>
      </c>
      <c r="C20" s="6"/>
      <c r="D20" s="6"/>
      <c r="E20" s="9"/>
      <c r="F20" s="9"/>
      <c r="G20" s="9"/>
    </row>
    <row r="21" spans="1:7" x14ac:dyDescent="0.3">
      <c r="B21" t="s">
        <v>2</v>
      </c>
      <c r="C21" t="s">
        <v>3</v>
      </c>
      <c r="D21" t="s">
        <v>3</v>
      </c>
      <c r="E21" s="7"/>
      <c r="F21" s="7"/>
      <c r="G21" s="7"/>
    </row>
    <row r="22" spans="1:7" x14ac:dyDescent="0.3">
      <c r="A22" s="3"/>
      <c r="B22" s="3"/>
      <c r="C22" s="3" t="s">
        <v>4</v>
      </c>
      <c r="D22" s="3" t="s">
        <v>5</v>
      </c>
      <c r="E22" s="7"/>
      <c r="F22" s="7"/>
      <c r="G22" s="7"/>
    </row>
    <row r="23" spans="1:7" x14ac:dyDescent="0.3">
      <c r="A23" t="s">
        <v>6</v>
      </c>
      <c r="B23" s="4" t="str">
        <f>"-0.018"</f>
        <v>-0.018</v>
      </c>
      <c r="C23" s="4" t="str">
        <f>"-0.020"</f>
        <v>-0.020</v>
      </c>
      <c r="D23" s="4" t="str">
        <f>"-0.088***"</f>
        <v>-0.088***</v>
      </c>
      <c r="E23" s="8"/>
      <c r="F23" s="8"/>
      <c r="G23" s="8"/>
    </row>
    <row r="24" spans="1:7" x14ac:dyDescent="0.3">
      <c r="B24" s="4" t="str">
        <f>"(0.015)"</f>
        <v>(0.015)</v>
      </c>
      <c r="C24" s="4" t="str">
        <f>"(0.015)"</f>
        <v>(0.015)</v>
      </c>
      <c r="D24" s="4" t="str">
        <f>"(0.021)"</f>
        <v>(0.021)</v>
      </c>
      <c r="E24" s="4"/>
      <c r="F24" s="4"/>
      <c r="G24" s="4"/>
    </row>
    <row r="25" spans="1:7" x14ac:dyDescent="0.3">
      <c r="A25" t="s">
        <v>7</v>
      </c>
      <c r="B25" s="4" t="str">
        <f>"-0.084**"</f>
        <v>-0.084**</v>
      </c>
      <c r="C25" s="4" t="str">
        <f>"-0.084**"</f>
        <v>-0.084**</v>
      </c>
      <c r="D25" s="4" t="str">
        <f>"-0.085**"</f>
        <v>-0.085**</v>
      </c>
      <c r="E25" s="4"/>
      <c r="F25" s="4"/>
      <c r="G25" s="4"/>
    </row>
    <row r="26" spans="1:7" x14ac:dyDescent="0.3">
      <c r="B26" s="4" t="str">
        <f>"(0.036)"</f>
        <v>(0.036)</v>
      </c>
      <c r="C26" s="4" t="str">
        <f>"(0.036)"</f>
        <v>(0.036)</v>
      </c>
      <c r="D26" s="4" t="str">
        <f>"(0.036)"</f>
        <v>(0.036)</v>
      </c>
      <c r="E26" s="4"/>
      <c r="F26" s="4"/>
      <c r="G26" s="4"/>
    </row>
    <row r="27" spans="1:7" x14ac:dyDescent="0.3">
      <c r="A27" s="4" t="str">
        <f>"x_scratio_lag"</f>
        <v>x_scratio_lag</v>
      </c>
      <c r="B27" s="4" t="str">
        <f>"0.043***"</f>
        <v>0.043***</v>
      </c>
      <c r="C27" s="4" t="str">
        <f>"0.049***"</f>
        <v>0.049***</v>
      </c>
      <c r="D27" s="4" t="str">
        <f>"0.044***"</f>
        <v>0.044***</v>
      </c>
      <c r="E27" s="4"/>
    </row>
    <row r="28" spans="1:7" x14ac:dyDescent="0.3">
      <c r="B28" s="4" t="str">
        <f>"(0.012)"</f>
        <v>(0.012)</v>
      </c>
      <c r="C28" s="4" t="str">
        <f>"(0.012)"</f>
        <v>(0.012)</v>
      </c>
      <c r="D28" s="4" t="str">
        <f>"(0.012)"</f>
        <v>(0.012)</v>
      </c>
      <c r="E28" s="4"/>
    </row>
    <row r="29" spans="1:7" x14ac:dyDescent="0.3">
      <c r="A29" t="s">
        <v>8</v>
      </c>
      <c r="B29" s="4"/>
      <c r="C29" s="4" t="str">
        <f>"-0.052***"</f>
        <v>-0.052***</v>
      </c>
      <c r="D29" s="4"/>
      <c r="E29" s="4"/>
    </row>
    <row r="30" spans="1:7" x14ac:dyDescent="0.3">
      <c r="B30" s="4"/>
      <c r="C30" s="4" t="str">
        <f>"(0.013)"</f>
        <v>(0.013)</v>
      </c>
      <c r="D30" s="4"/>
      <c r="E30" s="4"/>
    </row>
    <row r="31" spans="1:7" x14ac:dyDescent="0.3">
      <c r="A31" t="s">
        <v>9</v>
      </c>
      <c r="B31" s="4"/>
      <c r="C31" s="4"/>
      <c r="D31" s="4" t="str">
        <f>"0.262***"</f>
        <v>0.262***</v>
      </c>
      <c r="E31" s="4"/>
      <c r="G31" s="4"/>
    </row>
    <row r="32" spans="1:7" x14ac:dyDescent="0.3">
      <c r="B32" s="4"/>
      <c r="C32" s="4"/>
      <c r="D32" s="4" t="str">
        <f>"(0.052)"</f>
        <v>(0.052)</v>
      </c>
      <c r="E32" s="4"/>
      <c r="G32" s="4"/>
    </row>
    <row r="33" spans="1:7" x14ac:dyDescent="0.3">
      <c r="A33" s="4" t="str">
        <f>"scratio_lag"</f>
        <v>scratio_lag</v>
      </c>
      <c r="B33" s="4" t="str">
        <f>"-0.005**"</f>
        <v>-0.005**</v>
      </c>
      <c r="C33" s="4" t="str">
        <f>"-0.005**"</f>
        <v>-0.005**</v>
      </c>
      <c r="D33" s="4" t="str">
        <f>"-0.005**"</f>
        <v>-0.005**</v>
      </c>
      <c r="E33" s="4"/>
      <c r="F33" s="4"/>
      <c r="G33" s="4"/>
    </row>
    <row r="34" spans="1:7" x14ac:dyDescent="0.3">
      <c r="A34" s="4" t="str">
        <f>""</f>
        <v/>
      </c>
      <c r="B34" s="4" t="str">
        <f>"(0.002)"</f>
        <v>(0.002)</v>
      </c>
      <c r="C34" s="4" t="str">
        <f>"(0.002)"</f>
        <v>(0.002)</v>
      </c>
      <c r="D34" s="4" t="str">
        <f>"(0.002)"</f>
        <v>(0.002)</v>
      </c>
      <c r="E34" s="4"/>
      <c r="F34" s="4"/>
      <c r="G34" s="4"/>
    </row>
    <row r="35" spans="1:7" x14ac:dyDescent="0.3">
      <c r="A35" s="4" t="str">
        <f>"Year FE "</f>
        <v xml:space="preserve">Year FE </v>
      </c>
      <c r="B35" s="4" t="str">
        <f t="shared" ref="B35:D36" si="1">"Yes"</f>
        <v>Yes</v>
      </c>
      <c r="C35" s="4" t="str">
        <f t="shared" si="1"/>
        <v>Yes</v>
      </c>
      <c r="D35" s="4" t="str">
        <f t="shared" si="1"/>
        <v>Yes</v>
      </c>
      <c r="E35" s="4"/>
      <c r="F35" s="4"/>
      <c r="G35" s="4"/>
    </row>
    <row r="36" spans="1:7" x14ac:dyDescent="0.3">
      <c r="A36" s="4" t="str">
        <f>"Firm-product-country FE"</f>
        <v>Firm-product-country FE</v>
      </c>
      <c r="B36" s="4" t="str">
        <f t="shared" si="1"/>
        <v>Yes</v>
      </c>
      <c r="C36" s="4" t="str">
        <f t="shared" si="1"/>
        <v>Yes</v>
      </c>
      <c r="D36" s="4" t="str">
        <f t="shared" si="1"/>
        <v>Yes</v>
      </c>
      <c r="E36" s="8"/>
      <c r="F36" s="8"/>
      <c r="G36" s="8"/>
    </row>
    <row r="37" spans="1:7" x14ac:dyDescent="0.3">
      <c r="A37" s="3" t="s">
        <v>10</v>
      </c>
      <c r="B37" s="5" t="str">
        <f>"1793974"</f>
        <v>1793974</v>
      </c>
      <c r="C37" s="5" t="str">
        <f>"1793974"</f>
        <v>1793974</v>
      </c>
      <c r="D37" s="5" t="str">
        <f>"1793974"</f>
        <v>1793974</v>
      </c>
      <c r="E37" s="8"/>
      <c r="F37" s="8"/>
      <c r="G37" s="8"/>
    </row>
    <row r="38" spans="1:7" x14ac:dyDescent="0.3">
      <c r="E38" s="7"/>
      <c r="F38" s="7"/>
      <c r="G38" s="7"/>
    </row>
    <row r="39" spans="1:7" x14ac:dyDescent="0.3">
      <c r="E39" s="7"/>
      <c r="F39" s="7"/>
      <c r="G39" s="7"/>
    </row>
  </sheetData>
  <mergeCells count="2">
    <mergeCell ref="B2:D2"/>
    <mergeCell ref="B20:D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2022-06-27T15:58:20Z</dcterms:modified>
</cp:coreProperties>
</file>