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4830A58F-FC3F-4575-9FD5-4FD76F440C1C}" xr6:coauthVersionLast="47" xr6:coauthVersionMax="47" xr10:uidLastSave="{00000000-0000-0000-0000-000000000000}"/>
  <bookViews>
    <workbookView xWindow="12350" yWindow="3610" windowWidth="1334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B18" i="1"/>
  <c r="C18" i="1"/>
  <c r="D18" i="1"/>
  <c r="G23" i="1"/>
  <c r="F23" i="1"/>
  <c r="E23" i="1"/>
  <c r="D23" i="1"/>
  <c r="C23" i="1"/>
  <c r="B23" i="1"/>
  <c r="G20" i="1"/>
  <c r="F20" i="1"/>
  <c r="E20" i="1"/>
  <c r="G19" i="1"/>
  <c r="F19" i="1"/>
  <c r="E19" i="1"/>
  <c r="G16" i="1"/>
  <c r="G15" i="1"/>
  <c r="F14" i="1"/>
  <c r="F13" i="1"/>
  <c r="D16" i="1"/>
  <c r="D15" i="1"/>
  <c r="C14" i="1"/>
  <c r="C13" i="1"/>
  <c r="G12" i="1"/>
  <c r="F12" i="1"/>
  <c r="E12" i="1"/>
  <c r="G11" i="1"/>
  <c r="F11" i="1"/>
  <c r="E11" i="1"/>
  <c r="D10" i="1"/>
  <c r="C10" i="1"/>
  <c r="B10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22" i="1"/>
  <c r="F22" i="1"/>
  <c r="E22" i="1"/>
  <c r="D22" i="1"/>
  <c r="C22" i="1"/>
  <c r="B22" i="1"/>
  <c r="G21" i="1"/>
  <c r="F21" i="1"/>
  <c r="E21" i="1"/>
  <c r="D21" i="1"/>
  <c r="C21" i="1"/>
  <c r="B21" i="1"/>
  <c r="A20" i="1"/>
  <c r="A19" i="1"/>
  <c r="A18" i="1"/>
  <c r="A17" i="1"/>
  <c r="A11" i="1"/>
  <c r="A9" i="1"/>
  <c r="G1" i="1"/>
  <c r="F1" i="1"/>
  <c r="A22" i="1"/>
  <c r="A21" i="1"/>
  <c r="E1" i="1"/>
  <c r="D1" i="1"/>
  <c r="C1" i="1"/>
  <c r="B1" i="1"/>
</calcChain>
</file>

<file path=xl/sharedStrings.xml><?xml version="1.0" encoding="utf-8"?>
<sst xmlns="http://schemas.openxmlformats.org/spreadsheetml/2006/main" count="17" uniqueCount="13">
  <si>
    <t>Panel A</t>
    <phoneticPr fontId="1" type="noConversion"/>
  </si>
  <si>
    <t>Import</t>
    <phoneticPr fontId="1" type="noConversion"/>
  </si>
  <si>
    <t>External Finance</t>
    <phoneticPr fontId="1" type="noConversion"/>
  </si>
  <si>
    <t>Tangibility</t>
    <phoneticPr fontId="1" type="noConversion"/>
  </si>
  <si>
    <t>dlnRER</t>
    <phoneticPr fontId="1" type="noConversion"/>
  </si>
  <si>
    <t>dlnRGDP</t>
    <phoneticPr fontId="1" type="noConversion"/>
  </si>
  <si>
    <t>dlnRER*ExtFin</t>
    <phoneticPr fontId="1" type="noConversion"/>
  </si>
  <si>
    <t>dlnRER*Tang</t>
    <phoneticPr fontId="1" type="noConversion"/>
  </si>
  <si>
    <t>Observations</t>
  </si>
  <si>
    <t>Markup</t>
    <phoneticPr fontId="1" type="noConversion"/>
  </si>
  <si>
    <t>Markup+</t>
    <phoneticPr fontId="1" type="noConversion"/>
  </si>
  <si>
    <t>TFP</t>
    <phoneticPr fontId="1" type="noConversion"/>
  </si>
  <si>
    <t>TFP+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</si>
</sst>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10" zoomScaleNormal="110" workbookViewId="0">
      <selection activeCell="C19" sqref="C19"/>
    </sheetView>
  </sheetViews>
  <sheetFormatPr defaultRowHeight="14" x14ac:dyDescent="0.3"/>
  <sheetData>
    <row r="1" spans="1:7" x14ac:dyDescent="0.3">
      <c r="A1" s="1"/>
      <c r="B1" s="2" t="str">
        <f>"(1)"</f>
        <v>(1)</v>
      </c>
      <c r="C1" s="2" t="str">
        <f>"(2)"</f>
        <v>(2)</v>
      </c>
      <c r="D1" s="2" t="str">
        <f>"(3)"</f>
        <v>(3)</v>
      </c>
      <c r="E1" s="2" t="str">
        <f>"(4)"</f>
        <v>(4)</v>
      </c>
      <c r="F1" s="3" t="str">
        <f>"(5)"</f>
        <v>(5)</v>
      </c>
      <c r="G1" s="3" t="str">
        <f>"(6)"</f>
        <v>(6)</v>
      </c>
    </row>
    <row r="2" spans="1:7" x14ac:dyDescent="0.3">
      <c r="A2" t="s">
        <v>0</v>
      </c>
      <c r="B2" s="8" t="s">
        <v>1</v>
      </c>
      <c r="C2" s="8"/>
      <c r="D2" s="8"/>
      <c r="E2" s="8"/>
      <c r="F2" s="8"/>
      <c r="G2" s="8"/>
    </row>
    <row r="3" spans="1:7" x14ac:dyDescent="0.3">
      <c r="A3" s="6"/>
      <c r="B3" s="6" t="s">
        <v>9</v>
      </c>
      <c r="C3" s="6" t="s">
        <v>10</v>
      </c>
      <c r="D3" s="6" t="s">
        <v>10</v>
      </c>
      <c r="E3" s="7" t="s">
        <v>11</v>
      </c>
      <c r="F3" s="7" t="s">
        <v>12</v>
      </c>
      <c r="G3" s="7" t="s">
        <v>12</v>
      </c>
    </row>
    <row r="4" spans="1:7" x14ac:dyDescent="0.3">
      <c r="A4" s="3"/>
      <c r="B4" s="3"/>
      <c r="C4" s="3" t="s">
        <v>2</v>
      </c>
      <c r="D4" s="3" t="s">
        <v>3</v>
      </c>
      <c r="E4" s="3"/>
      <c r="F4" s="3" t="s">
        <v>2</v>
      </c>
      <c r="G4" s="3" t="s">
        <v>3</v>
      </c>
    </row>
    <row r="5" spans="1:7" x14ac:dyDescent="0.3">
      <c r="A5" t="s">
        <v>4</v>
      </c>
      <c r="B5" s="4" t="str">
        <f>"0.552***"</f>
        <v>0.552***</v>
      </c>
      <c r="C5" s="4" t="str">
        <f>"0.518***"</f>
        <v>0.518***</v>
      </c>
      <c r="D5" s="4" t="str">
        <f>"1.485***"</f>
        <v>1.485***</v>
      </c>
      <c r="E5" s="4" t="str">
        <f>"0.082***"</f>
        <v>0.082***</v>
      </c>
      <c r="F5" s="4" t="str">
        <f>"0.078***"</f>
        <v>0.078***</v>
      </c>
      <c r="G5" s="4" t="str">
        <f>"0.125***"</f>
        <v>0.125***</v>
      </c>
    </row>
    <row r="6" spans="1:7" x14ac:dyDescent="0.3">
      <c r="B6" s="4" t="str">
        <f>"(0.042)"</f>
        <v>(0.042)</v>
      </c>
      <c r="C6" s="4" t="str">
        <f>"(0.042)"</f>
        <v>(0.042)</v>
      </c>
      <c r="D6" s="4" t="str">
        <f>"(0.053)"</f>
        <v>(0.053)</v>
      </c>
      <c r="E6" s="4" t="str">
        <f>"(0.018)"</f>
        <v>(0.018)</v>
      </c>
      <c r="F6" s="4" t="str">
        <f>"(0.018)"</f>
        <v>(0.018)</v>
      </c>
      <c r="G6" s="4" t="str">
        <f>"(0.044)"</f>
        <v>(0.044)</v>
      </c>
    </row>
    <row r="7" spans="1:7" x14ac:dyDescent="0.3">
      <c r="A7" t="s">
        <v>5</v>
      </c>
      <c r="B7" s="4" t="str">
        <f>"0.449***"</f>
        <v>0.449***</v>
      </c>
      <c r="C7" s="4" t="str">
        <f>"0.503***"</f>
        <v>0.503***</v>
      </c>
      <c r="D7" s="4" t="str">
        <f>"0.462***"</f>
        <v>0.462***</v>
      </c>
      <c r="E7" s="4" t="str">
        <f>"0.450***"</f>
        <v>0.450***</v>
      </c>
      <c r="F7" s="4" t="str">
        <f>"0.472***"</f>
        <v>0.472***</v>
      </c>
      <c r="G7" s="4" t="str">
        <f>"0.451***"</f>
        <v>0.451***</v>
      </c>
    </row>
    <row r="8" spans="1:7" x14ac:dyDescent="0.3">
      <c r="B8" s="4" t="str">
        <f t="shared" ref="B8:G8" si="0">"(0.099)"</f>
        <v>(0.099)</v>
      </c>
      <c r="C8" s="4" t="str">
        <f t="shared" si="0"/>
        <v>(0.099)</v>
      </c>
      <c r="D8" s="4" t="str">
        <f t="shared" si="0"/>
        <v>(0.099)</v>
      </c>
      <c r="E8" s="4" t="str">
        <f t="shared" si="0"/>
        <v>(0.099)</v>
      </c>
      <c r="F8" s="4" t="str">
        <f t="shared" si="0"/>
        <v>(0.099)</v>
      </c>
      <c r="G8" s="4" t="str">
        <f t="shared" si="0"/>
        <v>(0.099)</v>
      </c>
    </row>
    <row r="9" spans="1:7" x14ac:dyDescent="0.3">
      <c r="A9" s="4" t="str">
        <f>"x_Markup_lag"</f>
        <v>x_Markup_lag</v>
      </c>
      <c r="B9" s="4" t="str">
        <f>"-0.119***"</f>
        <v>-0.119***</v>
      </c>
      <c r="C9" s="4" t="str">
        <f>"-0.220***"</f>
        <v>-0.220***</v>
      </c>
      <c r="D9" s="4" t="str">
        <f>"-0.158***"</f>
        <v>-0.158***</v>
      </c>
      <c r="E9" s="4"/>
    </row>
    <row r="10" spans="1:7" x14ac:dyDescent="0.3">
      <c r="B10" s="4" t="str">
        <f>"(0.028)"</f>
        <v>(0.028)</v>
      </c>
      <c r="C10" s="4" t="str">
        <f>"(0.028)"</f>
        <v>(0.028)</v>
      </c>
      <c r="D10" s="4" t="str">
        <f>"(0.028)"</f>
        <v>(0.028)</v>
      </c>
      <c r="E10" s="4"/>
    </row>
    <row r="11" spans="1:7" x14ac:dyDescent="0.3">
      <c r="A11" s="4" t="str">
        <f>"x_tfp_lag"</f>
        <v>x_tfp_lag</v>
      </c>
      <c r="B11" s="4"/>
      <c r="C11" s="4"/>
      <c r="D11" s="4"/>
      <c r="E11" s="4" t="str">
        <f>"0.834***"</f>
        <v>0.834***</v>
      </c>
      <c r="F11" s="4" t="str">
        <f>"0.684***"</f>
        <v>0.684***</v>
      </c>
      <c r="G11" s="4" t="str">
        <f>"0.824***"</f>
        <v>0.824***</v>
      </c>
    </row>
    <row r="12" spans="1:7" x14ac:dyDescent="0.3">
      <c r="B12" s="4"/>
      <c r="C12" s="4"/>
      <c r="D12" s="4"/>
      <c r="E12" s="4" t="str">
        <f>"(0.017)"</f>
        <v>(0.017)</v>
      </c>
      <c r="F12" s="4" t="str">
        <f>"(0.021)"</f>
        <v>(0.021)</v>
      </c>
      <c r="G12" s="4" t="str">
        <f>"(0.019)"</f>
        <v>(0.019)</v>
      </c>
    </row>
    <row r="13" spans="1:7" x14ac:dyDescent="0.3">
      <c r="A13" t="s">
        <v>6</v>
      </c>
      <c r="B13" s="4"/>
      <c r="C13" s="4" t="str">
        <f>"1.312***"</f>
        <v>1.312***</v>
      </c>
      <c r="D13" s="4"/>
      <c r="E13" s="4"/>
      <c r="F13" s="4" t="str">
        <f>"0.457***"</f>
        <v>0.457***</v>
      </c>
    </row>
    <row r="14" spans="1:7" x14ac:dyDescent="0.3">
      <c r="B14" s="4"/>
      <c r="C14" s="4" t="str">
        <f>"(0.031)"</f>
        <v>(0.031)</v>
      </c>
      <c r="D14" s="4"/>
      <c r="E14" s="4"/>
      <c r="F14" s="4" t="str">
        <f>"(0.040)"</f>
        <v>(0.040)</v>
      </c>
    </row>
    <row r="15" spans="1:7" x14ac:dyDescent="0.3">
      <c r="A15" t="s">
        <v>7</v>
      </c>
      <c r="B15" s="4"/>
      <c r="C15" s="4"/>
      <c r="D15" s="4" t="str">
        <f>"-3.602***"</f>
        <v>-3.602***</v>
      </c>
      <c r="E15" s="4"/>
      <c r="G15" s="4" t="str">
        <f>"-0.160"</f>
        <v>-0.160</v>
      </c>
    </row>
    <row r="16" spans="1:7" x14ac:dyDescent="0.3">
      <c r="B16" s="4"/>
      <c r="C16" s="4"/>
      <c r="D16" s="4" t="str">
        <f>"(0.128)"</f>
        <v>(0.128)</v>
      </c>
      <c r="E16" s="4"/>
      <c r="G16" s="4" t="str">
        <f>"(0.150)"</f>
        <v>(0.150)</v>
      </c>
    </row>
    <row r="17" spans="1:7" x14ac:dyDescent="0.3">
      <c r="A17" s="4" t="str">
        <f>"Markup_lag"</f>
        <v>Markup_lag</v>
      </c>
      <c r="B17" s="4" t="str">
        <f>"0.012**"</f>
        <v>0.012**</v>
      </c>
      <c r="C17" s="4" t="str">
        <f>"0.004"</f>
        <v>0.004</v>
      </c>
      <c r="D17" s="4" t="str">
        <f>"0.010**"</f>
        <v>0.010**</v>
      </c>
      <c r="E17" s="4"/>
      <c r="F17" s="4"/>
      <c r="G17" s="4"/>
    </row>
    <row r="18" spans="1:7" x14ac:dyDescent="0.3">
      <c r="A18" s="4" t="str">
        <f>""</f>
        <v/>
      </c>
      <c r="B18" s="4" t="str">
        <f>"(0.005)"</f>
        <v>(0.005)</v>
      </c>
      <c r="C18" s="4" t="str">
        <f>"(0.005)"</f>
        <v>(0.005)</v>
      </c>
      <c r="D18" s="4" t="str">
        <f>"(0.005)"</f>
        <v>(0.005)</v>
      </c>
      <c r="E18" s="4"/>
      <c r="F18" s="4"/>
      <c r="G18" s="4"/>
    </row>
    <row r="19" spans="1:7" x14ac:dyDescent="0.3">
      <c r="A19" s="4" t="str">
        <f>"tfp_lag"</f>
        <v>tfp_lag</v>
      </c>
      <c r="B19" s="4"/>
      <c r="C19" s="4"/>
      <c r="D19" s="4"/>
      <c r="E19" s="4" t="str">
        <f>"-0.002"</f>
        <v>-0.002</v>
      </c>
      <c r="F19" s="4" t="str">
        <f>"-0.007"</f>
        <v>-0.007</v>
      </c>
      <c r="G19" s="4" t="str">
        <f>"-0.002"</f>
        <v>-0.002</v>
      </c>
    </row>
    <row r="20" spans="1:7" x14ac:dyDescent="0.3">
      <c r="A20" s="4" t="str">
        <f>""</f>
        <v/>
      </c>
      <c r="B20" s="4"/>
      <c r="C20" s="4"/>
      <c r="D20" s="4"/>
      <c r="E20" s="4" t="str">
        <f>"(0.007)"</f>
        <v>(0.007)</v>
      </c>
      <c r="F20" s="4" t="str">
        <f>"(0.007)"</f>
        <v>(0.007)</v>
      </c>
      <c r="G20" s="4" t="str">
        <f>"(0.007)"</f>
        <v>(0.007)</v>
      </c>
    </row>
    <row r="21" spans="1:7" x14ac:dyDescent="0.3">
      <c r="A21" s="4" t="str">
        <f>"Year FE "</f>
        <v xml:space="preserve">Year FE </v>
      </c>
      <c r="B21" s="4" t="str">
        <f t="shared" ref="B21:G22" si="1">"Yes"</f>
        <v>Yes</v>
      </c>
      <c r="C21" s="4" t="str">
        <f t="shared" si="1"/>
        <v>Yes</v>
      </c>
      <c r="D21" s="4" t="str">
        <f t="shared" si="1"/>
        <v>Yes</v>
      </c>
      <c r="E21" s="4" t="str">
        <f t="shared" si="1"/>
        <v>Yes</v>
      </c>
      <c r="F21" s="4" t="str">
        <f t="shared" si="1"/>
        <v>Yes</v>
      </c>
      <c r="G21" s="4" t="str">
        <f t="shared" si="1"/>
        <v>Yes</v>
      </c>
    </row>
    <row r="22" spans="1:7" x14ac:dyDescent="0.3">
      <c r="A22" s="4" t="str">
        <f>"Firm-product-country FE"</f>
        <v>Firm-product-country FE</v>
      </c>
      <c r="B22" s="4" t="str">
        <f t="shared" si="1"/>
        <v>Yes</v>
      </c>
      <c r="C22" s="4" t="str">
        <f t="shared" si="1"/>
        <v>Yes</v>
      </c>
      <c r="D22" s="4" t="str">
        <f t="shared" si="1"/>
        <v>Yes</v>
      </c>
      <c r="E22" s="4" t="str">
        <f t="shared" si="1"/>
        <v>Yes</v>
      </c>
      <c r="F22" s="4" t="str">
        <f t="shared" si="1"/>
        <v>Yes</v>
      </c>
      <c r="G22" s="4" t="str">
        <f t="shared" si="1"/>
        <v>Yes</v>
      </c>
    </row>
    <row r="23" spans="1:7" x14ac:dyDescent="0.3">
      <c r="A23" s="3" t="s">
        <v>8</v>
      </c>
      <c r="B23" s="5" t="str">
        <f t="shared" ref="B23:G23" si="2">"1411116"</f>
        <v>1411116</v>
      </c>
      <c r="C23" s="5" t="str">
        <f t="shared" si="2"/>
        <v>1411116</v>
      </c>
      <c r="D23" s="5" t="str">
        <f t="shared" si="2"/>
        <v>1411116</v>
      </c>
      <c r="E23" s="5" t="str">
        <f t="shared" si="2"/>
        <v>1411116</v>
      </c>
      <c r="F23" s="5" t="str">
        <f t="shared" si="2"/>
        <v>1411116</v>
      </c>
      <c r="G23" s="5" t="str">
        <f t="shared" si="2"/>
        <v>1411116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2022-06-29T09:36:18Z</dcterms:modified>
</cp:coreProperties>
</file>