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f4bc723b85997aa/Documents/Aerospace Launch Business Data Analytics/Data-Science-Life-Cycle-Global-Rocket-Launch-Study/Data/wiki_sites/spaceports_wiki/"/>
    </mc:Choice>
  </mc:AlternateContent>
  <xr:revisionPtr revIDLastSave="77" documentId="11_FFC65FC0BC396EC99C170BF583877DA26B00DEA4" xr6:coauthVersionLast="47" xr6:coauthVersionMax="47" xr10:uidLastSave="{56A9A3A6-00F6-451F-AE52-296E207F9869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7" i="1"/>
  <c r="E6" i="1"/>
  <c r="E5" i="1"/>
</calcChain>
</file>

<file path=xl/sharedStrings.xml><?xml version="1.0" encoding="utf-8"?>
<sst xmlns="http://schemas.openxmlformats.org/spreadsheetml/2006/main" count="166" uniqueCount="144">
  <si>
    <t>Spaceport</t>
  </si>
  <si>
    <t>Location</t>
  </si>
  <si>
    <t>Years(orbital)</t>
  </si>
  <si>
    <t>Launch vehicles(operators)</t>
  </si>
  <si>
    <t>Sources</t>
  </si>
  <si>
    <t>various airport runways (B-52, Stargazer)</t>
  </si>
  <si>
    <t>Delta class submarine, Barents Sea</t>
  </si>
  <si>
    <t>Odyssey mobile platform, Pacific Ocean</t>
  </si>
  <si>
    <t>Omelek, Kwajalein Atoll, Marshall Islands</t>
  </si>
  <si>
    <t>Sohae Satellite Launching Station, North Korea</t>
  </si>
  <si>
    <t>Vostochny Cosmodrome, Amur Oblast, Russia</t>
  </si>
  <si>
    <t>Wenchang Satellite Launch Center, China</t>
  </si>
  <si>
    <t>Rocket Lab Launch Complex 1, New Zealand</t>
  </si>
  <si>
    <t>Kazakhstan</t>
  </si>
  <si>
    <t>US</t>
  </si>
  <si>
    <t>Russia</t>
  </si>
  <si>
    <t>Algeria</t>
  </si>
  <si>
    <t>Kenya</t>
  </si>
  <si>
    <t>Australia</t>
  </si>
  <si>
    <t>Japan</t>
  </si>
  <si>
    <t>French Guiana</t>
  </si>
  <si>
    <t>China</t>
  </si>
  <si>
    <t>India</t>
  </si>
  <si>
    <t>Israel</t>
  </si>
  <si>
    <t>various</t>
  </si>
  <si>
    <t>Barents Sea</t>
  </si>
  <si>
    <t>Pacific Ocean</t>
  </si>
  <si>
    <t>Marshall Islands</t>
  </si>
  <si>
    <t>Iran</t>
  </si>
  <si>
    <t>North Korea</t>
  </si>
  <si>
    <t>South Korea</t>
  </si>
  <si>
    <t>New Zealand</t>
  </si>
  <si>
    <t>1957–</t>
  </si>
  <si>
    <t>1958–</t>
  </si>
  <si>
    <t>1959–</t>
  </si>
  <si>
    <t>1961–1985</t>
  </si>
  <si>
    <t>1962–2008</t>
  </si>
  <si>
    <t>1965–1967</t>
  </si>
  <si>
    <t>1966–</t>
  </si>
  <si>
    <t>1967–1988</t>
  </si>
  <si>
    <t>1967–</t>
  </si>
  <si>
    <t>1967, 1971</t>
  </si>
  <si>
    <t>1970–</t>
  </si>
  <si>
    <t>1975–</t>
  </si>
  <si>
    <t>1979–</t>
  </si>
  <si>
    <t>1984–</t>
  </si>
  <si>
    <t>1988–</t>
  </si>
  <si>
    <t>1990–</t>
  </si>
  <si>
    <t>1997–2006</t>
  </si>
  <si>
    <t>1998, 2006</t>
  </si>
  <si>
    <t>1999–2014</t>
  </si>
  <si>
    <t>2001–</t>
  </si>
  <si>
    <t>2006–</t>
  </si>
  <si>
    <t>2008–2009</t>
  </si>
  <si>
    <t>2009–</t>
  </si>
  <si>
    <t>2012–</t>
  </si>
  <si>
    <t>2013–</t>
  </si>
  <si>
    <t>2016–</t>
  </si>
  <si>
    <t>2018–</t>
  </si>
  <si>
    <t>R-7/Soyuz, Kosmos, Proton, Tsyklon, Zenit, Energia</t>
  </si>
  <si>
    <t>Delta, Scout, Atlas, Titan, Saturn, Athena, Falcon 9</t>
  </si>
  <si>
    <t>Delta, Scout, Atlas, Titan, Taurus, Athena, Minotaur, Falcon 9</t>
  </si>
  <si>
    <t>Scout</t>
  </si>
  <si>
    <t>Kosmos</t>
  </si>
  <si>
    <t>Diamant A (France)</t>
  </si>
  <si>
    <t>R-7/Soyuz, Kosmos, Tsyklon-3, Rokot, Angara</t>
  </si>
  <si>
    <t>Scout (ASI and Sapienza, Italy)</t>
  </si>
  <si>
    <t>17 Saturn, 135 Space Shuttle, 32 Falcon 9, 3 Falcon Heavy</t>
  </si>
  <si>
    <t>Redstone (WRESAT), Black Arrow (UK Prospero X-3)</t>
  </si>
  <si>
    <t>27 Mu, 3 Epsilon, 1 SS-520-5</t>
  </si>
  <si>
    <t>7 Diamant, 227 Ariane, 16 Soyuz-2, 11 Vega</t>
  </si>
  <si>
    <t>2 LM1, 3 LM2A, 20 LM2C, 36 LM2D, 13 LM2F, 3 LM4B, 5 LM4C, 3 LM11</t>
  </si>
  <si>
    <t>6 N-I, 8 N-II, 9 H-I, 6 H-II, 36 H-IIA</t>
  </si>
  <si>
    <t>4 SLV, 4 ASLV, 53 PSLV, 13 GSLV, 3 GSLV Mk III</t>
  </si>
  <si>
    <t>Long March: 6 LM2C, 5 LM2E, 11 LM3, 25 LM3A, 42 LM3B, 15 LM3C</t>
  </si>
  <si>
    <t>Long March: 16 LM2C, 2 LM2D, 2 LM4A, 25 LM4B, 15 LM4C, 2 LM6</t>
  </si>
  <si>
    <t>Shavit</t>
  </si>
  <si>
    <t>Pegasus (Orbital Sciences Corporation)</t>
  </si>
  <si>
    <t>Start-1</t>
  </si>
  <si>
    <t>Shtil' (Russia)</t>
  </si>
  <si>
    <t>Zenit-3SL (Sea Launch)</t>
  </si>
  <si>
    <t>1 Athena, 2 Minotaur IV</t>
  </si>
  <si>
    <t>Dnepr</t>
  </si>
  <si>
    <t>5 Minotaur I, 6 Antares, 1 Minotaur V</t>
  </si>
  <si>
    <t>5 Falcon 1 (US)</t>
  </si>
  <si>
    <t>Safir, Simorgh, Zuljanah</t>
  </si>
  <si>
    <t>Unha-3</t>
  </si>
  <si>
    <t>3 Naro-1</t>
  </si>
  <si>
    <t>8 Soyuz-2</t>
  </si>
  <si>
    <t>Long March: 5 LM5, 3 LM7</t>
  </si>
  <si>
    <t>20 Electron</t>
  </si>
  <si>
    <t>[citation needed]</t>
  </si>
  <si>
    <t>[14]</t>
  </si>
  <si>
    <t>6[16]+13[17]</t>
  </si>
  <si>
    <t>[18][citation needed]</t>
  </si>
  <si>
    <t>Diamant</t>
  </si>
  <si>
    <t>[20]</t>
  </si>
  <si>
    <t>Broglio</t>
  </si>
  <si>
    <t>Saturn, STS, F9</t>
  </si>
  <si>
    <t>WRESAT, X-3</t>
  </si>
  <si>
    <t>[23] M, ε, S</t>
  </si>
  <si>
    <t>see 4 rockets</t>
  </si>
  <si>
    <t>See 8 rockets</t>
  </si>
  <si>
    <t>see 5 rockets</t>
  </si>
  <si>
    <t>List SDSC</t>
  </si>
  <si>
    <t>See 6 rockets</t>
  </si>
  <si>
    <t>Pegasus</t>
  </si>
  <si>
    <t>[31]</t>
  </si>
  <si>
    <t>Shtil'</t>
  </si>
  <si>
    <t>Sea Launch</t>
  </si>
  <si>
    <t>Kodiak</t>
  </si>
  <si>
    <t>MARS</t>
  </si>
  <si>
    <t>Falcon 1</t>
  </si>
  <si>
    <t>Safir</t>
  </si>
  <si>
    <t>K3-U2[38]</t>
  </si>
  <si>
    <t>Naro-1</t>
  </si>
  <si>
    <t>Vostochny</t>
  </si>
  <si>
    <t>See 2 rockets</t>
  </si>
  <si>
    <t>Electron (rocket)</t>
  </si>
  <si>
    <t>Baikonur Cosmodrome, Baikonur/Tyuratam, Kazakhstan</t>
  </si>
  <si>
    <t>Cape Canaveral Space Force Station, Florida, US</t>
  </si>
  <si>
    <t>Vandenberg Space Force Base, California, US</t>
  </si>
  <si>
    <t>Wallops Flight Facility, Virginia, US</t>
  </si>
  <si>
    <t>Kapustin Yar Cosmodrome, Astrakhan Oblast, Russia</t>
  </si>
  <si>
    <t>Hammaguir French Special Weapons Test Centre, Algeria</t>
  </si>
  <si>
    <t>Plesetsk Cosmodrome, Arkhangelsk Oblast, Russia</t>
  </si>
  <si>
    <t>San Marco platform, Broglio Space Centre, Malindi, Kenya</t>
  </si>
  <si>
    <t>Kennedy Space Center, Florida, US</t>
  </si>
  <si>
    <t>Woomera Prohibited Area, South Australia</t>
  </si>
  <si>
    <t>Uchinoura Space Center (Kagoshima), Japan</t>
  </si>
  <si>
    <t>Guiana Space Centre, Kourou, French Guiana, France</t>
  </si>
  <si>
    <t>Jiuquan Satellite Launch Center, China</t>
  </si>
  <si>
    <t>Tanegashima Space Center, Japan</t>
  </si>
  <si>
    <t>Satish Dhawan Space Centre (SHAR), Andhra Pradesh, India</t>
  </si>
  <si>
    <t>Xichang Satellite Launch Center, China</t>
  </si>
  <si>
    <t>Taiyuan Satellite Launch Center, China</t>
  </si>
  <si>
    <t>Palmachim Air Force Base, Israel</t>
  </si>
  <si>
    <t>Svobodny Cosmodrome, Amur Oblast, Russia</t>
  </si>
  <si>
    <t>Pacific Spaceport Complex (Kodiak), Alaska, US</t>
  </si>
  <si>
    <t>Yasny Cosmodrome (Dombarovsky), Orenburg Oblast, Russia</t>
  </si>
  <si>
    <t>Mid-Atlantic Regional Spaceport (MARS), Virginia, US</t>
  </si>
  <si>
    <t>Semnan Space Center, Semnan, Iran</t>
  </si>
  <si>
    <t>Naro Space Center, South Jeolla, South Korea</t>
  </si>
  <si>
    <t>number of launches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</si>
</sst>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B37" sqref="B37"/>
    </sheetView>
  </sheetViews>
  <sheetFormatPr defaultRowHeight="14.4" x14ac:dyDescent="0.3"/>
  <cols>
    <col min="2" max="2" width="63.21875" customWidth="1"/>
    <col min="3" max="3" width="16.109375" customWidth="1"/>
    <col min="4" max="4" width="18.77734375" customWidth="1"/>
    <col min="5" max="5" width="18.5546875" customWidth="1"/>
    <col min="6" max="6" width="65.44140625" customWidth="1"/>
    <col min="7" max="7" width="42.21875" customWidth="1"/>
  </cols>
  <sheetData>
    <row r="1" spans="1:7" x14ac:dyDescent="0.3">
      <c r="B1" s="1" t="s">
        <v>0</v>
      </c>
      <c r="C1" s="1" t="s">
        <v>1</v>
      </c>
      <c r="D1" s="1" t="s">
        <v>2</v>
      </c>
      <c r="E1" s="1" t="s">
        <v>143</v>
      </c>
      <c r="F1" s="1" t="s">
        <v>3</v>
      </c>
      <c r="G1" s="1" t="s">
        <v>4</v>
      </c>
    </row>
    <row r="2" spans="1:7" x14ac:dyDescent="0.3">
      <c r="A2" s="1">
        <v>0</v>
      </c>
      <c r="B2" t="s">
        <v>119</v>
      </c>
      <c r="C2" t="s">
        <v>13</v>
      </c>
      <c r="D2" t="s">
        <v>32</v>
      </c>
      <c r="E2" s="2">
        <v>1000</v>
      </c>
      <c r="F2" t="s">
        <v>59</v>
      </c>
      <c r="G2" t="s">
        <v>91</v>
      </c>
    </row>
    <row r="3" spans="1:7" x14ac:dyDescent="0.3">
      <c r="A3" s="1">
        <v>1</v>
      </c>
      <c r="B3" t="s">
        <v>120</v>
      </c>
      <c r="C3" t="s">
        <v>14</v>
      </c>
      <c r="D3" t="s">
        <v>33</v>
      </c>
      <c r="E3">
        <v>400</v>
      </c>
      <c r="F3" t="s">
        <v>60</v>
      </c>
      <c r="G3" t="s">
        <v>91</v>
      </c>
    </row>
    <row r="4" spans="1:7" x14ac:dyDescent="0.3">
      <c r="A4" s="1">
        <v>2</v>
      </c>
      <c r="B4" t="s">
        <v>121</v>
      </c>
      <c r="C4" t="s">
        <v>14</v>
      </c>
      <c r="D4" t="s">
        <v>34</v>
      </c>
      <c r="E4">
        <v>700</v>
      </c>
      <c r="F4" t="s">
        <v>61</v>
      </c>
      <c r="G4" t="s">
        <v>92</v>
      </c>
    </row>
    <row r="5" spans="1:7" x14ac:dyDescent="0.3">
      <c r="A5" s="1">
        <v>3</v>
      </c>
      <c r="B5" t="s">
        <v>122</v>
      </c>
      <c r="C5" t="s">
        <v>14</v>
      </c>
      <c r="D5" t="s">
        <v>35</v>
      </c>
      <c r="E5">
        <f>19</f>
        <v>19</v>
      </c>
      <c r="F5" t="s">
        <v>62</v>
      </c>
      <c r="G5" t="s">
        <v>93</v>
      </c>
    </row>
    <row r="6" spans="1:7" x14ac:dyDescent="0.3">
      <c r="A6" s="1">
        <v>4</v>
      </c>
      <c r="B6" t="s">
        <v>123</v>
      </c>
      <c r="C6" t="s">
        <v>15</v>
      </c>
      <c r="D6" t="s">
        <v>36</v>
      </c>
      <c r="E6">
        <f>85</f>
        <v>85</v>
      </c>
      <c r="F6" t="s">
        <v>63</v>
      </c>
      <c r="G6" t="s">
        <v>94</v>
      </c>
    </row>
    <row r="7" spans="1:7" x14ac:dyDescent="0.3">
      <c r="A7" s="1">
        <v>5</v>
      </c>
      <c r="B7" t="s">
        <v>124</v>
      </c>
      <c r="C7" t="s">
        <v>16</v>
      </c>
      <c r="D7" t="s">
        <v>37</v>
      </c>
      <c r="E7">
        <f>4</f>
        <v>4</v>
      </c>
      <c r="F7" t="s">
        <v>64</v>
      </c>
      <c r="G7" t="s">
        <v>95</v>
      </c>
    </row>
    <row r="8" spans="1:7" x14ac:dyDescent="0.3">
      <c r="A8" s="1">
        <v>6</v>
      </c>
      <c r="B8" t="s">
        <v>125</v>
      </c>
      <c r="C8" t="s">
        <v>15</v>
      </c>
      <c r="D8" t="s">
        <v>38</v>
      </c>
      <c r="E8" s="2">
        <v>1500</v>
      </c>
      <c r="F8" t="s">
        <v>65</v>
      </c>
      <c r="G8" t="s">
        <v>96</v>
      </c>
    </row>
    <row r="9" spans="1:7" x14ac:dyDescent="0.3">
      <c r="A9" s="1">
        <v>7</v>
      </c>
      <c r="B9" t="s">
        <v>126</v>
      </c>
      <c r="C9" t="s">
        <v>17</v>
      </c>
      <c r="D9" t="s">
        <v>39</v>
      </c>
      <c r="E9">
        <f>9</f>
        <v>9</v>
      </c>
      <c r="F9" t="s">
        <v>66</v>
      </c>
      <c r="G9" t="s">
        <v>97</v>
      </c>
    </row>
    <row r="10" spans="1:7" x14ac:dyDescent="0.3">
      <c r="A10" s="1">
        <v>8</v>
      </c>
      <c r="B10" t="s">
        <v>127</v>
      </c>
      <c r="C10" t="s">
        <v>14</v>
      </c>
      <c r="D10" t="s">
        <v>40</v>
      </c>
      <c r="E10">
        <f>187</f>
        <v>187</v>
      </c>
      <c r="F10" t="s">
        <v>67</v>
      </c>
      <c r="G10" t="s">
        <v>98</v>
      </c>
    </row>
    <row r="11" spans="1:7" x14ac:dyDescent="0.3">
      <c r="A11" s="1">
        <v>9</v>
      </c>
      <c r="B11" t="s">
        <v>128</v>
      </c>
      <c r="C11" t="s">
        <v>18</v>
      </c>
      <c r="D11" t="s">
        <v>41</v>
      </c>
      <c r="E11">
        <f>2</f>
        <v>2</v>
      </c>
      <c r="F11" t="s">
        <v>68</v>
      </c>
      <c r="G11" t="s">
        <v>99</v>
      </c>
    </row>
    <row r="12" spans="1:7" x14ac:dyDescent="0.3">
      <c r="A12" s="1">
        <v>10</v>
      </c>
      <c r="B12" t="s">
        <v>129</v>
      </c>
      <c r="C12" t="s">
        <v>19</v>
      </c>
      <c r="D12" t="s">
        <v>42</v>
      </c>
      <c r="E12">
        <f>31</f>
        <v>31</v>
      </c>
      <c r="F12" t="s">
        <v>69</v>
      </c>
      <c r="G12" t="s">
        <v>100</v>
      </c>
    </row>
    <row r="13" spans="1:7" x14ac:dyDescent="0.3">
      <c r="A13" s="1">
        <v>11</v>
      </c>
      <c r="B13" t="s">
        <v>130</v>
      </c>
      <c r="C13" t="s">
        <v>20</v>
      </c>
      <c r="D13" t="s">
        <v>42</v>
      </c>
      <c r="E13">
        <f>261</f>
        <v>261</v>
      </c>
      <c r="F13" t="s">
        <v>70</v>
      </c>
      <c r="G13" t="s">
        <v>101</v>
      </c>
    </row>
    <row r="14" spans="1:7" x14ac:dyDescent="0.3">
      <c r="A14" s="1">
        <v>12</v>
      </c>
      <c r="B14" t="s">
        <v>131</v>
      </c>
      <c r="C14" t="s">
        <v>21</v>
      </c>
      <c r="D14" t="s">
        <v>42</v>
      </c>
      <c r="E14">
        <f>85</f>
        <v>85</v>
      </c>
      <c r="F14" t="s">
        <v>71</v>
      </c>
      <c r="G14" t="s">
        <v>102</v>
      </c>
    </row>
    <row r="15" spans="1:7" x14ac:dyDescent="0.3">
      <c r="A15" s="1">
        <v>13</v>
      </c>
      <c r="B15" t="s">
        <v>132</v>
      </c>
      <c r="C15" t="s">
        <v>19</v>
      </c>
      <c r="D15" t="s">
        <v>43</v>
      </c>
      <c r="E15">
        <f>65</f>
        <v>65</v>
      </c>
      <c r="F15" t="s">
        <v>72</v>
      </c>
      <c r="G15" t="s">
        <v>103</v>
      </c>
    </row>
    <row r="16" spans="1:7" x14ac:dyDescent="0.3">
      <c r="A16" s="1">
        <v>14</v>
      </c>
      <c r="B16" t="s">
        <v>133</v>
      </c>
      <c r="C16" t="s">
        <v>22</v>
      </c>
      <c r="D16" t="s">
        <v>44</v>
      </c>
      <c r="E16">
        <f>77</f>
        <v>77</v>
      </c>
      <c r="F16" t="s">
        <v>73</v>
      </c>
      <c r="G16" t="s">
        <v>104</v>
      </c>
    </row>
    <row r="17" spans="1:7" x14ac:dyDescent="0.3">
      <c r="A17" s="1">
        <v>15</v>
      </c>
      <c r="B17" t="s">
        <v>134</v>
      </c>
      <c r="C17" t="s">
        <v>21</v>
      </c>
      <c r="D17" t="s">
        <v>45</v>
      </c>
      <c r="E17">
        <f>104</f>
        <v>104</v>
      </c>
      <c r="F17" t="s">
        <v>74</v>
      </c>
      <c r="G17" t="s">
        <v>105</v>
      </c>
    </row>
    <row r="18" spans="1:7" x14ac:dyDescent="0.3">
      <c r="A18" s="1">
        <v>16</v>
      </c>
      <c r="B18" t="s">
        <v>135</v>
      </c>
      <c r="C18" t="s">
        <v>21</v>
      </c>
      <c r="D18" t="s">
        <v>46</v>
      </c>
      <c r="E18">
        <f>62</f>
        <v>62</v>
      </c>
      <c r="F18" t="s">
        <v>75</v>
      </c>
      <c r="G18" t="s">
        <v>105</v>
      </c>
    </row>
    <row r="19" spans="1:7" x14ac:dyDescent="0.3">
      <c r="A19" s="1">
        <v>17</v>
      </c>
      <c r="B19" t="s">
        <v>136</v>
      </c>
      <c r="C19" t="s">
        <v>23</v>
      </c>
      <c r="D19" t="s">
        <v>46</v>
      </c>
      <c r="E19">
        <f>8</f>
        <v>8</v>
      </c>
      <c r="F19" t="s">
        <v>76</v>
      </c>
      <c r="G19" t="s">
        <v>76</v>
      </c>
    </row>
    <row r="20" spans="1:7" x14ac:dyDescent="0.3">
      <c r="A20" s="1">
        <v>18</v>
      </c>
      <c r="B20" t="s">
        <v>5</v>
      </c>
      <c r="C20" t="s">
        <v>24</v>
      </c>
      <c r="D20" t="s">
        <v>47</v>
      </c>
      <c r="E20">
        <f>39</f>
        <v>39</v>
      </c>
      <c r="F20" t="s">
        <v>77</v>
      </c>
      <c r="G20" t="s">
        <v>106</v>
      </c>
    </row>
    <row r="21" spans="1:7" x14ac:dyDescent="0.3">
      <c r="A21" s="1">
        <v>19</v>
      </c>
      <c r="B21" t="s">
        <v>137</v>
      </c>
      <c r="C21" t="s">
        <v>15</v>
      </c>
      <c r="D21" t="s">
        <v>48</v>
      </c>
      <c r="E21">
        <f>5</f>
        <v>5</v>
      </c>
      <c r="F21" t="s">
        <v>78</v>
      </c>
      <c r="G21" t="s">
        <v>107</v>
      </c>
    </row>
    <row r="22" spans="1:7" x14ac:dyDescent="0.3">
      <c r="A22" s="1">
        <v>20</v>
      </c>
      <c r="B22" t="s">
        <v>6</v>
      </c>
      <c r="C22" t="s">
        <v>25</v>
      </c>
      <c r="D22" t="s">
        <v>49</v>
      </c>
      <c r="E22">
        <f>2</f>
        <v>2</v>
      </c>
      <c r="F22" t="s">
        <v>79</v>
      </c>
      <c r="G22" t="s">
        <v>108</v>
      </c>
    </row>
    <row r="23" spans="1:7" x14ac:dyDescent="0.3">
      <c r="A23" s="1">
        <v>21</v>
      </c>
      <c r="B23" t="s">
        <v>7</v>
      </c>
      <c r="C23" t="s">
        <v>26</v>
      </c>
      <c r="D23" t="s">
        <v>50</v>
      </c>
      <c r="E23">
        <f>32</f>
        <v>32</v>
      </c>
      <c r="F23" t="s">
        <v>80</v>
      </c>
      <c r="G23" t="s">
        <v>109</v>
      </c>
    </row>
    <row r="24" spans="1:7" x14ac:dyDescent="0.3">
      <c r="A24" s="1">
        <v>22</v>
      </c>
      <c r="B24" t="s">
        <v>138</v>
      </c>
      <c r="C24" t="s">
        <v>14</v>
      </c>
      <c r="D24" t="s">
        <v>51</v>
      </c>
      <c r="E24">
        <f>3</f>
        <v>3</v>
      </c>
      <c r="F24" t="s">
        <v>81</v>
      </c>
      <c r="G24" t="s">
        <v>110</v>
      </c>
    </row>
    <row r="25" spans="1:7" x14ac:dyDescent="0.3">
      <c r="A25" s="1">
        <v>23</v>
      </c>
      <c r="B25" t="s">
        <v>139</v>
      </c>
      <c r="C25" t="s">
        <v>15</v>
      </c>
      <c r="D25" t="s">
        <v>52</v>
      </c>
      <c r="E25">
        <f>10</f>
        <v>10</v>
      </c>
      <c r="F25" t="s">
        <v>82</v>
      </c>
      <c r="G25" t="s">
        <v>82</v>
      </c>
    </row>
    <row r="26" spans="1:7" x14ac:dyDescent="0.3">
      <c r="A26" s="1">
        <v>24</v>
      </c>
      <c r="B26" t="s">
        <v>140</v>
      </c>
      <c r="C26" t="s">
        <v>14</v>
      </c>
      <c r="D26" t="s">
        <v>52</v>
      </c>
      <c r="E26">
        <f>12</f>
        <v>12</v>
      </c>
      <c r="F26" t="s">
        <v>83</v>
      </c>
      <c r="G26" t="s">
        <v>111</v>
      </c>
    </row>
    <row r="27" spans="1:7" x14ac:dyDescent="0.3">
      <c r="A27" s="1">
        <v>25</v>
      </c>
      <c r="B27" t="s">
        <v>8</v>
      </c>
      <c r="C27" t="s">
        <v>27</v>
      </c>
      <c r="D27" t="s">
        <v>53</v>
      </c>
      <c r="E27">
        <f>5</f>
        <v>5</v>
      </c>
      <c r="F27" t="s">
        <v>84</v>
      </c>
      <c r="G27" t="s">
        <v>112</v>
      </c>
    </row>
    <row r="28" spans="1:7" x14ac:dyDescent="0.3">
      <c r="A28" s="1">
        <v>26</v>
      </c>
      <c r="B28" t="s">
        <v>141</v>
      </c>
      <c r="C28" t="s">
        <v>28</v>
      </c>
      <c r="D28" t="s">
        <v>54</v>
      </c>
      <c r="E28">
        <f>5</f>
        <v>5</v>
      </c>
      <c r="F28" t="s">
        <v>85</v>
      </c>
      <c r="G28" t="s">
        <v>113</v>
      </c>
    </row>
    <row r="29" spans="1:7" x14ac:dyDescent="0.3">
      <c r="A29" s="1">
        <v>27</v>
      </c>
      <c r="B29" t="s">
        <v>9</v>
      </c>
      <c r="C29" t="s">
        <v>29</v>
      </c>
      <c r="D29" t="s">
        <v>55</v>
      </c>
      <c r="E29">
        <f>2</f>
        <v>2</v>
      </c>
      <c r="F29" t="s">
        <v>86</v>
      </c>
      <c r="G29" t="s">
        <v>114</v>
      </c>
    </row>
    <row r="30" spans="1:7" x14ac:dyDescent="0.3">
      <c r="A30" s="1">
        <v>28</v>
      </c>
      <c r="B30" t="s">
        <v>142</v>
      </c>
      <c r="C30" t="s">
        <v>30</v>
      </c>
      <c r="D30" t="s">
        <v>56</v>
      </c>
      <c r="E30">
        <f>3</f>
        <v>3</v>
      </c>
      <c r="F30" t="s">
        <v>87</v>
      </c>
      <c r="G30" t="s">
        <v>115</v>
      </c>
    </row>
    <row r="31" spans="1:7" x14ac:dyDescent="0.3">
      <c r="A31" s="1">
        <v>29</v>
      </c>
      <c r="B31" t="s">
        <v>10</v>
      </c>
      <c r="C31" t="s">
        <v>15</v>
      </c>
      <c r="D31" t="s">
        <v>57</v>
      </c>
      <c r="E31">
        <f>8</f>
        <v>8</v>
      </c>
      <c r="F31" t="s">
        <v>88</v>
      </c>
      <c r="G31" t="s">
        <v>116</v>
      </c>
    </row>
    <row r="32" spans="1:7" x14ac:dyDescent="0.3">
      <c r="A32" s="1">
        <v>30</v>
      </c>
      <c r="B32" t="s">
        <v>11</v>
      </c>
      <c r="C32" t="s">
        <v>21</v>
      </c>
      <c r="D32" t="s">
        <v>57</v>
      </c>
      <c r="E32">
        <f>8</f>
        <v>8</v>
      </c>
      <c r="F32" t="s">
        <v>89</v>
      </c>
      <c r="G32" t="s">
        <v>117</v>
      </c>
    </row>
    <row r="33" spans="1:7" x14ac:dyDescent="0.3">
      <c r="A33" s="1">
        <v>31</v>
      </c>
      <c r="B33" t="s">
        <v>12</v>
      </c>
      <c r="C33" t="s">
        <v>31</v>
      </c>
      <c r="D33" t="s">
        <v>58</v>
      </c>
      <c r="E33">
        <f>20</f>
        <v>20</v>
      </c>
      <c r="F33" t="s">
        <v>90</v>
      </c>
      <c r="G33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Gael Gatera</cp:lastModifiedBy>
  <dcterms:created xsi:type="dcterms:W3CDTF">2021-08-30T19:05:25Z</dcterms:created>
  <dcterms:modified xsi:type="dcterms:W3CDTF">2021-08-30T19:14:40Z</dcterms:modified>
</cp:coreProperties>
</file>