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405" windowWidth="19875" windowHeight="11295" activeTab="1"/>
  </bookViews>
  <sheets>
    <sheet name="stops" sheetId="1" r:id="rId1"/>
    <sheet name="avg results" sheetId="4" r:id="rId2"/>
  </sheets>
  <definedNames>
    <definedName name="_xlnm._FilterDatabase" localSheetId="0" hidden="1">stops!$A$1:$K$161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60"/>
  <c r="J161"/>
  <c r="J2"/>
  <c r="C6" i="4" s="1"/>
  <c r="F3" i="1"/>
  <c r="F4"/>
  <c r="G4" s="1"/>
  <c r="F5"/>
  <c r="F6"/>
  <c r="F7"/>
  <c r="F8"/>
  <c r="G8" s="1"/>
  <c r="F9"/>
  <c r="G9" s="1"/>
  <c r="F10"/>
  <c r="F11"/>
  <c r="F12"/>
  <c r="G12" s="1"/>
  <c r="F13"/>
  <c r="F14"/>
  <c r="F15"/>
  <c r="F16"/>
  <c r="F17"/>
  <c r="G17" s="1"/>
  <c r="F18"/>
  <c r="F19"/>
  <c r="F20"/>
  <c r="G20" s="1"/>
  <c r="F21"/>
  <c r="F22"/>
  <c r="F23"/>
  <c r="F24"/>
  <c r="G24" s="1"/>
  <c r="F25"/>
  <c r="G25" s="1"/>
  <c r="F26"/>
  <c r="F27"/>
  <c r="F28"/>
  <c r="G28" s="1"/>
  <c r="F29"/>
  <c r="F30"/>
  <c r="F31"/>
  <c r="F32"/>
  <c r="F33"/>
  <c r="G33" s="1"/>
  <c r="F34"/>
  <c r="G34" s="1"/>
  <c r="F35"/>
  <c r="G35" s="1"/>
  <c r="F36"/>
  <c r="F37"/>
  <c r="F38"/>
  <c r="F39"/>
  <c r="F40"/>
  <c r="G40" s="1"/>
  <c r="F41"/>
  <c r="F42"/>
  <c r="F43"/>
  <c r="G43" s="1"/>
  <c r="F44"/>
  <c r="F45"/>
  <c r="F46"/>
  <c r="F47"/>
  <c r="F48"/>
  <c r="G48" s="1"/>
  <c r="F49"/>
  <c r="F50"/>
  <c r="F51"/>
  <c r="G51" s="1"/>
  <c r="F52"/>
  <c r="F53"/>
  <c r="F54"/>
  <c r="F55"/>
  <c r="F56"/>
  <c r="G56" s="1"/>
  <c r="F57"/>
  <c r="F58"/>
  <c r="G58" s="1"/>
  <c r="F59"/>
  <c r="G59" s="1"/>
  <c r="F60"/>
  <c r="G60" s="1"/>
  <c r="F61"/>
  <c r="F62"/>
  <c r="F63"/>
  <c r="G63" s="1"/>
  <c r="F64"/>
  <c r="G64" s="1"/>
  <c r="F65"/>
  <c r="F66"/>
  <c r="F67"/>
  <c r="G67" s="1"/>
  <c r="F68"/>
  <c r="F69"/>
  <c r="F70"/>
  <c r="F71"/>
  <c r="G71" s="1"/>
  <c r="F72"/>
  <c r="G72" s="1"/>
  <c r="F73"/>
  <c r="F74"/>
  <c r="F75"/>
  <c r="G75" s="1"/>
  <c r="F76"/>
  <c r="F77"/>
  <c r="G77" s="1"/>
  <c r="F78"/>
  <c r="F79"/>
  <c r="F80"/>
  <c r="G80" s="1"/>
  <c r="F81"/>
  <c r="F82"/>
  <c r="G82" s="1"/>
  <c r="F83"/>
  <c r="G83" s="1"/>
  <c r="F84"/>
  <c r="F85"/>
  <c r="F86"/>
  <c r="F87"/>
  <c r="G87" s="1"/>
  <c r="F88"/>
  <c r="G88" s="1"/>
  <c r="F89"/>
  <c r="F90"/>
  <c r="F91"/>
  <c r="G91" s="1"/>
  <c r="F92"/>
  <c r="F93"/>
  <c r="F94"/>
  <c r="F95"/>
  <c r="F96"/>
  <c r="G96" s="1"/>
  <c r="F97"/>
  <c r="F98"/>
  <c r="G98" s="1"/>
  <c r="F99"/>
  <c r="G99" s="1"/>
  <c r="F100"/>
  <c r="F101"/>
  <c r="F102"/>
  <c r="F103"/>
  <c r="F104"/>
  <c r="G104" s="1"/>
  <c r="F105"/>
  <c r="F106"/>
  <c r="G106" s="1"/>
  <c r="F107"/>
  <c r="G107" s="1"/>
  <c r="F108"/>
  <c r="F109"/>
  <c r="F110"/>
  <c r="F111"/>
  <c r="F112"/>
  <c r="G112" s="1"/>
  <c r="F113"/>
  <c r="F114"/>
  <c r="G114" s="1"/>
  <c r="F115"/>
  <c r="G115" s="1"/>
  <c r="F116"/>
  <c r="F117"/>
  <c r="F118"/>
  <c r="F119"/>
  <c r="F120"/>
  <c r="G120" s="1"/>
  <c r="F121"/>
  <c r="F122"/>
  <c r="G122" s="1"/>
  <c r="F123"/>
  <c r="G123" s="1"/>
  <c r="F124"/>
  <c r="F125"/>
  <c r="F126"/>
  <c r="F127"/>
  <c r="G127" s="1"/>
  <c r="F128"/>
  <c r="G128" s="1"/>
  <c r="F129"/>
  <c r="F130"/>
  <c r="G130" s="1"/>
  <c r="F131"/>
  <c r="G131" s="1"/>
  <c r="F132"/>
  <c r="F133"/>
  <c r="F134"/>
  <c r="F135"/>
  <c r="G135" s="1"/>
  <c r="F136"/>
  <c r="G136" s="1"/>
  <c r="F137"/>
  <c r="F138"/>
  <c r="G138" s="1"/>
  <c r="F139"/>
  <c r="G139" s="1"/>
  <c r="F140"/>
  <c r="F141"/>
  <c r="G141" s="1"/>
  <c r="F142"/>
  <c r="F143"/>
  <c r="F144"/>
  <c r="G144" s="1"/>
  <c r="F145"/>
  <c r="F146"/>
  <c r="G146" s="1"/>
  <c r="F147"/>
  <c r="G147" s="1"/>
  <c r="F148"/>
  <c r="F149"/>
  <c r="F150"/>
  <c r="F151"/>
  <c r="G151" s="1"/>
  <c r="F152"/>
  <c r="F153"/>
  <c r="G153" s="1"/>
  <c r="F154"/>
  <c r="F155"/>
  <c r="G155" s="1"/>
  <c r="F156"/>
  <c r="G156" s="1"/>
  <c r="F157"/>
  <c r="F158"/>
  <c r="F159"/>
  <c r="G159" s="1"/>
  <c r="F160"/>
  <c r="G160" s="1"/>
  <c r="F161"/>
  <c r="G161" s="1"/>
  <c r="G3"/>
  <c r="G6"/>
  <c r="G7"/>
  <c r="G11"/>
  <c r="G14"/>
  <c r="G15"/>
  <c r="G19"/>
  <c r="G22"/>
  <c r="G23"/>
  <c r="G27"/>
  <c r="G30"/>
  <c r="G31"/>
  <c r="G37"/>
  <c r="G38"/>
  <c r="G42"/>
  <c r="G45"/>
  <c r="G46"/>
  <c r="G50"/>
  <c r="G53"/>
  <c r="G54"/>
  <c r="G61"/>
  <c r="G62"/>
  <c r="G66"/>
  <c r="G69"/>
  <c r="G70"/>
  <c r="G74"/>
  <c r="G78"/>
  <c r="G85"/>
  <c r="G86"/>
  <c r="G90"/>
  <c r="G93"/>
  <c r="G94"/>
  <c r="G101"/>
  <c r="G102"/>
  <c r="G109"/>
  <c r="G110"/>
  <c r="G117"/>
  <c r="G118"/>
  <c r="G125"/>
  <c r="G126"/>
  <c r="G133"/>
  <c r="G134"/>
  <c r="G142"/>
  <c r="G149"/>
  <c r="G150"/>
  <c r="G158"/>
  <c r="B2" i="4" l="1"/>
  <c r="C74"/>
  <c r="B75"/>
  <c r="B71"/>
  <c r="B67"/>
  <c r="B63"/>
  <c r="B59"/>
  <c r="B55"/>
  <c r="B51"/>
  <c r="B47"/>
  <c r="B43"/>
  <c r="B39"/>
  <c r="B35"/>
  <c r="B31"/>
  <c r="B27"/>
  <c r="B23"/>
  <c r="B19"/>
  <c r="B15"/>
  <c r="B11"/>
  <c r="B7"/>
  <c r="B3"/>
  <c r="C75"/>
  <c r="C71"/>
  <c r="C67"/>
  <c r="C63"/>
  <c r="C59"/>
  <c r="C55"/>
  <c r="C51"/>
  <c r="C47"/>
  <c r="C43"/>
  <c r="C39"/>
  <c r="C35"/>
  <c r="C31"/>
  <c r="C27"/>
  <c r="C23"/>
  <c r="C19"/>
  <c r="C15"/>
  <c r="C11"/>
  <c r="C7"/>
  <c r="C3"/>
  <c r="B76"/>
  <c r="B72"/>
  <c r="B68"/>
  <c r="B64"/>
  <c r="B60"/>
  <c r="B56"/>
  <c r="B52"/>
  <c r="B48"/>
  <c r="B44"/>
  <c r="B40"/>
  <c r="B36"/>
  <c r="B32"/>
  <c r="B28"/>
  <c r="B24"/>
  <c r="B20"/>
  <c r="B16"/>
  <c r="B12"/>
  <c r="B8"/>
  <c r="B4"/>
  <c r="C76"/>
  <c r="C72"/>
  <c r="C68"/>
  <c r="C64"/>
  <c r="C60"/>
  <c r="C56"/>
  <c r="C52"/>
  <c r="C48"/>
  <c r="C44"/>
  <c r="C40"/>
  <c r="C36"/>
  <c r="C32"/>
  <c r="C28"/>
  <c r="C24"/>
  <c r="C20"/>
  <c r="C16"/>
  <c r="C12"/>
  <c r="C8"/>
  <c r="C4"/>
  <c r="B77"/>
  <c r="B73"/>
  <c r="B69"/>
  <c r="B65"/>
  <c r="B61"/>
  <c r="B57"/>
  <c r="B53"/>
  <c r="B49"/>
  <c r="B45"/>
  <c r="B41"/>
  <c r="B37"/>
  <c r="B33"/>
  <c r="B29"/>
  <c r="B25"/>
  <c r="B21"/>
  <c r="B17"/>
  <c r="B13"/>
  <c r="B9"/>
  <c r="B5"/>
  <c r="C77"/>
  <c r="C73"/>
  <c r="C69"/>
  <c r="C65"/>
  <c r="C61"/>
  <c r="C57"/>
  <c r="C53"/>
  <c r="C49"/>
  <c r="C45"/>
  <c r="C41"/>
  <c r="C37"/>
  <c r="C33"/>
  <c r="C29"/>
  <c r="C25"/>
  <c r="C21"/>
  <c r="C17"/>
  <c r="C13"/>
  <c r="C9"/>
  <c r="C5"/>
  <c r="C2"/>
  <c r="B74"/>
  <c r="B70"/>
  <c r="B66"/>
  <c r="B62"/>
  <c r="B58"/>
  <c r="B54"/>
  <c r="B50"/>
  <c r="B46"/>
  <c r="B42"/>
  <c r="B38"/>
  <c r="B34"/>
  <c r="B30"/>
  <c r="B26"/>
  <c r="B22"/>
  <c r="B18"/>
  <c r="B14"/>
  <c r="B10"/>
  <c r="B6"/>
  <c r="C70"/>
  <c r="C66"/>
  <c r="C62"/>
  <c r="C58"/>
  <c r="C54"/>
  <c r="C50"/>
  <c r="C46"/>
  <c r="C42"/>
  <c r="C38"/>
  <c r="C34"/>
  <c r="C30"/>
  <c r="C26"/>
  <c r="C22"/>
  <c r="C18"/>
  <c r="C14"/>
  <c r="C10"/>
  <c r="G140" i="1"/>
  <c r="H140" s="1"/>
  <c r="G84"/>
  <c r="H84" s="1"/>
  <c r="G21"/>
  <c r="H21" s="1"/>
  <c r="G132"/>
  <c r="H132" s="1"/>
  <c r="G76"/>
  <c r="H76" s="1"/>
  <c r="G13"/>
  <c r="H13" s="1"/>
  <c r="G124"/>
  <c r="H124" s="1"/>
  <c r="G68"/>
  <c r="H68" s="1"/>
  <c r="G29"/>
  <c r="H29" s="1"/>
  <c r="G157"/>
  <c r="H157" s="1"/>
  <c r="G116"/>
  <c r="H116" s="1"/>
  <c r="G52"/>
  <c r="H52" s="1"/>
  <c r="G100"/>
  <c r="H100" s="1"/>
  <c r="I100" s="1"/>
  <c r="H60"/>
  <c r="I60" s="1"/>
  <c r="G5"/>
  <c r="H5" s="1"/>
  <c r="G148"/>
  <c r="H148" s="1"/>
  <c r="I148" s="1"/>
  <c r="G92"/>
  <c r="G36"/>
  <c r="H36" s="1"/>
  <c r="I36" s="1"/>
  <c r="G108"/>
  <c r="H108" s="1"/>
  <c r="G44"/>
  <c r="H44" s="1"/>
  <c r="H158"/>
  <c r="I158" s="1"/>
  <c r="H150"/>
  <c r="I150" s="1"/>
  <c r="H149"/>
  <c r="I149" s="1"/>
  <c r="H141"/>
  <c r="I141" s="1"/>
  <c r="H133"/>
  <c r="I133" s="1"/>
  <c r="H125"/>
  <c r="I125" s="1"/>
  <c r="H117"/>
  <c r="I117" s="1"/>
  <c r="H109"/>
  <c r="I109" s="1"/>
  <c r="H101"/>
  <c r="I101" s="1"/>
  <c r="H93"/>
  <c r="I93" s="1"/>
  <c r="H85"/>
  <c r="I85" s="1"/>
  <c r="H77"/>
  <c r="I77" s="1"/>
  <c r="H69"/>
  <c r="I69" s="1"/>
  <c r="H61"/>
  <c r="I61" s="1"/>
  <c r="H53"/>
  <c r="I53" s="1"/>
  <c r="H45"/>
  <c r="I45" s="1"/>
  <c r="H37"/>
  <c r="I37" s="1"/>
  <c r="H30"/>
  <c r="I30" s="1"/>
  <c r="H22"/>
  <c r="I22" s="1"/>
  <c r="H14"/>
  <c r="I14" s="1"/>
  <c r="H6"/>
  <c r="I6" s="1"/>
  <c r="H159"/>
  <c r="I159" s="1"/>
  <c r="H151"/>
  <c r="I151" s="1"/>
  <c r="H142"/>
  <c r="I142" s="1"/>
  <c r="H134"/>
  <c r="I134" s="1"/>
  <c r="H126"/>
  <c r="I126" s="1"/>
  <c r="H118"/>
  <c r="I118" s="1"/>
  <c r="H110"/>
  <c r="I110" s="1"/>
  <c r="H102"/>
  <c r="I102" s="1"/>
  <c r="H94"/>
  <c r="I94" s="1"/>
  <c r="H86"/>
  <c r="I86" s="1"/>
  <c r="H78"/>
  <c r="I78" s="1"/>
  <c r="H70"/>
  <c r="I70" s="1"/>
  <c r="H62"/>
  <c r="I62" s="1"/>
  <c r="H54"/>
  <c r="I54" s="1"/>
  <c r="H46"/>
  <c r="I46" s="1"/>
  <c r="H38"/>
  <c r="I38" s="1"/>
  <c r="H31"/>
  <c r="I31" s="1"/>
  <c r="H23"/>
  <c r="I23" s="1"/>
  <c r="H15"/>
  <c r="I15" s="1"/>
  <c r="H7"/>
  <c r="I7" s="1"/>
  <c r="H160"/>
  <c r="I160" s="1"/>
  <c r="G152"/>
  <c r="G143"/>
  <c r="H143" s="1"/>
  <c r="H135"/>
  <c r="I135" s="1"/>
  <c r="H127"/>
  <c r="I127" s="1"/>
  <c r="G119"/>
  <c r="H119" s="1"/>
  <c r="I119" s="1"/>
  <c r="G111"/>
  <c r="H111" s="1"/>
  <c r="G103"/>
  <c r="H103" s="1"/>
  <c r="G95"/>
  <c r="H95" s="1"/>
  <c r="H87"/>
  <c r="I87" s="1"/>
  <c r="G79"/>
  <c r="H79" s="1"/>
  <c r="H71"/>
  <c r="I71" s="1"/>
  <c r="H63"/>
  <c r="I63" s="1"/>
  <c r="G55"/>
  <c r="H55" s="1"/>
  <c r="I55" s="1"/>
  <c r="G47"/>
  <c r="H47" s="1"/>
  <c r="G39"/>
  <c r="H39" s="1"/>
  <c r="I39" s="1"/>
  <c r="G32"/>
  <c r="H32" s="1"/>
  <c r="H24"/>
  <c r="I24" s="1"/>
  <c r="G16"/>
  <c r="H16" s="1"/>
  <c r="H8"/>
  <c r="I8" s="1"/>
  <c r="H161"/>
  <c r="I161" s="1"/>
  <c r="H153"/>
  <c r="I153" s="1"/>
  <c r="H144"/>
  <c r="I144" s="1"/>
  <c r="H136"/>
  <c r="I136" s="1"/>
  <c r="H128"/>
  <c r="I128" s="1"/>
  <c r="H120"/>
  <c r="I120" s="1"/>
  <c r="H112"/>
  <c r="I112" s="1"/>
  <c r="H104"/>
  <c r="I104" s="1"/>
  <c r="H96"/>
  <c r="I96" s="1"/>
  <c r="H88"/>
  <c r="I88" s="1"/>
  <c r="H80"/>
  <c r="I80" s="1"/>
  <c r="H72"/>
  <c r="I72" s="1"/>
  <c r="H64"/>
  <c r="I64" s="1"/>
  <c r="H56"/>
  <c r="I56" s="1"/>
  <c r="H48"/>
  <c r="I48" s="1"/>
  <c r="H40"/>
  <c r="I40" s="1"/>
  <c r="H33"/>
  <c r="I33" s="1"/>
  <c r="H25"/>
  <c r="I25" s="1"/>
  <c r="H17"/>
  <c r="I17" s="1"/>
  <c r="H9"/>
  <c r="I9" s="1"/>
  <c r="G154"/>
  <c r="H154" s="1"/>
  <c r="G145"/>
  <c r="H145" s="1"/>
  <c r="I145" s="1"/>
  <c r="G137"/>
  <c r="H137" s="1"/>
  <c r="G129"/>
  <c r="H129" s="1"/>
  <c r="I129" s="1"/>
  <c r="G121"/>
  <c r="H121" s="1"/>
  <c r="G113"/>
  <c r="H113" s="1"/>
  <c r="G105"/>
  <c r="G97"/>
  <c r="G89"/>
  <c r="G81"/>
  <c r="H81" s="1"/>
  <c r="I81" s="1"/>
  <c r="G73"/>
  <c r="H73" s="1"/>
  <c r="G65"/>
  <c r="H65" s="1"/>
  <c r="G57"/>
  <c r="H57" s="1"/>
  <c r="G49"/>
  <c r="H49" s="1"/>
  <c r="G41"/>
  <c r="G26"/>
  <c r="H26" s="1"/>
  <c r="G18"/>
  <c r="H18" s="1"/>
  <c r="I18" s="1"/>
  <c r="G10"/>
  <c r="H10" s="1"/>
  <c r="H155"/>
  <c r="I155" s="1"/>
  <c r="H146"/>
  <c r="I146" s="1"/>
  <c r="H138"/>
  <c r="I138" s="1"/>
  <c r="H130"/>
  <c r="I130" s="1"/>
  <c r="H122"/>
  <c r="I122" s="1"/>
  <c r="H114"/>
  <c r="I114" s="1"/>
  <c r="H106"/>
  <c r="I106" s="1"/>
  <c r="H98"/>
  <c r="I98" s="1"/>
  <c r="H90"/>
  <c r="I90" s="1"/>
  <c r="H82"/>
  <c r="I82" s="1"/>
  <c r="H74"/>
  <c r="I74" s="1"/>
  <c r="H66"/>
  <c r="I66" s="1"/>
  <c r="H58"/>
  <c r="I58" s="1"/>
  <c r="H50"/>
  <c r="I50" s="1"/>
  <c r="H42"/>
  <c r="I42" s="1"/>
  <c r="H34"/>
  <c r="I34" s="1"/>
  <c r="H27"/>
  <c r="I27" s="1"/>
  <c r="H19"/>
  <c r="I19" s="1"/>
  <c r="H11"/>
  <c r="I11" s="1"/>
  <c r="H3"/>
  <c r="I3" s="1"/>
  <c r="H156"/>
  <c r="I156" s="1"/>
  <c r="H147"/>
  <c r="I147" s="1"/>
  <c r="H139"/>
  <c r="I139" s="1"/>
  <c r="H131"/>
  <c r="I131" s="1"/>
  <c r="H123"/>
  <c r="I123" s="1"/>
  <c r="H115"/>
  <c r="I115" s="1"/>
  <c r="H107"/>
  <c r="I107" s="1"/>
  <c r="H99"/>
  <c r="I99" s="1"/>
  <c r="H91"/>
  <c r="I91" s="1"/>
  <c r="H83"/>
  <c r="I83" s="1"/>
  <c r="H75"/>
  <c r="I75" s="1"/>
  <c r="H67"/>
  <c r="I67" s="1"/>
  <c r="H59"/>
  <c r="I59" s="1"/>
  <c r="H51"/>
  <c r="I51" s="1"/>
  <c r="H43"/>
  <c r="I43" s="1"/>
  <c r="H35"/>
  <c r="I35" s="1"/>
  <c r="H28"/>
  <c r="I28" s="1"/>
  <c r="H20"/>
  <c r="I20" s="1"/>
  <c r="H12"/>
  <c r="I12" s="1"/>
  <c r="H4"/>
  <c r="I4" s="1"/>
  <c r="F2"/>
  <c r="I10" l="1"/>
  <c r="I157"/>
  <c r="I116"/>
  <c r="I16"/>
  <c r="I47"/>
  <c r="I137"/>
  <c r="H41"/>
  <c r="I41" s="1"/>
  <c r="I73"/>
  <c r="I5"/>
  <c r="H105"/>
  <c r="I105" s="1"/>
  <c r="H92"/>
  <c r="I92" s="1"/>
  <c r="I26"/>
  <c r="I65"/>
  <c r="H97"/>
  <c r="I97" s="1"/>
  <c r="I124"/>
  <c r="H89"/>
  <c r="I89" s="1"/>
  <c r="I111"/>
  <c r="I68"/>
  <c r="I132"/>
  <c r="I140"/>
  <c r="H152"/>
  <c r="I152" s="1"/>
  <c r="I57"/>
  <c r="I121"/>
  <c r="I154"/>
  <c r="I32"/>
  <c r="I79"/>
  <c r="I103"/>
  <c r="I44"/>
  <c r="I52"/>
  <c r="I29"/>
  <c r="I76"/>
  <c r="I84"/>
  <c r="G2"/>
  <c r="H2" s="1"/>
  <c r="I2" s="1"/>
  <c r="I49"/>
  <c r="I113"/>
  <c r="I95"/>
  <c r="I143"/>
  <c r="I13"/>
  <c r="I21"/>
  <c r="I108"/>
</calcChain>
</file>

<file path=xl/sharedStrings.xml><?xml version="1.0" encoding="utf-8"?>
<sst xmlns="http://schemas.openxmlformats.org/spreadsheetml/2006/main" count="249" uniqueCount="247">
  <si>
    <t>stop_id</t>
  </si>
  <si>
    <t>stop_code</t>
  </si>
  <si>
    <t>stop_desc</t>
  </si>
  <si>
    <t>stop_lat</t>
  </si>
  <si>
    <t>stop_lon</t>
  </si>
  <si>
    <t>first_word</t>
  </si>
  <si>
    <t>second_word</t>
  </si>
  <si>
    <t xml:space="preserve">BATHURST STATION - EASTBOUND PLATFORM </t>
  </si>
  <si>
    <t xml:space="preserve">BATHURST STATION - WESTBOUND PLATFORM </t>
  </si>
  <si>
    <t xml:space="preserve">BAY STATION - EASTBOUND PLATFORM </t>
  </si>
  <si>
    <t xml:space="preserve">BAY STATION - WESTBOUND PLATFORM </t>
  </si>
  <si>
    <t xml:space="preserve">BAYVIEW STATION - EASTBOUND PLATFORM </t>
  </si>
  <si>
    <t xml:space="preserve">BAYVIEW STATION - WESTBOUND PLATFORM </t>
  </si>
  <si>
    <t xml:space="preserve">BESSARION STATION - EASTBOUND PLATFORM </t>
  </si>
  <si>
    <t xml:space="preserve">BESSARION STATION - WESTBOUND PLATFORM </t>
  </si>
  <si>
    <t xml:space="preserve">BLOOR STATION - NORTHBOUND PLATFORM </t>
  </si>
  <si>
    <t xml:space="preserve">BLOOR STATION - SOUTHBOUND PLATFORM </t>
  </si>
  <si>
    <t xml:space="preserve">BROADVIEW STATION - EASTBOUND PLATFORM </t>
  </si>
  <si>
    <t xml:space="preserve">BROADVIEW STATION - WESTBOUND PLATFORM </t>
  </si>
  <si>
    <t xml:space="preserve">CASTLE FRANK STATION - EASTBOUND PLATFORM </t>
  </si>
  <si>
    <t xml:space="preserve">CASTLE FRANK STATION - WESTBOUND PLATFORM </t>
  </si>
  <si>
    <t xml:space="preserve">CHESTER STATION - EASTBOUND PLATFORM </t>
  </si>
  <si>
    <t xml:space="preserve">CHESTER STATION - WESTBOUND PLATFORM </t>
  </si>
  <si>
    <t xml:space="preserve">CHRISTIE STATION - EASTBOUND PLATFORM </t>
  </si>
  <si>
    <t xml:space="preserve">CHRISTIE STATION - WESTBOUND PLATFORM </t>
  </si>
  <si>
    <t xml:space="preserve">COLLEGE STATION - NORTHBOUND PLATFORM </t>
  </si>
  <si>
    <t xml:space="preserve">COLLEGE STATION - SOUTHBOUND PLATFORM </t>
  </si>
  <si>
    <t xml:space="preserve">COXWELL STATION - EASTBOUND PLATFORM </t>
  </si>
  <si>
    <t xml:space="preserve">COXWELL STATION - WESTBOUND PLATFORM </t>
  </si>
  <si>
    <t xml:space="preserve">DAVISVILLE STATION - NORTHBOUND PLATFORM </t>
  </si>
  <si>
    <t xml:space="preserve">DAVISVILLE STATION - SOUTHBOUND PLATFORM </t>
  </si>
  <si>
    <t xml:space="preserve">DON MILLS STATION - SUBWAY PLATFORM </t>
  </si>
  <si>
    <t xml:space="preserve">DON MILLS STATION - WESTBOUND PLATFORM </t>
  </si>
  <si>
    <t xml:space="preserve">DONLANDS STATION - EASTBOUND PLATFORM </t>
  </si>
  <si>
    <t xml:space="preserve">DONLANDS STATION - WESTBOUND PLATFORM </t>
  </si>
  <si>
    <t xml:space="preserve">DOWNSVIEW PARK STATION - NORTHBOUND PLATFORM </t>
  </si>
  <si>
    <t xml:space="preserve">DOWNSVIEW PARK STATION - SOUTHBOUND PLATFORM </t>
  </si>
  <si>
    <t xml:space="preserve">DUFFERIN STATION - EASTBOUND PLATFORM </t>
  </si>
  <si>
    <t xml:space="preserve">DUFFERIN STATION - WESTBOUND PLATFORM </t>
  </si>
  <si>
    <t xml:space="preserve">DUNDAS STATION - NORTHBOUND PLATFORM </t>
  </si>
  <si>
    <t xml:space="preserve">DUNDAS STATION - SOUTHBOUND PLATFORM </t>
  </si>
  <si>
    <t xml:space="preserve">DUNDAS WEST STATION - EASTBOUND PLATFORM </t>
  </si>
  <si>
    <t xml:space="preserve">DUNDAS WEST STATION - WESTBOUND PLATFORM </t>
  </si>
  <si>
    <t xml:space="preserve">DUPONT STATION - NORTHBOUND PLATFORM </t>
  </si>
  <si>
    <t xml:space="preserve">DUPONT STATION - SOUTHBOUND PLATFORM </t>
  </si>
  <si>
    <t xml:space="preserve">EGLINTON STATION - NORTHBOUND PLATFORM </t>
  </si>
  <si>
    <t xml:space="preserve">EGLINTON STATION - SOUTHBOUND PLATFORM </t>
  </si>
  <si>
    <t xml:space="preserve">EGLINTON WEST STATION - NORTHBOUND PLATFORM </t>
  </si>
  <si>
    <t xml:space="preserve">EGLINTON WEST STATION - SOUTHBOUND PLATFORM </t>
  </si>
  <si>
    <t xml:space="preserve">ELLESMERE STATION - NORTHBOUND PLATFORM </t>
  </si>
  <si>
    <t xml:space="preserve">ELLESMERE STATION - SOUTHBOUND PLATFORM </t>
  </si>
  <si>
    <t xml:space="preserve">FINCH STATION - SOUTHBOUND PLATFORM </t>
  </si>
  <si>
    <t xml:space="preserve">FINCH STATION - SUBWAY PLATFORM </t>
  </si>
  <si>
    <t xml:space="preserve">FINCH WEST STATION - NORTHBOUND PLATFORM </t>
  </si>
  <si>
    <t xml:space="preserve">FINCH WEST STATION - SOUTHBOUND PLATFORM </t>
  </si>
  <si>
    <t xml:space="preserve">GLENCAIRN STATION - NORTHBOUND PLATFORM </t>
  </si>
  <si>
    <t xml:space="preserve">GLENCAIRN STATION - SOUTHBOUND PLATFORM </t>
  </si>
  <si>
    <t xml:space="preserve">GREENWOOD STATION - EASTBOUND PLATFORM </t>
  </si>
  <si>
    <t xml:space="preserve">GREENWOOD STATION - WESTBOUND PLATFORM </t>
  </si>
  <si>
    <t xml:space="preserve">HIGH PARK STATION - EASTBOUND PLATFORM </t>
  </si>
  <si>
    <t xml:space="preserve">HIGH PARK STATION - WESTBOUND PLATFORM </t>
  </si>
  <si>
    <t xml:space="preserve">HIGHWAY 407 STATION - NORTHBOUND PLATFORM </t>
  </si>
  <si>
    <t xml:space="preserve">HIGHWAY 407 STATION - SOUTHBOUND PLATFORM </t>
  </si>
  <si>
    <t xml:space="preserve">ISLINGTON STATION - EASTBOUND PLATFORM </t>
  </si>
  <si>
    <t xml:space="preserve">ISLINGTON STATION - WESTBOUND PLATFORM </t>
  </si>
  <si>
    <t xml:space="preserve">JANE STATION - EASTBOUND PLATFORM </t>
  </si>
  <si>
    <t xml:space="preserve">JANE STATION - WESTBOUND PLATFORM </t>
  </si>
  <si>
    <t xml:space="preserve">KEELE STATION - EASTBOUND PLATFORM </t>
  </si>
  <si>
    <t xml:space="preserve">KEELE STATION - WESTBOUND PLATFORM </t>
  </si>
  <si>
    <t xml:space="preserve">KENNEDY STATION - NORTHBOUND PLATFORM </t>
  </si>
  <si>
    <t xml:space="preserve">KENNEDY STATION - PLATFORM </t>
  </si>
  <si>
    <t xml:space="preserve">KENNEDY STATION - SUBWAY PLATFORM </t>
  </si>
  <si>
    <t xml:space="preserve">KENNEDY STATION - WESTBOUND PLATFORM </t>
  </si>
  <si>
    <t xml:space="preserve">KING STATION - NORTHBOUND PLATFORM </t>
  </si>
  <si>
    <t xml:space="preserve">KING STATION - SOUTHBOUND PLATFORM </t>
  </si>
  <si>
    <t xml:space="preserve">KIPLING STATION - EASTBOUND PLATFORM </t>
  </si>
  <si>
    <t xml:space="preserve">KIPLING STATION - SUBWAY PLATFORM </t>
  </si>
  <si>
    <t xml:space="preserve">LANSDOWNE STATION - EASTBOUND PLATFORM </t>
  </si>
  <si>
    <t xml:space="preserve">LANSDOWNE STATION - WESTBOUND PLATFORM </t>
  </si>
  <si>
    <t xml:space="preserve">LAWRENCE EAST STATION - NORTHBOUND PLATFORM </t>
  </si>
  <si>
    <t xml:space="preserve">LAWRENCE EAST STATION - SOUTHBOUND PLATFORM </t>
  </si>
  <si>
    <t xml:space="preserve">LAWRENCE STATION - NORTHBOUND PLATFORM </t>
  </si>
  <si>
    <t xml:space="preserve">LAWRENCE STATION - SOUTHBOUND PLATFORM </t>
  </si>
  <si>
    <t xml:space="preserve">LAWRENCE WEST STATION - NORTHBOUND PLATFORM </t>
  </si>
  <si>
    <t xml:space="preserve">LAWRENCE WEST STATION - SOUTHBOUND PLATFORM </t>
  </si>
  <si>
    <t xml:space="preserve">LESLIE STATION - EASTBOUND PLATFORM </t>
  </si>
  <si>
    <t xml:space="preserve">LESLIE STATION - WESTBOUND PLATFORM </t>
  </si>
  <si>
    <t xml:space="preserve">MAIN STREET STATION - EASTBOUND PLATFORM </t>
  </si>
  <si>
    <t xml:space="preserve">MAIN STREET STATION - WESTBOUND PLATFORM </t>
  </si>
  <si>
    <t xml:space="preserve">MCCOWAN STATION - PLATFORM </t>
  </si>
  <si>
    <t xml:space="preserve">MCCOWAN STATION - WESTBOUND PLATFORM </t>
  </si>
  <si>
    <t xml:space="preserve">MIDLAND STATION - EASTBOUND PLATFORM </t>
  </si>
  <si>
    <t xml:space="preserve">MIDLAND STATION - WESTBOUND PLATFORM </t>
  </si>
  <si>
    <t xml:space="preserve">MUSEUM STATION - NORTHBOUND PLATFORM </t>
  </si>
  <si>
    <t xml:space="preserve">MUSEUM STATION - SOUTHBOUND PLATFORM </t>
  </si>
  <si>
    <t xml:space="preserve">NORTH YORK CENTRE STATION - NORTHBOUND PLATFORM </t>
  </si>
  <si>
    <t xml:space="preserve">NORTH YORK CENTRE STATION - SOUTHBOUND PLATFORM </t>
  </si>
  <si>
    <t xml:space="preserve">OLD MILL STATION - EASTBOUND PLATFORM </t>
  </si>
  <si>
    <t xml:space="preserve">OLD MILL STATION - WESTBOUND PLATFORM </t>
  </si>
  <si>
    <t xml:space="preserve">OSGOODE STATION - NORTHBOUND PLATFORM </t>
  </si>
  <si>
    <t xml:space="preserve">OSGOODE STATION - SOUTHBOUND PLATFORM </t>
  </si>
  <si>
    <t xml:space="preserve">OSSINGTON STATION - EASTBOUND PLATFORM </t>
  </si>
  <si>
    <t xml:space="preserve">OSSINGTON STATION - WESTBOUND PLATFORM </t>
  </si>
  <si>
    <t xml:space="preserve">PAPE STATION - EASTBOUND PLATFORM </t>
  </si>
  <si>
    <t xml:space="preserve">PAPE STATION - WESTBOUND PLATFORM </t>
  </si>
  <si>
    <t xml:space="preserve">PIONEER VILLAGE STATION - NORTHBOUND PLATFORM </t>
  </si>
  <si>
    <t xml:space="preserve">PIONEER VILLAGE STATION - SOUTHBOUND PLATFORM </t>
  </si>
  <si>
    <t xml:space="preserve">QUEEN STATION - NORTHBOUND PLATFORM </t>
  </si>
  <si>
    <t xml:space="preserve">QUEEN STATION - SOUTHBOUND PLATFORM </t>
  </si>
  <si>
    <t xml:space="preserve">QUEEN'S PARK STATION - NORTHBOUND PLATFORM </t>
  </si>
  <si>
    <t xml:space="preserve">QUEEN'S PARK STATION - SOUTHBOUND PLATFORM </t>
  </si>
  <si>
    <t xml:space="preserve">ROSEDALE STATION - NORTHBOUND PLATFORM </t>
  </si>
  <si>
    <t xml:space="preserve">ROSEDALE STATION - SOUTHBOUND PLATFORM </t>
  </si>
  <si>
    <t xml:space="preserve">ROYAL YORK STATION - EASTBOUND PLATFORM </t>
  </si>
  <si>
    <t xml:space="preserve">ROYAL YORK STATION - WESTBOUND PLATFORM </t>
  </si>
  <si>
    <t xml:space="preserve">RUNNYMEDE STATION - EASTBOUND PLATFORM </t>
  </si>
  <si>
    <t xml:space="preserve">RUNNYMEDE STATION - WESTBOUND PLATFORM </t>
  </si>
  <si>
    <t xml:space="preserve">SCARBOROUGH CENTRE STATION - EASTBOUND PLATFORM </t>
  </si>
  <si>
    <t xml:space="preserve">SCARBOROUGH CENTRE STATION - WESTBOUND PLATFORM </t>
  </si>
  <si>
    <t xml:space="preserve">SHEPPARD WEST STATION - SOUTHBOUND PLATFORM </t>
  </si>
  <si>
    <t xml:space="preserve">SHEPPARD WEST STATION - SUBWAY PLATFORM </t>
  </si>
  <si>
    <t xml:space="preserve">SHEPPARD-YONGE STATION - EASTBOUND PLATFORM </t>
  </si>
  <si>
    <t xml:space="preserve">SHEPPARD-YONGE STATION - NORTHBOUND PLATFORM </t>
  </si>
  <si>
    <t xml:space="preserve">SHEPPARD-YONGE STATION - SOUTHBOUND PLATFORM </t>
  </si>
  <si>
    <t xml:space="preserve">SHEPPARD-YONGE STATION - SUBWAY PLATFORM </t>
  </si>
  <si>
    <t xml:space="preserve">SHERBOURNE STATION - EASTBOUND PLATFORM </t>
  </si>
  <si>
    <t xml:space="preserve">SHERBOURNE STATION - WESTBOUND PLATFORM </t>
  </si>
  <si>
    <t xml:space="preserve">SPADINA STATION - EASTBOUND PLATFORM </t>
  </si>
  <si>
    <t xml:space="preserve">SPADINA STATION - NORTHBOUND PLATFORM </t>
  </si>
  <si>
    <t xml:space="preserve">SPADINA STATION - SOUTHBOUND PLATFORM </t>
  </si>
  <si>
    <t xml:space="preserve">SPADINA STATION - WESTBOUND PLATFORM </t>
  </si>
  <si>
    <t xml:space="preserve">ST ANDREW STATION - NORTHBOUND PLATFORM </t>
  </si>
  <si>
    <t xml:space="preserve">ST ANDREW STATION - SOUTHBOUND PLATFORM </t>
  </si>
  <si>
    <t xml:space="preserve">ST CLAIR STATION - NORTHBOUND PLATFORM </t>
  </si>
  <si>
    <t xml:space="preserve">ST CLAIR STATION - SOUTHBOUND PLATFORM </t>
  </si>
  <si>
    <t xml:space="preserve">ST CLAIR WEST STATION - NORTHBOUND PLATFORM </t>
  </si>
  <si>
    <t xml:space="preserve">ST CLAIR WEST STATION - SOUTHBOUND PLATFORM </t>
  </si>
  <si>
    <t xml:space="preserve">ST GEORGE STATION - EASTBOUND PLATFORM </t>
  </si>
  <si>
    <t xml:space="preserve">ST GEORGE STATION - NORTHBOUND PLATFORM </t>
  </si>
  <si>
    <t xml:space="preserve">ST GEORGE STATION - SOUTHBOUND PLATFORM </t>
  </si>
  <si>
    <t xml:space="preserve">ST GEORGE STATION - WESTBOUND PLATFORM </t>
  </si>
  <si>
    <t xml:space="preserve">ST PATRICK STATION - NORTHBOUND PLATFORM </t>
  </si>
  <si>
    <t xml:space="preserve">ST PATRICK STATION - SOUTHBOUND PLATFORM </t>
  </si>
  <si>
    <t xml:space="preserve">SUMMERHILL STATION - NORTHBOUND PLATFORM </t>
  </si>
  <si>
    <t xml:space="preserve">SUMMERHILL STATION - SOUTHBOUND PLATFORM </t>
  </si>
  <si>
    <t xml:space="preserve">UNION STATION - NB PLATFORM towards VAUGHAN METROPOLITAN CENTRE </t>
  </si>
  <si>
    <t xml:space="preserve">UNION STATION - NORTHBOUND PLATFORM towards FINCH </t>
  </si>
  <si>
    <t xml:space="preserve">VAUGHAN METROPOLITAN CENTRE STATION - NORTHBOUND PLATFORM </t>
  </si>
  <si>
    <t xml:space="preserve">VAUGHAN METROPOLITAN CENTRE STATION - SOUTHBOUND PLATFORM </t>
  </si>
  <si>
    <t xml:space="preserve">VICTORIA PARK STATION - EASTBOUND PLATFORM </t>
  </si>
  <si>
    <t xml:space="preserve">VICTORIA PARK STATION - WESTBOUND PLATFORM </t>
  </si>
  <si>
    <t xml:space="preserve">WARDEN STATION - EASTBOUND PLATFORM </t>
  </si>
  <si>
    <t xml:space="preserve">WARDEN STATION - WESTBOUND PLATFORM </t>
  </si>
  <si>
    <t xml:space="preserve">WELLESLEY STATION - NORTHBOUND PLATFORM </t>
  </si>
  <si>
    <t xml:space="preserve">WELLESLEY STATION - SOUTHBOUND PLATFORM </t>
  </si>
  <si>
    <t xml:space="preserve">WILSON STATION - NORTHBOUND PLATFORM </t>
  </si>
  <si>
    <t xml:space="preserve">WILSON STATION - SOUTHBOUND PLATFORM </t>
  </si>
  <si>
    <t xml:space="preserve">WOODBINE STATION - EASTBOUND PLATFORM </t>
  </si>
  <si>
    <t xml:space="preserve">WOODBINE STATION - WESTBOUND PLATFORM </t>
  </si>
  <si>
    <t xml:space="preserve">YONGE STATION - EASTBOUND PLATFORM </t>
  </si>
  <si>
    <t xml:space="preserve">YONGE STATION - WESTBOUND PLATFORM </t>
  </si>
  <si>
    <t xml:space="preserve">YORK MILLS STATION - NORTHBOUND PLATFORM </t>
  </si>
  <si>
    <t xml:space="preserve">YORK MILLS STATION - SOUTHBOUND PLATFORM </t>
  </si>
  <si>
    <t xml:space="preserve">YORK UNIVERSITY - NORTHBOUND PLATFORM </t>
  </si>
  <si>
    <t xml:space="preserve">YORK UNIVERSITY - SOUTHBOUND PLATFORM </t>
  </si>
  <si>
    <t xml:space="preserve">YORKDALE STATION - NORTHBOUND PLATFORM </t>
  </si>
  <si>
    <t xml:space="preserve">YORKDALE STATION - SOUTHBOUND PLATFORM </t>
  </si>
  <si>
    <t>BATHURST</t>
  </si>
  <si>
    <t>BAY</t>
  </si>
  <si>
    <t>BAYVIEW</t>
  </si>
  <si>
    <t>BESSARION</t>
  </si>
  <si>
    <t>BLOOR</t>
  </si>
  <si>
    <t>BROADVIEW</t>
  </si>
  <si>
    <t>CASTLE FRANK</t>
  </si>
  <si>
    <t>CHESTER</t>
  </si>
  <si>
    <t>CHRISTIE</t>
  </si>
  <si>
    <t>COLLEGE</t>
  </si>
  <si>
    <t>COXWELL</t>
  </si>
  <si>
    <t>DAVISVILLE</t>
  </si>
  <si>
    <t>DON MILLS</t>
  </si>
  <si>
    <t>DONLANDS</t>
  </si>
  <si>
    <t>DOWNSVIEW PARK</t>
  </si>
  <si>
    <t>DUFFERIN</t>
  </si>
  <si>
    <t>DUNDAS</t>
  </si>
  <si>
    <t>DUNDAS WEST</t>
  </si>
  <si>
    <t>DUPONT</t>
  </si>
  <si>
    <t>EGLINTON</t>
  </si>
  <si>
    <t>EGLINTON WEST</t>
  </si>
  <si>
    <t>ELLESMERE</t>
  </si>
  <si>
    <t>FINCH</t>
  </si>
  <si>
    <t>FINCH WEST</t>
  </si>
  <si>
    <t>GLENCAIRN</t>
  </si>
  <si>
    <t>GREENWOOD</t>
  </si>
  <si>
    <t>HIGH PARK</t>
  </si>
  <si>
    <t>HIGHWAY 407</t>
  </si>
  <si>
    <t>ISLINGTON</t>
  </si>
  <si>
    <t>JANE</t>
  </si>
  <si>
    <t>KEELE</t>
  </si>
  <si>
    <t>KENNEDY</t>
  </si>
  <si>
    <t>KING</t>
  </si>
  <si>
    <t>KIPLING</t>
  </si>
  <si>
    <t>LANSDOWNE</t>
  </si>
  <si>
    <t>LAWRENCE EAST</t>
  </si>
  <si>
    <t>LAWRENCE</t>
  </si>
  <si>
    <t>LAWRENCE WEST</t>
  </si>
  <si>
    <t>LESLIE</t>
  </si>
  <si>
    <t>MAIN STREET</t>
  </si>
  <si>
    <t>MCCOWAN</t>
  </si>
  <si>
    <t>MIDLAND</t>
  </si>
  <si>
    <t>MUSEUM</t>
  </si>
  <si>
    <t>NORTH YORK CENTRE</t>
  </si>
  <si>
    <t>OLD MILL</t>
  </si>
  <si>
    <t>OSGOODE</t>
  </si>
  <si>
    <t>OSSINGTON</t>
  </si>
  <si>
    <t>PAPE</t>
  </si>
  <si>
    <t>PIONEER VILLAGE</t>
  </si>
  <si>
    <t>QUEEN</t>
  </si>
  <si>
    <t>QUEEN'S PARK</t>
  </si>
  <si>
    <t>ROSEDALE</t>
  </si>
  <si>
    <t>ROYAL YORK</t>
  </si>
  <si>
    <t>RUNNYMEDE</t>
  </si>
  <si>
    <t>SCARBOROUGH CENTRE</t>
  </si>
  <si>
    <t>SHEPPARD WEST</t>
  </si>
  <si>
    <t>SHEPPARD-YONGE</t>
  </si>
  <si>
    <t>SHERBOURNE</t>
  </si>
  <si>
    <t>SPADINA</t>
  </si>
  <si>
    <t>ST ANDREW</t>
  </si>
  <si>
    <t>ST CLAIR</t>
  </si>
  <si>
    <t>ST CLAIR WEST</t>
  </si>
  <si>
    <t>ST GEORGE</t>
  </si>
  <si>
    <t>ST PATRICK</t>
  </si>
  <si>
    <t>SUMMERHILL</t>
  </si>
  <si>
    <t>UNION</t>
  </si>
  <si>
    <t>VAUGHAN METROPOLITAN CENTRE</t>
  </si>
  <si>
    <t>VICTORIA PARK</t>
  </si>
  <si>
    <t>WARDEN</t>
  </si>
  <si>
    <t>WELLESLEY</t>
  </si>
  <si>
    <t>WILSON</t>
  </si>
  <si>
    <t>WOODBINE</t>
  </si>
  <si>
    <t>YONGE</t>
  </si>
  <si>
    <t>YORK MILLS</t>
  </si>
  <si>
    <t>YORKDALE</t>
  </si>
  <si>
    <t>YORK UNIVERSITY</t>
  </si>
  <si>
    <t>avg_lat</t>
  </si>
  <si>
    <t>avg_long</t>
  </si>
  <si>
    <t>station</t>
  </si>
  <si>
    <t>station 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</si>
</sst>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1"/>
  <sheetViews>
    <sheetView workbookViewId="0">
      <selection activeCell="J8" sqref="J8"/>
    </sheetView>
  </sheetViews>
  <sheetFormatPr defaultRowHeight="15"/>
  <cols>
    <col min="1" max="1" width="7.5703125" bestFit="1" customWidth="1"/>
    <col min="2" max="2" width="10.140625" bestFit="1" customWidth="1"/>
    <col min="3" max="3" width="74.28515625" bestFit="1" customWidth="1"/>
    <col min="4" max="4" width="10" bestFit="1" customWidth="1"/>
    <col min="5" max="5" width="10.7109375" bestFit="1" customWidth="1"/>
    <col min="6" max="6" width="12.42578125" hidden="1" customWidth="1"/>
    <col min="7" max="7" width="15.140625" hidden="1" customWidth="1"/>
    <col min="8" max="8" width="13.28515625" hidden="1" customWidth="1"/>
    <col min="9" max="9" width="32.85546875" hidden="1" customWidth="1"/>
    <col min="10" max="10" width="32.42578125" bestFit="1" customWidth="1"/>
    <col min="11" max="11" width="20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246</v>
      </c>
    </row>
    <row r="2" spans="1:10">
      <c r="A2">
        <v>14481</v>
      </c>
      <c r="B2">
        <v>13760</v>
      </c>
      <c r="C2" t="s">
        <v>7</v>
      </c>
      <c r="D2">
        <v>43.665948999999998</v>
      </c>
      <c r="E2">
        <v>-79.410589000000002</v>
      </c>
      <c r="F2" t="str">
        <f t="shared" ref="F2" si="0">LEFT(C2,FIND(" ",C2))</f>
        <v xml:space="preserve">BATHURST </v>
      </c>
      <c r="G2" t="str">
        <f>MID(C2,LEN(F2)+1,FIND(" ",C2,LEN(F2)+1)-LEN(F2))</f>
        <v xml:space="preserve">STATION </v>
      </c>
      <c r="H2" t="str">
        <f t="shared" ref="H2" si="1">MID($C2,LEN(F2)+LEN(G2)+1,FIND(" ",$C2,LEN(F2)+LEN(G2)+1)-LEN(G2)-LEN(F2))</f>
        <v xml:space="preserve">- </v>
      </c>
      <c r="I2" t="str">
        <f t="shared" ref="I2" si="2">IFERROR(F2&amp;G2&amp;H2,F2&amp;G2)</f>
        <v xml:space="preserve">BATHURST STATION - </v>
      </c>
      <c r="J2" t="str">
        <f>IFERROR(TRIM(LEFT(C2,FIND("STATION -",C2)-1)),"")</f>
        <v>BATHURST</v>
      </c>
    </row>
    <row r="3" spans="1:10">
      <c r="A3">
        <v>14516</v>
      </c>
      <c r="B3">
        <v>13759</v>
      </c>
      <c r="C3" t="s">
        <v>8</v>
      </c>
      <c r="D3">
        <v>43.665649000000002</v>
      </c>
      <c r="E3">
        <v>-79.412289999999999</v>
      </c>
      <c r="F3" t="str">
        <f t="shared" ref="F3:F20" si="3">LEFT(C3,FIND(" ",C3))</f>
        <v xml:space="preserve">BATHURST </v>
      </c>
      <c r="G3" t="str">
        <f>MID(C3,LEN(F3)+1,FIND(" ",C3,LEN(F3)+1)-LEN(F3))</f>
        <v xml:space="preserve">STATION </v>
      </c>
      <c r="H3" t="str">
        <f t="shared" ref="H3:H20" si="4">MID($C3,LEN(F3)+LEN(G3)+1,FIND(" ",$C3,LEN(F3)+LEN(G3)+1)-LEN(G3)-LEN(F3))</f>
        <v xml:space="preserve">- </v>
      </c>
      <c r="I3" t="str">
        <f t="shared" ref="I3:I20" si="5">IFERROR(F3&amp;G3&amp;H3,F3&amp;G3)</f>
        <v xml:space="preserve">BATHURST STATION - </v>
      </c>
      <c r="J3" t="str">
        <f t="shared" ref="J3:J48" si="6">IFERROR(TRIM(LEFT(C3,FIND("STATION -",C3)-1)),"")</f>
        <v>BATHURST</v>
      </c>
    </row>
    <row r="4" spans="1:10">
      <c r="A4">
        <v>14484</v>
      </c>
      <c r="B4">
        <v>13757</v>
      </c>
      <c r="C4" t="s">
        <v>9</v>
      </c>
      <c r="D4">
        <v>43.670149000000002</v>
      </c>
      <c r="E4">
        <v>-79.390089000000003</v>
      </c>
      <c r="F4" t="str">
        <f t="shared" si="3"/>
        <v xml:space="preserve">BAY </v>
      </c>
      <c r="G4" t="str">
        <f>MID(C4,LEN(F4)+1,FIND(" ",C4,LEN(F4)+1)-LEN(F4))</f>
        <v xml:space="preserve">STATION </v>
      </c>
      <c r="H4" t="str">
        <f t="shared" si="4"/>
        <v xml:space="preserve">- </v>
      </c>
      <c r="I4" t="str">
        <f t="shared" si="5"/>
        <v xml:space="preserve">BAY STATION - </v>
      </c>
      <c r="J4" t="str">
        <f t="shared" si="6"/>
        <v>BAY</v>
      </c>
    </row>
    <row r="5" spans="1:10">
      <c r="A5">
        <v>14513</v>
      </c>
      <c r="B5">
        <v>13758</v>
      </c>
      <c r="C5" t="s">
        <v>10</v>
      </c>
      <c r="D5">
        <v>43.669848999999999</v>
      </c>
      <c r="E5">
        <v>-79.391789000000003</v>
      </c>
      <c r="F5" t="str">
        <f t="shared" si="3"/>
        <v xml:space="preserve">BAY </v>
      </c>
      <c r="G5" t="str">
        <f>MID(C5,LEN(F5)+1,FIND(" ",C5,LEN(F5)+1)-LEN(F5))</f>
        <v xml:space="preserve">STATION </v>
      </c>
      <c r="H5" t="str">
        <f t="shared" si="4"/>
        <v xml:space="preserve">- </v>
      </c>
      <c r="I5" t="str">
        <f t="shared" si="5"/>
        <v xml:space="preserve">BAY STATION - </v>
      </c>
      <c r="J5" t="str">
        <f t="shared" si="6"/>
        <v>BAY</v>
      </c>
    </row>
    <row r="6" spans="1:10">
      <c r="A6">
        <v>14531</v>
      </c>
      <c r="B6">
        <v>13844</v>
      </c>
      <c r="C6" t="s">
        <v>11</v>
      </c>
      <c r="D6">
        <v>43.766871999999999</v>
      </c>
      <c r="E6">
        <v>-79.386702999999997</v>
      </c>
      <c r="F6" t="str">
        <f t="shared" si="3"/>
        <v xml:space="preserve">BAYVIEW </v>
      </c>
      <c r="G6" t="str">
        <f>MID(C6,LEN(F6)+1,FIND(" ",C6,LEN(F6)+1)-LEN(F6))</f>
        <v xml:space="preserve">STATION </v>
      </c>
      <c r="H6" t="str">
        <f t="shared" si="4"/>
        <v xml:space="preserve">- </v>
      </c>
      <c r="I6" t="str">
        <f t="shared" si="5"/>
        <v xml:space="preserve">BAYVIEW STATION - </v>
      </c>
      <c r="J6" t="str">
        <f t="shared" si="6"/>
        <v>BAYVIEW</v>
      </c>
    </row>
    <row r="7" spans="1:10">
      <c r="A7">
        <v>14538</v>
      </c>
      <c r="B7">
        <v>13843</v>
      </c>
      <c r="C7" t="s">
        <v>12</v>
      </c>
      <c r="D7">
        <v>43.766950999999999</v>
      </c>
      <c r="E7">
        <v>-79.38673</v>
      </c>
      <c r="F7" t="str">
        <f t="shared" si="3"/>
        <v xml:space="preserve">BAYVIEW </v>
      </c>
      <c r="G7" t="str">
        <f>MID(C7,LEN(F7)+1,FIND(" ",C7,LEN(F7)+1)-LEN(F7))</f>
        <v xml:space="preserve">STATION </v>
      </c>
      <c r="H7" t="str">
        <f t="shared" si="4"/>
        <v xml:space="preserve">- </v>
      </c>
      <c r="I7" t="str">
        <f t="shared" si="5"/>
        <v xml:space="preserve">BAYVIEW STATION - </v>
      </c>
      <c r="J7" t="str">
        <f t="shared" si="6"/>
        <v>BAYVIEW</v>
      </c>
    </row>
    <row r="8" spans="1:10">
      <c r="A8">
        <v>14532</v>
      </c>
      <c r="B8">
        <v>13845</v>
      </c>
      <c r="C8" t="s">
        <v>13</v>
      </c>
      <c r="D8">
        <v>43.769202</v>
      </c>
      <c r="E8">
        <v>-79.376311999999999</v>
      </c>
      <c r="F8" t="str">
        <f t="shared" si="3"/>
        <v xml:space="preserve">BESSARION </v>
      </c>
      <c r="G8" t="str">
        <f>MID(C8,LEN(F8)+1,FIND(" ",C8,LEN(F8)+1)-LEN(F8))</f>
        <v xml:space="preserve">STATION </v>
      </c>
      <c r="H8" t="str">
        <f t="shared" si="4"/>
        <v xml:space="preserve">- </v>
      </c>
      <c r="I8" t="str">
        <f t="shared" si="5"/>
        <v xml:space="preserve">BESSARION STATION - </v>
      </c>
      <c r="J8" t="str">
        <f t="shared" si="6"/>
        <v>BESSARION</v>
      </c>
    </row>
    <row r="9" spans="1:10">
      <c r="A9">
        <v>14537</v>
      </c>
      <c r="B9">
        <v>13846</v>
      </c>
      <c r="C9" t="s">
        <v>14</v>
      </c>
      <c r="D9">
        <v>43.769295999999997</v>
      </c>
      <c r="E9">
        <v>-79.376345000000001</v>
      </c>
      <c r="F9" t="str">
        <f t="shared" si="3"/>
        <v xml:space="preserve">BESSARION </v>
      </c>
      <c r="G9" t="str">
        <f>MID(C9,LEN(F9)+1,FIND(" ",C9,LEN(F9)+1)-LEN(F9))</f>
        <v xml:space="preserve">STATION </v>
      </c>
      <c r="H9" t="str">
        <f t="shared" si="4"/>
        <v xml:space="preserve">- </v>
      </c>
      <c r="I9" t="str">
        <f t="shared" si="5"/>
        <v xml:space="preserve">BESSARION STATION - </v>
      </c>
      <c r="J9" t="str">
        <f t="shared" si="6"/>
        <v>BESSARION</v>
      </c>
    </row>
    <row r="10" spans="1:10">
      <c r="A10">
        <v>14457</v>
      </c>
      <c r="B10">
        <v>13863</v>
      </c>
      <c r="C10" t="s">
        <v>15</v>
      </c>
      <c r="D10">
        <v>43.671044000000002</v>
      </c>
      <c r="E10">
        <v>-79.385918000000004</v>
      </c>
      <c r="F10" t="str">
        <f t="shared" si="3"/>
        <v xml:space="preserve">BLOOR </v>
      </c>
      <c r="G10" t="str">
        <f>MID(C10,LEN(F10)+1,FIND(" ",C10,LEN(F10)+1)-LEN(F10))</f>
        <v xml:space="preserve">STATION </v>
      </c>
      <c r="H10" t="str">
        <f t="shared" si="4"/>
        <v xml:space="preserve">- </v>
      </c>
      <c r="I10" t="str">
        <f t="shared" si="5"/>
        <v xml:space="preserve">BLOOR STATION - </v>
      </c>
      <c r="J10" t="str">
        <f t="shared" si="6"/>
        <v>BLOOR</v>
      </c>
    </row>
    <row r="11" spans="1:10">
      <c r="A11">
        <v>14414</v>
      </c>
      <c r="B11">
        <v>13864</v>
      </c>
      <c r="C11" t="s">
        <v>16</v>
      </c>
      <c r="D11">
        <v>43.670048999999999</v>
      </c>
      <c r="E11">
        <v>-79.385389000000004</v>
      </c>
      <c r="F11" t="str">
        <f t="shared" si="3"/>
        <v xml:space="preserve">BLOOR </v>
      </c>
      <c r="G11" t="str">
        <f>MID(C11,LEN(F11)+1,FIND(" ",C11,LEN(F11)+1)-LEN(F11))</f>
        <v xml:space="preserve">STATION </v>
      </c>
      <c r="H11" t="str">
        <f t="shared" si="4"/>
        <v xml:space="preserve">- </v>
      </c>
      <c r="I11" t="str">
        <f t="shared" si="5"/>
        <v xml:space="preserve">BLOOR STATION - </v>
      </c>
      <c r="J11" t="str">
        <f t="shared" si="6"/>
        <v>BLOOR</v>
      </c>
    </row>
    <row r="12" spans="1:10">
      <c r="A12">
        <v>14488</v>
      </c>
      <c r="B12">
        <v>13749</v>
      </c>
      <c r="C12" t="s">
        <v>17</v>
      </c>
      <c r="D12">
        <v>43.677048999999997</v>
      </c>
      <c r="E12">
        <v>-79.358087999999995</v>
      </c>
      <c r="F12" t="str">
        <f t="shared" si="3"/>
        <v xml:space="preserve">BROADVIEW </v>
      </c>
      <c r="G12" t="str">
        <f>MID(C12,LEN(F12)+1,FIND(" ",C12,LEN(F12)+1)-LEN(F12))</f>
        <v xml:space="preserve">STATION </v>
      </c>
      <c r="H12" t="str">
        <f t="shared" si="4"/>
        <v xml:space="preserve">- </v>
      </c>
      <c r="I12" t="str">
        <f t="shared" si="5"/>
        <v xml:space="preserve">BROADVIEW STATION - </v>
      </c>
      <c r="J12" t="str">
        <f t="shared" si="6"/>
        <v>BROADVIEW</v>
      </c>
    </row>
    <row r="13" spans="1:10">
      <c r="A13">
        <v>14509</v>
      </c>
      <c r="B13">
        <v>13750</v>
      </c>
      <c r="C13" t="s">
        <v>18</v>
      </c>
      <c r="D13">
        <v>43.676349000000002</v>
      </c>
      <c r="E13">
        <v>-79.359588000000002</v>
      </c>
      <c r="F13" t="str">
        <f t="shared" si="3"/>
        <v xml:space="preserve">BROADVIEW </v>
      </c>
      <c r="G13" t="str">
        <f>MID(C13,LEN(F13)+1,FIND(" ",C13,LEN(F13)+1)-LEN(F13))</f>
        <v xml:space="preserve">STATION </v>
      </c>
      <c r="H13" t="str">
        <f t="shared" si="4"/>
        <v xml:space="preserve">- </v>
      </c>
      <c r="I13" t="str">
        <f t="shared" si="5"/>
        <v xml:space="preserve">BROADVIEW STATION - </v>
      </c>
      <c r="J13" t="str">
        <f t="shared" si="6"/>
        <v>BROADVIEW</v>
      </c>
    </row>
    <row r="14" spans="1:10">
      <c r="A14">
        <v>14487</v>
      </c>
      <c r="B14">
        <v>13752</v>
      </c>
      <c r="C14" t="s">
        <v>19</v>
      </c>
      <c r="D14">
        <v>43.674048999999997</v>
      </c>
      <c r="E14">
        <v>-79.368088</v>
      </c>
      <c r="F14" t="str">
        <f t="shared" si="3"/>
        <v xml:space="preserve">CASTLE </v>
      </c>
      <c r="G14" t="str">
        <f>MID(C14,LEN(F14)+1,FIND(" ",C14,LEN(F14)+1)-LEN(F14))</f>
        <v xml:space="preserve">FRANK </v>
      </c>
      <c r="H14" t="str">
        <f t="shared" si="4"/>
        <v xml:space="preserve">STATION </v>
      </c>
      <c r="I14" t="str">
        <f t="shared" si="5"/>
        <v xml:space="preserve">CASTLE FRANK STATION </v>
      </c>
      <c r="J14" t="str">
        <f t="shared" si="6"/>
        <v>CASTLE FRANK</v>
      </c>
    </row>
    <row r="15" spans="1:10">
      <c r="A15">
        <v>14510</v>
      </c>
      <c r="B15">
        <v>13751</v>
      </c>
      <c r="C15" t="s">
        <v>20</v>
      </c>
      <c r="D15">
        <v>43.673549000000001</v>
      </c>
      <c r="E15">
        <v>-79.369788</v>
      </c>
      <c r="F15" t="str">
        <f t="shared" si="3"/>
        <v xml:space="preserve">CASTLE </v>
      </c>
      <c r="G15" t="str">
        <f>MID(C15,LEN(F15)+1,FIND(" ",C15,LEN(F15)+1)-LEN(F15))</f>
        <v xml:space="preserve">FRANK </v>
      </c>
      <c r="H15" t="str">
        <f t="shared" si="4"/>
        <v xml:space="preserve">STATION </v>
      </c>
      <c r="I15" t="str">
        <f t="shared" si="5"/>
        <v xml:space="preserve">CASTLE FRANK STATION </v>
      </c>
      <c r="J15" t="str">
        <f t="shared" si="6"/>
        <v>CASTLE FRANK</v>
      </c>
    </row>
    <row r="16" spans="1:10">
      <c r="A16">
        <v>14489</v>
      </c>
      <c r="B16">
        <v>13748</v>
      </c>
      <c r="C16" t="s">
        <v>21</v>
      </c>
      <c r="D16">
        <v>43.678241</v>
      </c>
      <c r="E16">
        <v>-79.352502000000001</v>
      </c>
      <c r="F16" t="str">
        <f t="shared" si="3"/>
        <v xml:space="preserve">CHESTER </v>
      </c>
      <c r="G16" t="str">
        <f>MID(C16,LEN(F16)+1,FIND(" ",C16,LEN(F16)+1)-LEN(F16))</f>
        <v xml:space="preserve">STATION </v>
      </c>
      <c r="H16" t="str">
        <f t="shared" si="4"/>
        <v xml:space="preserve">- </v>
      </c>
      <c r="I16" t="str">
        <f t="shared" si="5"/>
        <v xml:space="preserve">CHESTER STATION - </v>
      </c>
      <c r="J16" t="str">
        <f t="shared" si="6"/>
        <v>CHESTER</v>
      </c>
    </row>
    <row r="17" spans="1:10">
      <c r="A17">
        <v>14508</v>
      </c>
      <c r="B17">
        <v>13747</v>
      </c>
      <c r="C17" t="s">
        <v>22</v>
      </c>
      <c r="D17">
        <v>43.678350999999999</v>
      </c>
      <c r="E17">
        <v>-79.352536999999998</v>
      </c>
      <c r="F17" t="str">
        <f t="shared" si="3"/>
        <v xml:space="preserve">CHESTER </v>
      </c>
      <c r="G17" t="str">
        <f>MID(C17,LEN(F17)+1,FIND(" ",C17,LEN(F17)+1)-LEN(F17))</f>
        <v xml:space="preserve">STATION </v>
      </c>
      <c r="H17" t="str">
        <f t="shared" si="4"/>
        <v xml:space="preserve">- </v>
      </c>
      <c r="I17" t="str">
        <f t="shared" si="5"/>
        <v xml:space="preserve">CHESTER STATION - </v>
      </c>
      <c r="J17" t="str">
        <f t="shared" si="6"/>
        <v>CHESTER</v>
      </c>
    </row>
    <row r="18" spans="1:10">
      <c r="A18">
        <v>14480</v>
      </c>
      <c r="B18">
        <v>13761</v>
      </c>
      <c r="C18" t="s">
        <v>23</v>
      </c>
      <c r="D18">
        <v>43.664448999999998</v>
      </c>
      <c r="E18">
        <v>-79.417289999999994</v>
      </c>
      <c r="F18" t="str">
        <f t="shared" si="3"/>
        <v xml:space="preserve">CHRISTIE </v>
      </c>
      <c r="G18" t="str">
        <f>MID(C18,LEN(F18)+1,FIND(" ",C18,LEN(F18)+1)-LEN(F18))</f>
        <v xml:space="preserve">STATION </v>
      </c>
      <c r="H18" t="str">
        <f t="shared" si="4"/>
        <v xml:space="preserve">- </v>
      </c>
      <c r="I18" t="str">
        <f t="shared" si="5"/>
        <v xml:space="preserve">CHRISTIE STATION - </v>
      </c>
      <c r="J18" t="str">
        <f t="shared" si="6"/>
        <v>CHRISTIE</v>
      </c>
    </row>
    <row r="19" spans="1:10">
      <c r="A19">
        <v>14517</v>
      </c>
      <c r="B19">
        <v>13762</v>
      </c>
      <c r="C19" t="s">
        <v>24</v>
      </c>
      <c r="D19">
        <v>43.664149000000002</v>
      </c>
      <c r="E19">
        <v>-79.418989999999994</v>
      </c>
      <c r="F19" t="str">
        <f t="shared" si="3"/>
        <v xml:space="preserve">CHRISTIE </v>
      </c>
      <c r="G19" t="str">
        <f>MID(C19,LEN(F19)+1,FIND(" ",C19,LEN(F19)+1)-LEN(F19))</f>
        <v xml:space="preserve">STATION </v>
      </c>
      <c r="H19" t="str">
        <f t="shared" si="4"/>
        <v xml:space="preserve">- </v>
      </c>
      <c r="I19" t="str">
        <f t="shared" si="5"/>
        <v xml:space="preserve">CHRISTIE STATION - </v>
      </c>
      <c r="J19" t="str">
        <f t="shared" si="6"/>
        <v>CHRISTIE</v>
      </c>
    </row>
    <row r="20" spans="1:10">
      <c r="A20">
        <v>14455</v>
      </c>
      <c r="B20">
        <v>13808</v>
      </c>
      <c r="C20" t="s">
        <v>25</v>
      </c>
      <c r="D20">
        <v>43.661448999999998</v>
      </c>
      <c r="E20">
        <v>-79.383088000000001</v>
      </c>
      <c r="F20" t="str">
        <f t="shared" si="3"/>
        <v xml:space="preserve">COLLEGE </v>
      </c>
      <c r="G20" t="str">
        <f>MID(C20,LEN(F20)+1,FIND(" ",C20,LEN(F20)+1)-LEN(F20))</f>
        <v xml:space="preserve">STATION </v>
      </c>
      <c r="H20" t="str">
        <f t="shared" si="4"/>
        <v xml:space="preserve">- </v>
      </c>
      <c r="I20" t="str">
        <f t="shared" si="5"/>
        <v xml:space="preserve">COLLEGE STATION - </v>
      </c>
      <c r="J20" t="str">
        <f t="shared" si="6"/>
        <v>COLLEGE</v>
      </c>
    </row>
    <row r="21" spans="1:10">
      <c r="A21">
        <v>14416</v>
      </c>
      <c r="B21">
        <v>13807</v>
      </c>
      <c r="C21" t="s">
        <v>26</v>
      </c>
      <c r="D21">
        <v>43.660148999999997</v>
      </c>
      <c r="E21">
        <v>-79.382688000000002</v>
      </c>
      <c r="F21" t="str">
        <f t="shared" ref="F21:F83" si="7">LEFT(C21,FIND(" ",C21))</f>
        <v xml:space="preserve">COLLEGE </v>
      </c>
      <c r="G21" t="str">
        <f>MID(C21,LEN(F21)+1,FIND(" ",C21,LEN(F21)+1)-LEN(F21))</f>
        <v xml:space="preserve">STATION </v>
      </c>
      <c r="H21" t="str">
        <f t="shared" ref="H21:H83" si="8">MID($C21,LEN(F21)+LEN(G21)+1,FIND(" ",$C21,LEN(F21)+LEN(G21)+1)-LEN(G21)-LEN(F21))</f>
        <v xml:space="preserve">- </v>
      </c>
      <c r="I21" t="str">
        <f t="shared" ref="I21:I83" si="9">IFERROR(F21&amp;G21&amp;H21,F21&amp;G21)</f>
        <v xml:space="preserve">COLLEGE STATION - </v>
      </c>
      <c r="J21" t="str">
        <f t="shared" si="6"/>
        <v>COLLEGE</v>
      </c>
    </row>
    <row r="22" spans="1:10">
      <c r="A22">
        <v>14493</v>
      </c>
      <c r="B22">
        <v>13739</v>
      </c>
      <c r="C22" t="s">
        <v>27</v>
      </c>
      <c r="D22">
        <v>43.684548999999997</v>
      </c>
      <c r="E22">
        <v>-79.321985999999995</v>
      </c>
      <c r="F22" t="str">
        <f t="shared" si="7"/>
        <v xml:space="preserve">COXWELL </v>
      </c>
      <c r="G22" t="str">
        <f>MID(C22,LEN(F22)+1,FIND(" ",C22,LEN(F22)+1)-LEN(F22))</f>
        <v xml:space="preserve">STATION </v>
      </c>
      <c r="H22" t="str">
        <f t="shared" si="8"/>
        <v xml:space="preserve">- </v>
      </c>
      <c r="I22" t="str">
        <f t="shared" si="9"/>
        <v xml:space="preserve">COXWELL STATION - </v>
      </c>
      <c r="J22" t="str">
        <f t="shared" si="6"/>
        <v>COXWELL</v>
      </c>
    </row>
    <row r="23" spans="1:10">
      <c r="A23">
        <v>14504</v>
      </c>
      <c r="B23">
        <v>13740</v>
      </c>
      <c r="C23" t="s">
        <v>28</v>
      </c>
      <c r="D23">
        <v>43.684249000000001</v>
      </c>
      <c r="E23">
        <v>-79.323685999999995</v>
      </c>
      <c r="F23" t="str">
        <f t="shared" si="7"/>
        <v xml:space="preserve">COXWELL </v>
      </c>
      <c r="G23" t="str">
        <f>MID(C23,LEN(F23)+1,FIND(" ",C23,LEN(F23)+1)-LEN(F23))</f>
        <v xml:space="preserve">STATION </v>
      </c>
      <c r="H23" t="str">
        <f t="shared" si="8"/>
        <v xml:space="preserve">- </v>
      </c>
      <c r="I23" t="str">
        <f t="shared" si="9"/>
        <v xml:space="preserve">COXWELL STATION - </v>
      </c>
      <c r="J23" t="str">
        <f t="shared" si="6"/>
        <v>COXWELL</v>
      </c>
    </row>
    <row r="24" spans="1:10">
      <c r="A24">
        <v>14461</v>
      </c>
      <c r="B24">
        <v>13797</v>
      </c>
      <c r="C24" t="s">
        <v>29</v>
      </c>
      <c r="D24">
        <v>43.698248</v>
      </c>
      <c r="E24">
        <v>-79.397289999999998</v>
      </c>
      <c r="F24" t="str">
        <f t="shared" si="7"/>
        <v xml:space="preserve">DAVISVILLE </v>
      </c>
      <c r="G24" t="str">
        <f>MID(C24,LEN(F24)+1,FIND(" ",C24,LEN(F24)+1)-LEN(F24))</f>
        <v xml:space="preserve">STATION </v>
      </c>
      <c r="H24" t="str">
        <f t="shared" si="8"/>
        <v xml:space="preserve">- </v>
      </c>
      <c r="I24" t="str">
        <f t="shared" si="9"/>
        <v xml:space="preserve">DAVISVILLE STATION - </v>
      </c>
      <c r="J24" t="str">
        <f t="shared" si="6"/>
        <v>DAVISVILLE</v>
      </c>
    </row>
    <row r="25" spans="1:10">
      <c r="A25">
        <v>14410</v>
      </c>
      <c r="B25">
        <v>13798</v>
      </c>
      <c r="C25" t="s">
        <v>30</v>
      </c>
      <c r="D25">
        <v>43.697048000000002</v>
      </c>
      <c r="E25">
        <v>-79.396889999999999</v>
      </c>
      <c r="F25" t="str">
        <f t="shared" si="7"/>
        <v xml:space="preserve">DAVISVILLE </v>
      </c>
      <c r="G25" t="str">
        <f>MID(C25,LEN(F25)+1,FIND(" ",C25,LEN(F25)+1)-LEN(F25))</f>
        <v xml:space="preserve">STATION </v>
      </c>
      <c r="H25" t="str">
        <f t="shared" si="8"/>
        <v xml:space="preserve">- </v>
      </c>
      <c r="I25" t="str">
        <f t="shared" si="9"/>
        <v xml:space="preserve">DAVISVILLE STATION - </v>
      </c>
      <c r="J25" t="str">
        <f t="shared" si="6"/>
        <v>DAVISVILLE</v>
      </c>
    </row>
    <row r="26" spans="1:10">
      <c r="A26">
        <v>14534</v>
      </c>
      <c r="B26">
        <v>14949</v>
      </c>
      <c r="C26" t="s">
        <v>31</v>
      </c>
      <c r="D26">
        <v>43.775547000000003</v>
      </c>
      <c r="E26">
        <v>-79.346584000000007</v>
      </c>
      <c r="F26" t="str">
        <f t="shared" si="7"/>
        <v xml:space="preserve">DON </v>
      </c>
      <c r="G26" t="str">
        <f>MID(C26,LEN(F26)+1,FIND(" ",C26,LEN(F26)+1)-LEN(F26))</f>
        <v xml:space="preserve">MILLS </v>
      </c>
      <c r="H26" t="str">
        <f t="shared" si="8"/>
        <v xml:space="preserve">STATION </v>
      </c>
      <c r="I26" t="str">
        <f t="shared" si="9"/>
        <v xml:space="preserve">DON MILLS STATION </v>
      </c>
      <c r="J26" t="str">
        <f t="shared" si="6"/>
        <v>DON MILLS</v>
      </c>
    </row>
    <row r="27" spans="1:10">
      <c r="A27">
        <v>14535</v>
      </c>
      <c r="B27">
        <v>14109</v>
      </c>
      <c r="C27" t="s">
        <v>32</v>
      </c>
      <c r="D27">
        <v>43.775247999999998</v>
      </c>
      <c r="E27">
        <v>-79.346188999999995</v>
      </c>
      <c r="F27" t="str">
        <f t="shared" si="7"/>
        <v xml:space="preserve">DON </v>
      </c>
      <c r="G27" t="str">
        <f>MID(C27,LEN(F27)+1,FIND(" ",C27,LEN(F27)+1)-LEN(F27))</f>
        <v xml:space="preserve">MILLS </v>
      </c>
      <c r="H27" t="str">
        <f t="shared" si="8"/>
        <v xml:space="preserve">STATION </v>
      </c>
      <c r="I27" t="str">
        <f t="shared" si="9"/>
        <v xml:space="preserve">DON MILLS STATION </v>
      </c>
      <c r="J27" t="str">
        <f t="shared" si="6"/>
        <v>DON MILLS</v>
      </c>
    </row>
    <row r="28" spans="1:10">
      <c r="A28">
        <v>14491</v>
      </c>
      <c r="B28">
        <v>13743</v>
      </c>
      <c r="C28" t="s">
        <v>33</v>
      </c>
      <c r="D28">
        <v>43.681148999999998</v>
      </c>
      <c r="E28">
        <v>-79.337486999999996</v>
      </c>
      <c r="F28" t="str">
        <f t="shared" si="7"/>
        <v xml:space="preserve">DONLANDS </v>
      </c>
      <c r="G28" t="str">
        <f>MID(C28,LEN(F28)+1,FIND(" ",C28,LEN(F28)+1)-LEN(F28))</f>
        <v xml:space="preserve">STATION </v>
      </c>
      <c r="H28" t="str">
        <f t="shared" si="8"/>
        <v xml:space="preserve">- </v>
      </c>
      <c r="I28" t="str">
        <f t="shared" si="9"/>
        <v xml:space="preserve">DONLANDS STATION - </v>
      </c>
      <c r="J28" t="str">
        <f t="shared" si="6"/>
        <v>DONLANDS</v>
      </c>
    </row>
    <row r="29" spans="1:10">
      <c r="A29">
        <v>14506</v>
      </c>
      <c r="B29">
        <v>13744</v>
      </c>
      <c r="C29" t="s">
        <v>34</v>
      </c>
      <c r="D29">
        <v>43.680948999999998</v>
      </c>
      <c r="E29">
        <v>-79.339186999999995</v>
      </c>
      <c r="F29" t="str">
        <f t="shared" si="7"/>
        <v xml:space="preserve">DONLANDS </v>
      </c>
      <c r="G29" t="str">
        <f>MID(C29,LEN(F29)+1,FIND(" ",C29,LEN(F29)+1)-LEN(F29))</f>
        <v xml:space="preserve">STATION </v>
      </c>
      <c r="H29" t="str">
        <f t="shared" si="8"/>
        <v xml:space="preserve">- </v>
      </c>
      <c r="I29" t="str">
        <f t="shared" si="9"/>
        <v xml:space="preserve">DONLANDS STATION - </v>
      </c>
      <c r="J29" t="str">
        <f t="shared" si="6"/>
        <v>DONLANDS</v>
      </c>
    </row>
    <row r="30" spans="1:10">
      <c r="A30">
        <v>15698</v>
      </c>
      <c r="B30">
        <v>15664</v>
      </c>
      <c r="C30" t="s">
        <v>35</v>
      </c>
      <c r="D30">
        <v>43.753310999999997</v>
      </c>
      <c r="E30">
        <v>-79.478693000000007</v>
      </c>
      <c r="F30" t="str">
        <f t="shared" si="7"/>
        <v xml:space="preserve">DOWNSVIEW </v>
      </c>
      <c r="G30" t="str">
        <f>MID(C30,LEN(F30)+1,FIND(" ",C30,LEN(F30)+1)-LEN(F30))</f>
        <v xml:space="preserve">PARK </v>
      </c>
      <c r="H30" t="str">
        <f t="shared" si="8"/>
        <v xml:space="preserve">STATION </v>
      </c>
      <c r="I30" t="str">
        <f t="shared" si="9"/>
        <v xml:space="preserve">DOWNSVIEW PARK STATION </v>
      </c>
      <c r="J30" t="str">
        <f t="shared" si="6"/>
        <v>DOWNSVIEW PARK</v>
      </c>
    </row>
    <row r="31" spans="1:10">
      <c r="A31">
        <v>15699</v>
      </c>
      <c r="B31">
        <v>15665</v>
      </c>
      <c r="C31" t="s">
        <v>36</v>
      </c>
      <c r="D31">
        <v>43.753310999999997</v>
      </c>
      <c r="E31">
        <v>-79.478693000000007</v>
      </c>
      <c r="F31" t="str">
        <f t="shared" si="7"/>
        <v xml:space="preserve">DOWNSVIEW </v>
      </c>
      <c r="G31" t="str">
        <f>MID(C31,LEN(F31)+1,FIND(" ",C31,LEN(F31)+1)-LEN(F31))</f>
        <v xml:space="preserve">PARK </v>
      </c>
      <c r="H31" t="str">
        <f t="shared" si="8"/>
        <v xml:space="preserve">STATION </v>
      </c>
      <c r="I31" t="str">
        <f t="shared" si="9"/>
        <v xml:space="preserve">DOWNSVIEW PARK STATION </v>
      </c>
      <c r="J31" t="str">
        <f t="shared" si="6"/>
        <v>DOWNSVIEW PARK</v>
      </c>
    </row>
    <row r="32" spans="1:10">
      <c r="A32">
        <v>14478</v>
      </c>
      <c r="B32">
        <v>13765</v>
      </c>
      <c r="C32" t="s">
        <v>37</v>
      </c>
      <c r="D32">
        <v>43.660848999999999</v>
      </c>
      <c r="E32">
        <v>-79.433890000000005</v>
      </c>
      <c r="F32" t="str">
        <f t="shared" si="7"/>
        <v xml:space="preserve">DUFFERIN </v>
      </c>
      <c r="G32" t="str">
        <f>MID(C32,LEN(F32)+1,FIND(" ",C32,LEN(F32)+1)-LEN(F32))</f>
        <v xml:space="preserve">STATION </v>
      </c>
      <c r="H32" t="str">
        <f t="shared" si="8"/>
        <v xml:space="preserve">- </v>
      </c>
      <c r="I32" t="str">
        <f t="shared" si="9"/>
        <v xml:space="preserve">DUFFERIN STATION - </v>
      </c>
      <c r="J32" t="str">
        <f t="shared" si="6"/>
        <v>DUFFERIN</v>
      </c>
    </row>
    <row r="33" spans="1:10">
      <c r="A33">
        <v>14519</v>
      </c>
      <c r="B33">
        <v>13766</v>
      </c>
      <c r="C33" t="s">
        <v>38</v>
      </c>
      <c r="D33">
        <v>43.660549000000003</v>
      </c>
      <c r="E33">
        <v>-79.435689999999994</v>
      </c>
      <c r="F33" t="str">
        <f t="shared" si="7"/>
        <v xml:space="preserve">DUFFERIN </v>
      </c>
      <c r="G33" t="str">
        <f>MID(C33,LEN(F33)+1,FIND(" ",C33,LEN(F33)+1)-LEN(F33))</f>
        <v xml:space="preserve">STATION </v>
      </c>
      <c r="H33" t="str">
        <f t="shared" si="8"/>
        <v xml:space="preserve">- </v>
      </c>
      <c r="I33" t="str">
        <f t="shared" si="9"/>
        <v xml:space="preserve">DUFFERIN STATION - </v>
      </c>
      <c r="J33" t="str">
        <f t="shared" si="6"/>
        <v>DUFFERIN</v>
      </c>
    </row>
    <row r="34" spans="1:10">
      <c r="A34">
        <v>14454</v>
      </c>
      <c r="B34">
        <v>13809</v>
      </c>
      <c r="C34" t="s">
        <v>39</v>
      </c>
      <c r="D34">
        <v>43.657148999999997</v>
      </c>
      <c r="E34">
        <v>-79.381187999999995</v>
      </c>
      <c r="F34" t="str">
        <f t="shared" si="7"/>
        <v xml:space="preserve">DUNDAS </v>
      </c>
      <c r="G34" t="str">
        <f>MID(C34,LEN(F34)+1,FIND(" ",C34,LEN(F34)+1)-LEN(F34))</f>
        <v xml:space="preserve">STATION </v>
      </c>
      <c r="H34" t="str">
        <f t="shared" si="8"/>
        <v xml:space="preserve">- </v>
      </c>
      <c r="I34" t="str">
        <f t="shared" si="9"/>
        <v xml:space="preserve">DUNDAS STATION - </v>
      </c>
      <c r="J34" t="str">
        <f t="shared" si="6"/>
        <v>DUNDAS</v>
      </c>
    </row>
    <row r="35" spans="1:10">
      <c r="A35">
        <v>14417</v>
      </c>
      <c r="B35">
        <v>13810</v>
      </c>
      <c r="C35" t="s">
        <v>40</v>
      </c>
      <c r="D35">
        <v>43.655949</v>
      </c>
      <c r="E35">
        <v>-79.380787999999995</v>
      </c>
      <c r="F35" t="str">
        <f t="shared" si="7"/>
        <v xml:space="preserve">DUNDAS </v>
      </c>
      <c r="G35" t="str">
        <f>MID(C35,LEN(F35)+1,FIND(" ",C35,LEN(F35)+1)-LEN(F35))</f>
        <v xml:space="preserve">STATION </v>
      </c>
      <c r="H35" t="str">
        <f t="shared" si="8"/>
        <v xml:space="preserve">- </v>
      </c>
      <c r="I35" t="str">
        <f t="shared" si="9"/>
        <v xml:space="preserve">DUNDAS STATION - </v>
      </c>
      <c r="J35" t="str">
        <f t="shared" si="6"/>
        <v>DUNDAS</v>
      </c>
    </row>
    <row r="36" spans="1:10">
      <c r="A36">
        <v>14476</v>
      </c>
      <c r="B36">
        <v>13769</v>
      </c>
      <c r="C36" t="s">
        <v>41</v>
      </c>
      <c r="D36">
        <v>43.657449</v>
      </c>
      <c r="E36">
        <v>-79.451091000000005</v>
      </c>
      <c r="F36" t="str">
        <f t="shared" si="7"/>
        <v xml:space="preserve">DUNDAS </v>
      </c>
      <c r="G36" t="str">
        <f>MID(C36,LEN(F36)+1,FIND(" ",C36,LEN(F36)+1)-LEN(F36))</f>
        <v xml:space="preserve">WEST </v>
      </c>
      <c r="H36" t="str">
        <f t="shared" si="8"/>
        <v xml:space="preserve">STATION </v>
      </c>
      <c r="I36" t="str">
        <f t="shared" si="9"/>
        <v xml:space="preserve">DUNDAS WEST STATION </v>
      </c>
      <c r="J36" t="str">
        <f t="shared" si="6"/>
        <v>DUNDAS WEST</v>
      </c>
    </row>
    <row r="37" spans="1:10">
      <c r="A37">
        <v>14521</v>
      </c>
      <c r="B37">
        <v>13770</v>
      </c>
      <c r="C37" t="s">
        <v>42</v>
      </c>
      <c r="D37">
        <v>43.657148999999997</v>
      </c>
      <c r="E37">
        <v>-79.452791000000005</v>
      </c>
      <c r="F37" t="str">
        <f t="shared" si="7"/>
        <v xml:space="preserve">DUNDAS </v>
      </c>
      <c r="G37" t="str">
        <f>MID(C37,LEN(F37)+1,FIND(" ",C37,LEN(F37)+1)-LEN(F37))</f>
        <v xml:space="preserve">WEST </v>
      </c>
      <c r="H37" t="str">
        <f t="shared" si="8"/>
        <v xml:space="preserve">STATION </v>
      </c>
      <c r="I37" t="str">
        <f t="shared" si="9"/>
        <v xml:space="preserve">DUNDAS WEST STATION </v>
      </c>
      <c r="J37" t="str">
        <f t="shared" si="6"/>
        <v>DUNDAS WEST</v>
      </c>
    </row>
    <row r="38" spans="1:10">
      <c r="A38">
        <v>14428</v>
      </c>
      <c r="B38">
        <v>13828</v>
      </c>
      <c r="C38" t="s">
        <v>43</v>
      </c>
      <c r="D38">
        <v>43.674948999999998</v>
      </c>
      <c r="E38">
        <v>-79.407089999999997</v>
      </c>
      <c r="F38" t="str">
        <f t="shared" si="7"/>
        <v xml:space="preserve">DUPONT </v>
      </c>
      <c r="G38" t="str">
        <f>MID(C38,LEN(F38)+1,FIND(" ",C38,LEN(F38)+1)-LEN(F38))</f>
        <v xml:space="preserve">STATION </v>
      </c>
      <c r="H38" t="str">
        <f t="shared" si="8"/>
        <v xml:space="preserve">- </v>
      </c>
      <c r="I38" t="str">
        <f t="shared" si="9"/>
        <v xml:space="preserve">DUPONT STATION - </v>
      </c>
      <c r="J38" t="str">
        <f t="shared" si="6"/>
        <v>DUPONT</v>
      </c>
    </row>
    <row r="39" spans="1:10">
      <c r="A39">
        <v>14443</v>
      </c>
      <c r="B39">
        <v>13827</v>
      </c>
      <c r="C39" t="s">
        <v>44</v>
      </c>
      <c r="D39">
        <v>43.673749000000001</v>
      </c>
      <c r="E39">
        <v>-79.406689</v>
      </c>
      <c r="F39" t="str">
        <f t="shared" si="7"/>
        <v xml:space="preserve">DUPONT </v>
      </c>
      <c r="G39" t="str">
        <f>MID(C39,LEN(F39)+1,FIND(" ",C39,LEN(F39)+1)-LEN(F39))</f>
        <v xml:space="preserve">STATION </v>
      </c>
      <c r="H39" t="str">
        <f t="shared" si="8"/>
        <v xml:space="preserve">- </v>
      </c>
      <c r="I39" t="str">
        <f t="shared" si="9"/>
        <v xml:space="preserve">DUPONT STATION - </v>
      </c>
      <c r="J39" t="str">
        <f t="shared" si="6"/>
        <v>DUPONT</v>
      </c>
    </row>
    <row r="40" spans="1:10">
      <c r="A40">
        <v>14462</v>
      </c>
      <c r="B40">
        <v>13796</v>
      </c>
      <c r="C40" t="s">
        <v>45</v>
      </c>
      <c r="D40">
        <v>43.706547999999998</v>
      </c>
      <c r="E40">
        <v>-79.398390000000006</v>
      </c>
      <c r="F40" t="str">
        <f t="shared" si="7"/>
        <v xml:space="preserve">EGLINTON </v>
      </c>
      <c r="G40" t="str">
        <f>MID(C40,LEN(F40)+1,FIND(" ",C40,LEN(F40)+1)-LEN(F40))</f>
        <v xml:space="preserve">STATION </v>
      </c>
      <c r="H40" t="str">
        <f t="shared" si="8"/>
        <v xml:space="preserve">- </v>
      </c>
      <c r="I40" t="str">
        <f t="shared" si="9"/>
        <v xml:space="preserve">EGLINTON STATION - </v>
      </c>
      <c r="J40" t="str">
        <f t="shared" si="6"/>
        <v>EGLINTON</v>
      </c>
    </row>
    <row r="41" spans="1:10">
      <c r="A41">
        <v>14409</v>
      </c>
      <c r="B41">
        <v>13795</v>
      </c>
      <c r="C41" t="s">
        <v>46</v>
      </c>
      <c r="D41">
        <v>43.704647999999999</v>
      </c>
      <c r="E41">
        <v>-79.398889999999994</v>
      </c>
      <c r="F41" t="str">
        <f t="shared" si="7"/>
        <v xml:space="preserve">EGLINTON </v>
      </c>
      <c r="G41" t="str">
        <f>MID(C41,LEN(F41)+1,FIND(" ",C41,LEN(F41)+1)-LEN(F41))</f>
        <v xml:space="preserve">STATION </v>
      </c>
      <c r="H41" t="str">
        <f t="shared" si="8"/>
        <v xml:space="preserve">- </v>
      </c>
      <c r="I41" t="str">
        <f t="shared" si="9"/>
        <v xml:space="preserve">EGLINTON STATION - </v>
      </c>
      <c r="J41" t="str">
        <f t="shared" si="6"/>
        <v>EGLINTON</v>
      </c>
    </row>
    <row r="42" spans="1:10">
      <c r="A42">
        <v>14430</v>
      </c>
      <c r="B42">
        <v>13832</v>
      </c>
      <c r="C42" t="s">
        <v>47</v>
      </c>
      <c r="D42">
        <v>43.700648000000001</v>
      </c>
      <c r="E42">
        <v>-79.436690999999996</v>
      </c>
      <c r="F42" t="str">
        <f t="shared" si="7"/>
        <v xml:space="preserve">EGLINTON </v>
      </c>
      <c r="G42" t="str">
        <f>MID(C42,LEN(F42)+1,FIND(" ",C42,LEN(F42)+1)-LEN(F42))</f>
        <v xml:space="preserve">WEST </v>
      </c>
      <c r="H42" t="str">
        <f t="shared" si="8"/>
        <v xml:space="preserve">STATION </v>
      </c>
      <c r="I42" t="str">
        <f t="shared" si="9"/>
        <v xml:space="preserve">EGLINTON WEST STATION </v>
      </c>
      <c r="J42" t="str">
        <f t="shared" si="6"/>
        <v>EGLINTON WEST</v>
      </c>
    </row>
    <row r="43" spans="1:10">
      <c r="A43">
        <v>14441</v>
      </c>
      <c r="B43">
        <v>13831</v>
      </c>
      <c r="C43" t="s">
        <v>48</v>
      </c>
      <c r="D43">
        <v>43.699348000000001</v>
      </c>
      <c r="E43">
        <v>-79.436290999999997</v>
      </c>
      <c r="F43" t="str">
        <f t="shared" si="7"/>
        <v xml:space="preserve">EGLINTON </v>
      </c>
      <c r="G43" t="str">
        <f>MID(C43,LEN(F43)+1,FIND(" ",C43,LEN(F43)+1)-LEN(F43))</f>
        <v xml:space="preserve">WEST </v>
      </c>
      <c r="H43" t="str">
        <f t="shared" si="8"/>
        <v xml:space="preserve">STATION </v>
      </c>
      <c r="I43" t="str">
        <f t="shared" si="9"/>
        <v xml:space="preserve">EGLINTON WEST STATION </v>
      </c>
      <c r="J43" t="str">
        <f t="shared" si="6"/>
        <v>EGLINTON WEST</v>
      </c>
    </row>
    <row r="44" spans="1:10">
      <c r="A44">
        <v>14549</v>
      </c>
      <c r="B44">
        <v>13727</v>
      </c>
      <c r="C44" t="s">
        <v>49</v>
      </c>
      <c r="D44">
        <v>43.767048000000003</v>
      </c>
      <c r="E44">
        <v>-79.276285999999999</v>
      </c>
      <c r="F44" t="str">
        <f t="shared" si="7"/>
        <v xml:space="preserve">ELLESMERE </v>
      </c>
      <c r="G44" t="str">
        <f>MID(C44,LEN(F44)+1,FIND(" ",C44,LEN(F44)+1)-LEN(F44))</f>
        <v xml:space="preserve">STATION </v>
      </c>
      <c r="H44" t="str">
        <f t="shared" si="8"/>
        <v xml:space="preserve">- </v>
      </c>
      <c r="I44" t="str">
        <f t="shared" si="9"/>
        <v xml:space="preserve">ELLESMERE STATION - </v>
      </c>
      <c r="J44" t="str">
        <f t="shared" si="6"/>
        <v>ELLESMERE</v>
      </c>
    </row>
    <row r="45" spans="1:10">
      <c r="A45">
        <v>14544</v>
      </c>
      <c r="B45">
        <v>13728</v>
      </c>
      <c r="C45" t="s">
        <v>50</v>
      </c>
      <c r="D45">
        <v>43.766548</v>
      </c>
      <c r="E45">
        <v>-79.276185999999996</v>
      </c>
      <c r="F45" t="str">
        <f t="shared" si="7"/>
        <v xml:space="preserve">ELLESMERE </v>
      </c>
      <c r="G45" t="str">
        <f>MID(C45,LEN(F45)+1,FIND(" ",C45,LEN(F45)+1)-LEN(F45))</f>
        <v xml:space="preserve">STATION </v>
      </c>
      <c r="H45" t="str">
        <f t="shared" si="8"/>
        <v xml:space="preserve">- </v>
      </c>
      <c r="I45" t="str">
        <f t="shared" si="9"/>
        <v xml:space="preserve">ELLESMERE STATION - </v>
      </c>
      <c r="J45" t="str">
        <f t="shared" si="6"/>
        <v>ELLESMERE</v>
      </c>
    </row>
    <row r="46" spans="1:10">
      <c r="A46">
        <v>14404</v>
      </c>
      <c r="B46">
        <v>14111</v>
      </c>
      <c r="C46" t="s">
        <v>51</v>
      </c>
      <c r="D46">
        <v>43.780146999999999</v>
      </c>
      <c r="E46">
        <v>-79.415692000000007</v>
      </c>
      <c r="F46" t="str">
        <f t="shared" si="7"/>
        <v xml:space="preserve">FINCH </v>
      </c>
      <c r="G46" t="str">
        <f>MID(C46,LEN(F46)+1,FIND(" ",C46,LEN(F46)+1)-LEN(F46))</f>
        <v xml:space="preserve">STATION </v>
      </c>
      <c r="H46" t="str">
        <f t="shared" si="8"/>
        <v xml:space="preserve">- </v>
      </c>
      <c r="I46" t="str">
        <f t="shared" si="9"/>
        <v xml:space="preserve">FINCH STATION - </v>
      </c>
      <c r="J46" t="str">
        <f t="shared" si="6"/>
        <v>FINCH</v>
      </c>
    </row>
    <row r="47" spans="1:10">
      <c r="A47">
        <v>14467</v>
      </c>
      <c r="B47">
        <v>14944</v>
      </c>
      <c r="C47" t="s">
        <v>52</v>
      </c>
      <c r="D47">
        <v>43.780847000000001</v>
      </c>
      <c r="E47">
        <v>-79.415290999999996</v>
      </c>
      <c r="F47" t="str">
        <f t="shared" si="7"/>
        <v xml:space="preserve">FINCH </v>
      </c>
      <c r="G47" t="str">
        <f>MID(C47,LEN(F47)+1,FIND(" ",C47,LEN(F47)+1)-LEN(F47))</f>
        <v xml:space="preserve">STATION </v>
      </c>
      <c r="H47" t="str">
        <f t="shared" si="8"/>
        <v xml:space="preserve">- </v>
      </c>
      <c r="I47" t="str">
        <f t="shared" si="9"/>
        <v xml:space="preserve">FINCH STATION - </v>
      </c>
      <c r="J47" t="str">
        <f t="shared" si="6"/>
        <v>FINCH</v>
      </c>
    </row>
    <row r="48" spans="1:10">
      <c r="A48">
        <v>15696</v>
      </c>
      <c r="B48">
        <v>15659</v>
      </c>
      <c r="C48" t="s">
        <v>53</v>
      </c>
      <c r="D48">
        <v>43.764854999999997</v>
      </c>
      <c r="E48">
        <v>-79.491118</v>
      </c>
      <c r="F48" t="str">
        <f t="shared" si="7"/>
        <v xml:space="preserve">FINCH </v>
      </c>
      <c r="G48" t="str">
        <f>MID(C48,LEN(F48)+1,FIND(" ",C48,LEN(F48)+1)-LEN(F48))</f>
        <v xml:space="preserve">WEST </v>
      </c>
      <c r="H48" t="str">
        <f t="shared" si="8"/>
        <v xml:space="preserve">STATION </v>
      </c>
      <c r="I48" t="str">
        <f t="shared" si="9"/>
        <v xml:space="preserve">FINCH WEST STATION </v>
      </c>
      <c r="J48" t="str">
        <f t="shared" si="6"/>
        <v>FINCH WEST</v>
      </c>
    </row>
    <row r="49" spans="1:10">
      <c r="A49">
        <v>15697</v>
      </c>
      <c r="B49">
        <v>15658</v>
      </c>
      <c r="C49" t="s">
        <v>54</v>
      </c>
      <c r="D49">
        <v>43.764854999999997</v>
      </c>
      <c r="E49">
        <v>-79.491118</v>
      </c>
      <c r="F49" t="str">
        <f t="shared" si="7"/>
        <v xml:space="preserve">FINCH </v>
      </c>
      <c r="G49" t="str">
        <f>MID(C49,LEN(F49)+1,FIND(" ",C49,LEN(F49)+1)-LEN(F49))</f>
        <v xml:space="preserve">WEST </v>
      </c>
      <c r="H49" t="str">
        <f t="shared" si="8"/>
        <v xml:space="preserve">STATION </v>
      </c>
      <c r="I49" t="str">
        <f t="shared" si="9"/>
        <v xml:space="preserve">FINCH WEST STATION </v>
      </c>
      <c r="J49" t="str">
        <f t="shared" ref="J49:J112" si="10">IFERROR(TRIM(LEFT(C49,FIND("STATION -",C49)-1)),"")</f>
        <v>FINCH WEST</v>
      </c>
    </row>
    <row r="50" spans="1:10">
      <c r="A50">
        <v>14431</v>
      </c>
      <c r="B50">
        <v>13833</v>
      </c>
      <c r="C50" t="s">
        <v>55</v>
      </c>
      <c r="D50">
        <v>43.709147999999999</v>
      </c>
      <c r="E50">
        <v>-79.440892000000005</v>
      </c>
      <c r="F50" t="str">
        <f t="shared" si="7"/>
        <v xml:space="preserve">GLENCAIRN </v>
      </c>
      <c r="G50" t="str">
        <f>MID(C50,LEN(F50)+1,FIND(" ",C50,LEN(F50)+1)-LEN(F50))</f>
        <v xml:space="preserve">STATION </v>
      </c>
      <c r="H50" t="str">
        <f t="shared" si="8"/>
        <v xml:space="preserve">- </v>
      </c>
      <c r="I50" t="str">
        <f t="shared" si="9"/>
        <v xml:space="preserve">GLENCAIRN STATION - </v>
      </c>
      <c r="J50" t="str">
        <f t="shared" si="10"/>
        <v>GLENCAIRN</v>
      </c>
    </row>
    <row r="51" spans="1:10">
      <c r="A51">
        <v>14440</v>
      </c>
      <c r="B51">
        <v>13834</v>
      </c>
      <c r="C51" t="s">
        <v>56</v>
      </c>
      <c r="D51">
        <v>43.708047999999998</v>
      </c>
      <c r="E51">
        <v>-79.440190999999999</v>
      </c>
      <c r="F51" t="str">
        <f t="shared" si="7"/>
        <v xml:space="preserve">GLENCAIRN </v>
      </c>
      <c r="G51" t="str">
        <f>MID(C51,LEN(F51)+1,FIND(" ",C51,LEN(F51)+1)-LEN(F51))</f>
        <v xml:space="preserve">STATION </v>
      </c>
      <c r="H51" t="str">
        <f t="shared" si="8"/>
        <v xml:space="preserve">- </v>
      </c>
      <c r="I51" t="str">
        <f t="shared" si="9"/>
        <v xml:space="preserve">GLENCAIRN STATION - </v>
      </c>
      <c r="J51" t="str">
        <f t="shared" si="10"/>
        <v>GLENCAIRN</v>
      </c>
    </row>
    <row r="52" spans="1:10">
      <c r="A52">
        <v>14492</v>
      </c>
      <c r="B52">
        <v>13742</v>
      </c>
      <c r="C52" t="s">
        <v>57</v>
      </c>
      <c r="D52">
        <v>43.682549000000002</v>
      </c>
      <c r="E52">
        <v>-79.331687000000002</v>
      </c>
      <c r="F52" t="str">
        <f t="shared" si="7"/>
        <v xml:space="preserve">GREENWOOD </v>
      </c>
      <c r="G52" t="str">
        <f>MID(C52,LEN(F52)+1,FIND(" ",C52,LEN(F52)+1)-LEN(F52))</f>
        <v xml:space="preserve">STATION </v>
      </c>
      <c r="H52" t="str">
        <f t="shared" si="8"/>
        <v xml:space="preserve">- </v>
      </c>
      <c r="I52" t="str">
        <f t="shared" si="9"/>
        <v xml:space="preserve">GREENWOOD STATION - </v>
      </c>
      <c r="J52" t="str">
        <f t="shared" si="10"/>
        <v>GREENWOOD</v>
      </c>
    </row>
    <row r="53" spans="1:10">
      <c r="A53">
        <v>14505</v>
      </c>
      <c r="B53">
        <v>13741</v>
      </c>
      <c r="C53" t="s">
        <v>58</v>
      </c>
      <c r="D53">
        <v>43.682848999999997</v>
      </c>
      <c r="E53">
        <v>-79.329987000000003</v>
      </c>
      <c r="F53" t="str">
        <f t="shared" si="7"/>
        <v xml:space="preserve">GREENWOOD </v>
      </c>
      <c r="G53" t="str">
        <f>MID(C53,LEN(F53)+1,FIND(" ",C53,LEN(F53)+1)-LEN(F53))</f>
        <v xml:space="preserve">STATION </v>
      </c>
      <c r="H53" t="str">
        <f t="shared" si="8"/>
        <v xml:space="preserve">- </v>
      </c>
      <c r="I53" t="str">
        <f t="shared" si="9"/>
        <v xml:space="preserve">GREENWOOD STATION - </v>
      </c>
      <c r="J53" t="str">
        <f t="shared" si="10"/>
        <v>GREENWOOD</v>
      </c>
    </row>
    <row r="54" spans="1:10">
      <c r="A54">
        <v>14474</v>
      </c>
      <c r="B54">
        <v>13773</v>
      </c>
      <c r="C54" t="s">
        <v>59</v>
      </c>
      <c r="D54">
        <v>43.653849000000001</v>
      </c>
      <c r="E54">
        <v>-79.466990999999993</v>
      </c>
      <c r="F54" t="str">
        <f t="shared" si="7"/>
        <v xml:space="preserve">HIGH </v>
      </c>
      <c r="G54" t="str">
        <f>MID(C54,LEN(F54)+1,FIND(" ",C54,LEN(F54)+1)-LEN(F54))</f>
        <v xml:space="preserve">PARK </v>
      </c>
      <c r="H54" t="str">
        <f t="shared" si="8"/>
        <v xml:space="preserve">STATION </v>
      </c>
      <c r="I54" t="str">
        <f t="shared" si="9"/>
        <v xml:space="preserve">HIGH PARK STATION </v>
      </c>
      <c r="J54" t="str">
        <f t="shared" si="10"/>
        <v>HIGH PARK</v>
      </c>
    </row>
    <row r="55" spans="1:10">
      <c r="A55">
        <v>14523</v>
      </c>
      <c r="B55">
        <v>13774</v>
      </c>
      <c r="C55" t="s">
        <v>60</v>
      </c>
      <c r="D55">
        <v>43.653548999999998</v>
      </c>
      <c r="E55">
        <v>-79.468691000000007</v>
      </c>
      <c r="F55" t="str">
        <f t="shared" si="7"/>
        <v xml:space="preserve">HIGH </v>
      </c>
      <c r="G55" t="str">
        <f>MID(C55,LEN(F55)+1,FIND(" ",C55,LEN(F55)+1)-LEN(F55))</f>
        <v xml:space="preserve">PARK </v>
      </c>
      <c r="H55" t="str">
        <f t="shared" si="8"/>
        <v xml:space="preserve">STATION </v>
      </c>
      <c r="I55" t="str">
        <f t="shared" si="9"/>
        <v xml:space="preserve">HIGH PARK STATION </v>
      </c>
      <c r="J55" t="str">
        <f t="shared" si="10"/>
        <v>HIGH PARK</v>
      </c>
    </row>
    <row r="56" spans="1:10">
      <c r="A56">
        <v>15700</v>
      </c>
      <c r="B56">
        <v>15661</v>
      </c>
      <c r="C56" t="s">
        <v>61</v>
      </c>
      <c r="D56">
        <v>43.783358999999997</v>
      </c>
      <c r="E56">
        <v>-79.523454000000001</v>
      </c>
      <c r="F56" t="str">
        <f t="shared" si="7"/>
        <v xml:space="preserve">HIGHWAY </v>
      </c>
      <c r="G56" t="str">
        <f>MID(C56,LEN(F56)+1,FIND(" ",C56,LEN(F56)+1)-LEN(F56))</f>
        <v xml:space="preserve">407 </v>
      </c>
      <c r="H56" t="str">
        <f t="shared" si="8"/>
        <v xml:space="preserve">STATION </v>
      </c>
      <c r="I56" t="str">
        <f t="shared" si="9"/>
        <v xml:space="preserve">HIGHWAY 407 STATION </v>
      </c>
      <c r="J56" t="str">
        <f t="shared" si="10"/>
        <v>HIGHWAY 407</v>
      </c>
    </row>
    <row r="57" spans="1:10">
      <c r="A57">
        <v>15701</v>
      </c>
      <c r="B57">
        <v>15660</v>
      </c>
      <c r="C57" t="s">
        <v>62</v>
      </c>
      <c r="D57">
        <v>43.783358999999997</v>
      </c>
      <c r="E57">
        <v>-79.523454000000001</v>
      </c>
      <c r="F57" t="str">
        <f t="shared" si="7"/>
        <v xml:space="preserve">HIGHWAY </v>
      </c>
      <c r="G57" t="str">
        <f>MID(C57,LEN(F57)+1,FIND(" ",C57,LEN(F57)+1)-LEN(F57))</f>
        <v xml:space="preserve">407 </v>
      </c>
      <c r="H57" t="str">
        <f t="shared" si="8"/>
        <v xml:space="preserve">STATION </v>
      </c>
      <c r="I57" t="str">
        <f t="shared" si="9"/>
        <v xml:space="preserve">HIGHWAY 407 STATION </v>
      </c>
      <c r="J57" t="str">
        <f t="shared" si="10"/>
        <v>HIGHWAY 407</v>
      </c>
    </row>
    <row r="58" spans="1:10">
      <c r="A58">
        <v>14469</v>
      </c>
      <c r="B58">
        <v>13784</v>
      </c>
      <c r="C58" t="s">
        <v>63</v>
      </c>
      <c r="D58">
        <v>43.645547999999998</v>
      </c>
      <c r="E58">
        <v>-79.523292999999995</v>
      </c>
      <c r="F58" t="str">
        <f t="shared" si="7"/>
        <v xml:space="preserve">ISLINGTON </v>
      </c>
      <c r="G58" t="str">
        <f>MID(C58,LEN(F58)+1,FIND(" ",C58,LEN(F58)+1)-LEN(F58))</f>
        <v xml:space="preserve">STATION </v>
      </c>
      <c r="H58" t="str">
        <f t="shared" si="8"/>
        <v xml:space="preserve">- </v>
      </c>
      <c r="I58" t="str">
        <f t="shared" si="9"/>
        <v xml:space="preserve">ISLINGTON STATION - </v>
      </c>
      <c r="J58" t="str">
        <f t="shared" si="10"/>
        <v>ISLINGTON</v>
      </c>
    </row>
    <row r="59" spans="1:10">
      <c r="A59">
        <v>14528</v>
      </c>
      <c r="B59">
        <v>13783</v>
      </c>
      <c r="C59" t="s">
        <v>64</v>
      </c>
      <c r="D59">
        <v>43.645248000000002</v>
      </c>
      <c r="E59">
        <v>-79.524994000000007</v>
      </c>
      <c r="F59" t="str">
        <f t="shared" si="7"/>
        <v xml:space="preserve">ISLINGTON </v>
      </c>
      <c r="G59" t="str">
        <f>MID(C59,LEN(F59)+1,FIND(" ",C59,LEN(F59)+1)-LEN(F59))</f>
        <v xml:space="preserve">STATION </v>
      </c>
      <c r="H59" t="str">
        <f t="shared" si="8"/>
        <v xml:space="preserve">- </v>
      </c>
      <c r="I59" t="str">
        <f t="shared" si="9"/>
        <v xml:space="preserve">ISLINGTON STATION - </v>
      </c>
      <c r="J59" t="str">
        <f t="shared" si="10"/>
        <v>ISLINGTON</v>
      </c>
    </row>
    <row r="60" spans="1:10">
      <c r="A60">
        <v>14472</v>
      </c>
      <c r="B60">
        <v>13777</v>
      </c>
      <c r="C60" t="s">
        <v>65</v>
      </c>
      <c r="D60">
        <v>43.650148999999999</v>
      </c>
      <c r="E60">
        <v>-79.482892000000007</v>
      </c>
      <c r="F60" t="str">
        <f t="shared" si="7"/>
        <v xml:space="preserve">JANE </v>
      </c>
      <c r="G60" t="str">
        <f>MID(C60,LEN(F60)+1,FIND(" ",C60,LEN(F60)+1)-LEN(F60))</f>
        <v xml:space="preserve">STATION </v>
      </c>
      <c r="H60" t="str">
        <f t="shared" si="8"/>
        <v xml:space="preserve">- </v>
      </c>
      <c r="I60" t="str">
        <f t="shared" si="9"/>
        <v xml:space="preserve">JANE STATION - </v>
      </c>
      <c r="J60" t="str">
        <f t="shared" si="10"/>
        <v>JANE</v>
      </c>
    </row>
    <row r="61" spans="1:10">
      <c r="A61">
        <v>14525</v>
      </c>
      <c r="B61">
        <v>13778</v>
      </c>
      <c r="C61" t="s">
        <v>66</v>
      </c>
      <c r="D61">
        <v>43.649749</v>
      </c>
      <c r="E61">
        <v>-79.484592000000006</v>
      </c>
      <c r="F61" t="str">
        <f t="shared" si="7"/>
        <v xml:space="preserve">JANE </v>
      </c>
      <c r="G61" t="str">
        <f>MID(C61,LEN(F61)+1,FIND(" ",C61,LEN(F61)+1)-LEN(F61))</f>
        <v xml:space="preserve">STATION </v>
      </c>
      <c r="H61" t="str">
        <f t="shared" si="8"/>
        <v xml:space="preserve">- </v>
      </c>
      <c r="I61" t="str">
        <f t="shared" si="9"/>
        <v xml:space="preserve">JANE STATION - </v>
      </c>
      <c r="J61" t="str">
        <f t="shared" si="10"/>
        <v>JANE</v>
      </c>
    </row>
    <row r="62" spans="1:10">
      <c r="A62">
        <v>14475</v>
      </c>
      <c r="B62">
        <v>13772</v>
      </c>
      <c r="C62" t="s">
        <v>67</v>
      </c>
      <c r="D62">
        <v>43.655648999999997</v>
      </c>
      <c r="E62">
        <v>-79.458691000000002</v>
      </c>
      <c r="F62" t="str">
        <f t="shared" si="7"/>
        <v xml:space="preserve">KEELE </v>
      </c>
      <c r="G62" t="str">
        <f>MID(C62,LEN(F62)+1,FIND(" ",C62,LEN(F62)+1)-LEN(F62))</f>
        <v xml:space="preserve">STATION </v>
      </c>
      <c r="H62" t="str">
        <f t="shared" si="8"/>
        <v xml:space="preserve">- </v>
      </c>
      <c r="I62" t="str">
        <f t="shared" si="9"/>
        <v xml:space="preserve">KEELE STATION - </v>
      </c>
      <c r="J62" t="str">
        <f t="shared" si="10"/>
        <v>KEELE</v>
      </c>
    </row>
    <row r="63" spans="1:10">
      <c r="A63">
        <v>14522</v>
      </c>
      <c r="B63">
        <v>13771</v>
      </c>
      <c r="C63" t="s">
        <v>68</v>
      </c>
      <c r="D63">
        <v>43.655349000000001</v>
      </c>
      <c r="E63">
        <v>-79.460391000000001</v>
      </c>
      <c r="F63" t="str">
        <f t="shared" si="7"/>
        <v xml:space="preserve">KEELE </v>
      </c>
      <c r="G63" t="str">
        <f>MID(C63,LEN(F63)+1,FIND(" ",C63,LEN(F63)+1)-LEN(F63))</f>
        <v xml:space="preserve">STATION </v>
      </c>
      <c r="H63" t="str">
        <f t="shared" si="8"/>
        <v xml:space="preserve">- </v>
      </c>
      <c r="I63" t="str">
        <f t="shared" si="9"/>
        <v xml:space="preserve">KEELE STATION - </v>
      </c>
      <c r="J63" t="str">
        <f t="shared" si="10"/>
        <v>KEELE</v>
      </c>
    </row>
    <row r="64" spans="1:10">
      <c r="A64">
        <v>14547</v>
      </c>
      <c r="B64">
        <v>14112</v>
      </c>
      <c r="C64" t="s">
        <v>69</v>
      </c>
      <c r="D64">
        <v>43.732449000000003</v>
      </c>
      <c r="E64">
        <v>-79.263885000000002</v>
      </c>
      <c r="F64" t="str">
        <f t="shared" si="7"/>
        <v xml:space="preserve">KENNEDY </v>
      </c>
      <c r="G64" t="str">
        <f>MID(C64,LEN(F64)+1,FIND(" ",C64,LEN(F64)+1)-LEN(F64))</f>
        <v xml:space="preserve">STATION </v>
      </c>
      <c r="H64" t="str">
        <f t="shared" si="8"/>
        <v xml:space="preserve">- </v>
      </c>
      <c r="I64" t="str">
        <f t="shared" si="9"/>
        <v xml:space="preserve">KENNEDY STATION - </v>
      </c>
      <c r="J64" t="str">
        <f t="shared" si="10"/>
        <v>KENNEDY</v>
      </c>
    </row>
    <row r="65" spans="1:10">
      <c r="A65">
        <v>14546</v>
      </c>
      <c r="B65">
        <v>14946</v>
      </c>
      <c r="C65" t="s">
        <v>70</v>
      </c>
      <c r="D65">
        <v>43.732382000000001</v>
      </c>
      <c r="E65">
        <v>-79.263862000000003</v>
      </c>
      <c r="F65" t="str">
        <f t="shared" si="7"/>
        <v xml:space="preserve">KENNEDY </v>
      </c>
      <c r="G65" t="str">
        <f>MID(C65,LEN(F65)+1,FIND(" ",C65,LEN(F65)+1)-LEN(F65))</f>
        <v xml:space="preserve">STATION </v>
      </c>
      <c r="H65" t="str">
        <f t="shared" si="8"/>
        <v xml:space="preserve">- </v>
      </c>
      <c r="I65" t="str">
        <f t="shared" si="9"/>
        <v xml:space="preserve">KENNEDY STATION - </v>
      </c>
      <c r="J65" t="str">
        <f t="shared" si="10"/>
        <v>KENNEDY</v>
      </c>
    </row>
    <row r="66" spans="1:10">
      <c r="A66">
        <v>14498</v>
      </c>
      <c r="B66">
        <v>14947</v>
      </c>
      <c r="C66" t="s">
        <v>71</v>
      </c>
      <c r="D66">
        <v>43.732486999999999</v>
      </c>
      <c r="E66">
        <v>-79.263717999999997</v>
      </c>
      <c r="F66" t="str">
        <f t="shared" si="7"/>
        <v xml:space="preserve">KENNEDY </v>
      </c>
      <c r="G66" t="str">
        <f>MID(C66,LEN(F66)+1,FIND(" ",C66,LEN(F66)+1)-LEN(F66))</f>
        <v xml:space="preserve">STATION </v>
      </c>
      <c r="H66" t="str">
        <f t="shared" si="8"/>
        <v xml:space="preserve">- </v>
      </c>
      <c r="I66" t="str">
        <f t="shared" si="9"/>
        <v xml:space="preserve">KENNEDY STATION - </v>
      </c>
      <c r="J66" t="str">
        <f t="shared" si="10"/>
        <v>KENNEDY</v>
      </c>
    </row>
    <row r="67" spans="1:10">
      <c r="A67">
        <v>14499</v>
      </c>
      <c r="B67">
        <v>13865</v>
      </c>
      <c r="C67" t="s">
        <v>72</v>
      </c>
      <c r="D67">
        <v>43.732149</v>
      </c>
      <c r="E67">
        <v>-79.264785000000003</v>
      </c>
      <c r="F67" t="str">
        <f t="shared" si="7"/>
        <v xml:space="preserve">KENNEDY </v>
      </c>
      <c r="G67" t="str">
        <f>MID(C67,LEN(F67)+1,FIND(" ",C67,LEN(F67)+1)-LEN(F67))</f>
        <v xml:space="preserve">STATION </v>
      </c>
      <c r="H67" t="str">
        <f t="shared" si="8"/>
        <v xml:space="preserve">- </v>
      </c>
      <c r="I67" t="str">
        <f t="shared" si="9"/>
        <v xml:space="preserve">KENNEDY STATION - </v>
      </c>
      <c r="J67" t="str">
        <f t="shared" si="10"/>
        <v>KENNEDY</v>
      </c>
    </row>
    <row r="68" spans="1:10">
      <c r="A68">
        <v>14452</v>
      </c>
      <c r="B68">
        <v>13813</v>
      </c>
      <c r="C68" t="s">
        <v>73</v>
      </c>
      <c r="D68">
        <v>43.649648999999997</v>
      </c>
      <c r="E68">
        <v>-79.378088000000005</v>
      </c>
      <c r="F68" t="str">
        <f t="shared" si="7"/>
        <v xml:space="preserve">KING </v>
      </c>
      <c r="G68" t="str">
        <f>MID(C68,LEN(F68)+1,FIND(" ",C68,LEN(F68)+1)-LEN(F68))</f>
        <v xml:space="preserve">STATION </v>
      </c>
      <c r="H68" t="str">
        <f t="shared" si="8"/>
        <v xml:space="preserve">- </v>
      </c>
      <c r="I68" t="str">
        <f t="shared" si="9"/>
        <v xml:space="preserve">KING STATION - </v>
      </c>
      <c r="J68" t="str">
        <f t="shared" si="10"/>
        <v>KING</v>
      </c>
    </row>
    <row r="69" spans="1:10">
      <c r="A69">
        <v>14419</v>
      </c>
      <c r="B69">
        <v>13814</v>
      </c>
      <c r="C69" t="s">
        <v>74</v>
      </c>
      <c r="D69">
        <v>43.648448999999999</v>
      </c>
      <c r="E69">
        <v>-79.377688000000006</v>
      </c>
      <c r="F69" t="str">
        <f t="shared" si="7"/>
        <v xml:space="preserve">KING </v>
      </c>
      <c r="G69" t="str">
        <f>MID(C69,LEN(F69)+1,FIND(" ",C69,LEN(F69)+1)-LEN(F69))</f>
        <v xml:space="preserve">STATION </v>
      </c>
      <c r="H69" t="str">
        <f t="shared" si="8"/>
        <v xml:space="preserve">- </v>
      </c>
      <c r="I69" t="str">
        <f t="shared" si="9"/>
        <v xml:space="preserve">KING STATION - </v>
      </c>
      <c r="J69" t="str">
        <f t="shared" si="10"/>
        <v>KING</v>
      </c>
    </row>
    <row r="70" spans="1:10">
      <c r="A70">
        <v>14468</v>
      </c>
      <c r="B70">
        <v>13785</v>
      </c>
      <c r="C70" t="s">
        <v>75</v>
      </c>
      <c r="D70">
        <v>43.637647999999999</v>
      </c>
      <c r="E70">
        <v>-79.535694000000007</v>
      </c>
      <c r="F70" t="str">
        <f t="shared" si="7"/>
        <v xml:space="preserve">KIPLING </v>
      </c>
      <c r="G70" t="str">
        <f>MID(C70,LEN(F70)+1,FIND(" ",C70,LEN(F70)+1)-LEN(F70))</f>
        <v xml:space="preserve">STATION </v>
      </c>
      <c r="H70" t="str">
        <f t="shared" si="8"/>
        <v xml:space="preserve">- </v>
      </c>
      <c r="I70" t="str">
        <f t="shared" si="9"/>
        <v xml:space="preserve">KIPLING STATION - </v>
      </c>
      <c r="J70" t="str">
        <f t="shared" si="10"/>
        <v>KIPLING</v>
      </c>
    </row>
    <row r="71" spans="1:10">
      <c r="A71">
        <v>14529</v>
      </c>
      <c r="B71">
        <v>14948</v>
      </c>
      <c r="C71" t="s">
        <v>76</v>
      </c>
      <c r="D71">
        <v>43.637391999999998</v>
      </c>
      <c r="E71">
        <v>-79.535892000000004</v>
      </c>
      <c r="F71" t="str">
        <f t="shared" si="7"/>
        <v xml:space="preserve">KIPLING </v>
      </c>
      <c r="G71" t="str">
        <f>MID(C71,LEN(F71)+1,FIND(" ",C71,LEN(F71)+1)-LEN(F71))</f>
        <v xml:space="preserve">STATION </v>
      </c>
      <c r="H71" t="str">
        <f t="shared" si="8"/>
        <v xml:space="preserve">- </v>
      </c>
      <c r="I71" t="str">
        <f t="shared" si="9"/>
        <v xml:space="preserve">KIPLING STATION - </v>
      </c>
      <c r="J71" t="str">
        <f t="shared" si="10"/>
        <v>KIPLING</v>
      </c>
    </row>
    <row r="72" spans="1:10">
      <c r="A72">
        <v>14477</v>
      </c>
      <c r="B72">
        <v>13768</v>
      </c>
      <c r="C72" t="s">
        <v>77</v>
      </c>
      <c r="D72">
        <v>43.659246000000003</v>
      </c>
      <c r="E72">
        <v>-79.442463000000004</v>
      </c>
      <c r="F72" t="str">
        <f t="shared" si="7"/>
        <v xml:space="preserve">LANSDOWNE </v>
      </c>
      <c r="G72" t="str">
        <f>MID(C72,LEN(F72)+1,FIND(" ",C72,LEN(F72)+1)-LEN(F72))</f>
        <v xml:space="preserve">STATION </v>
      </c>
      <c r="H72" t="str">
        <f t="shared" si="8"/>
        <v xml:space="preserve">- </v>
      </c>
      <c r="I72" t="str">
        <f t="shared" si="9"/>
        <v xml:space="preserve">LANSDOWNE STATION - </v>
      </c>
      <c r="J72" t="str">
        <f t="shared" si="10"/>
        <v>LANSDOWNE</v>
      </c>
    </row>
    <row r="73" spans="1:10">
      <c r="A73">
        <v>14520</v>
      </c>
      <c r="B73">
        <v>13767</v>
      </c>
      <c r="C73" t="s">
        <v>78</v>
      </c>
      <c r="D73">
        <v>43.659314000000002</v>
      </c>
      <c r="E73">
        <v>-79.442470999999998</v>
      </c>
      <c r="F73" t="str">
        <f t="shared" si="7"/>
        <v xml:space="preserve">LANSDOWNE </v>
      </c>
      <c r="G73" t="str">
        <f>MID(C73,LEN(F73)+1,FIND(" ",C73,LEN(F73)+1)-LEN(F73))</f>
        <v xml:space="preserve">STATION </v>
      </c>
      <c r="H73" t="str">
        <f t="shared" si="8"/>
        <v xml:space="preserve">- </v>
      </c>
      <c r="I73" t="str">
        <f t="shared" si="9"/>
        <v xml:space="preserve">LANSDOWNE STATION - </v>
      </c>
      <c r="J73" t="str">
        <f t="shared" si="10"/>
        <v>LANSDOWNE</v>
      </c>
    </row>
    <row r="74" spans="1:10">
      <c r="A74">
        <v>14548</v>
      </c>
      <c r="B74">
        <v>13730</v>
      </c>
      <c r="C74" t="s">
        <v>79</v>
      </c>
      <c r="D74">
        <v>43.750748000000002</v>
      </c>
      <c r="E74">
        <v>-79.270185999999995</v>
      </c>
      <c r="F74" t="str">
        <f t="shared" si="7"/>
        <v xml:space="preserve">LAWRENCE </v>
      </c>
      <c r="G74" t="str">
        <f>MID(C74,LEN(F74)+1,FIND(" ",C74,LEN(F74)+1)-LEN(F74))</f>
        <v xml:space="preserve">EAST </v>
      </c>
      <c r="H74" t="str">
        <f t="shared" si="8"/>
        <v xml:space="preserve">STATION </v>
      </c>
      <c r="I74" t="str">
        <f t="shared" si="9"/>
        <v xml:space="preserve">LAWRENCE EAST STATION </v>
      </c>
      <c r="J74" t="str">
        <f t="shared" si="10"/>
        <v>LAWRENCE EAST</v>
      </c>
    </row>
    <row r="75" spans="1:10">
      <c r="A75">
        <v>14545</v>
      </c>
      <c r="B75">
        <v>13729</v>
      </c>
      <c r="C75" t="s">
        <v>80</v>
      </c>
      <c r="D75">
        <v>43.750148000000003</v>
      </c>
      <c r="E75">
        <v>-79.270185999999995</v>
      </c>
      <c r="F75" t="str">
        <f t="shared" si="7"/>
        <v xml:space="preserve">LAWRENCE </v>
      </c>
      <c r="G75" t="str">
        <f>MID(C75,LEN(F75)+1,FIND(" ",C75,LEN(F75)+1)-LEN(F75))</f>
        <v xml:space="preserve">EAST </v>
      </c>
      <c r="H75" t="str">
        <f t="shared" si="8"/>
        <v xml:space="preserve">STATION </v>
      </c>
      <c r="I75" t="str">
        <f t="shared" si="9"/>
        <v xml:space="preserve">LAWRENCE EAST STATION </v>
      </c>
      <c r="J75" t="str">
        <f t="shared" si="10"/>
        <v>LAWRENCE EAST</v>
      </c>
    </row>
    <row r="76" spans="1:10">
      <c r="A76">
        <v>14463</v>
      </c>
      <c r="B76">
        <v>13794</v>
      </c>
      <c r="C76" t="s">
        <v>81</v>
      </c>
      <c r="D76">
        <v>43.726548000000001</v>
      </c>
      <c r="E76">
        <v>-79.40249</v>
      </c>
      <c r="F76" t="str">
        <f t="shared" si="7"/>
        <v xml:space="preserve">LAWRENCE </v>
      </c>
      <c r="G76" t="str">
        <f>MID(C76,LEN(F76)+1,FIND(" ",C76,LEN(F76)+1)-LEN(F76))</f>
        <v xml:space="preserve">STATION </v>
      </c>
      <c r="H76" t="str">
        <f t="shared" si="8"/>
        <v xml:space="preserve">- </v>
      </c>
      <c r="I76" t="str">
        <f t="shared" si="9"/>
        <v xml:space="preserve">LAWRENCE STATION - </v>
      </c>
      <c r="J76" t="str">
        <f t="shared" si="10"/>
        <v>LAWRENCE</v>
      </c>
    </row>
    <row r="77" spans="1:10">
      <c r="A77">
        <v>14408</v>
      </c>
      <c r="B77">
        <v>13793</v>
      </c>
      <c r="C77" t="s">
        <v>82</v>
      </c>
      <c r="D77">
        <v>43.725347999999997</v>
      </c>
      <c r="E77">
        <v>-79.402289999999994</v>
      </c>
      <c r="F77" t="str">
        <f t="shared" si="7"/>
        <v xml:space="preserve">LAWRENCE </v>
      </c>
      <c r="G77" t="str">
        <f>MID(C77,LEN(F77)+1,FIND(" ",C77,LEN(F77)+1)-LEN(F77))</f>
        <v xml:space="preserve">STATION </v>
      </c>
      <c r="H77" t="str">
        <f t="shared" si="8"/>
        <v xml:space="preserve">- </v>
      </c>
      <c r="I77" t="str">
        <f t="shared" si="9"/>
        <v xml:space="preserve">LAWRENCE STATION - </v>
      </c>
      <c r="J77" t="str">
        <f t="shared" si="10"/>
        <v>LAWRENCE</v>
      </c>
    </row>
    <row r="78" spans="1:10">
      <c r="A78">
        <v>14432</v>
      </c>
      <c r="B78">
        <v>13836</v>
      </c>
      <c r="C78" t="s">
        <v>83</v>
      </c>
      <c r="D78">
        <v>43.715783999999999</v>
      </c>
      <c r="E78">
        <v>-79.444038000000006</v>
      </c>
      <c r="F78" t="str">
        <f t="shared" si="7"/>
        <v xml:space="preserve">LAWRENCE </v>
      </c>
      <c r="G78" t="str">
        <f>MID(C78,LEN(F78)+1,FIND(" ",C78,LEN(F78)+1)-LEN(F78))</f>
        <v xml:space="preserve">WEST </v>
      </c>
      <c r="H78" t="str">
        <f t="shared" si="8"/>
        <v xml:space="preserve">STATION </v>
      </c>
      <c r="I78" t="str">
        <f t="shared" si="9"/>
        <v xml:space="preserve">LAWRENCE WEST STATION </v>
      </c>
      <c r="J78" t="str">
        <f t="shared" si="10"/>
        <v>LAWRENCE WEST</v>
      </c>
    </row>
    <row r="79" spans="1:10">
      <c r="A79">
        <v>14439</v>
      </c>
      <c r="B79">
        <v>13835</v>
      </c>
      <c r="C79" t="s">
        <v>84</v>
      </c>
      <c r="D79">
        <v>43.714748</v>
      </c>
      <c r="E79">
        <v>-79.443791000000004</v>
      </c>
      <c r="F79" t="str">
        <f t="shared" si="7"/>
        <v xml:space="preserve">LAWRENCE </v>
      </c>
      <c r="G79" t="str">
        <f>MID(C79,LEN(F79)+1,FIND(" ",C79,LEN(F79)+1)-LEN(F79))</f>
        <v xml:space="preserve">WEST </v>
      </c>
      <c r="H79" t="str">
        <f t="shared" si="8"/>
        <v xml:space="preserve">STATION </v>
      </c>
      <c r="I79" t="str">
        <f t="shared" si="9"/>
        <v xml:space="preserve">LAWRENCE WEST STATION </v>
      </c>
      <c r="J79" t="str">
        <f t="shared" si="10"/>
        <v>LAWRENCE WEST</v>
      </c>
    </row>
    <row r="80" spans="1:10">
      <c r="A80">
        <v>14533</v>
      </c>
      <c r="B80">
        <v>13848</v>
      </c>
      <c r="C80" t="s">
        <v>85</v>
      </c>
      <c r="D80">
        <v>43.771348000000003</v>
      </c>
      <c r="E80">
        <v>-79.364990000000006</v>
      </c>
      <c r="F80" t="str">
        <f t="shared" si="7"/>
        <v xml:space="preserve">LESLIE </v>
      </c>
      <c r="G80" t="str">
        <f>MID(C80,LEN(F80)+1,FIND(" ",C80,LEN(F80)+1)-LEN(F80))</f>
        <v xml:space="preserve">STATION </v>
      </c>
      <c r="H80" t="str">
        <f t="shared" si="8"/>
        <v xml:space="preserve">- </v>
      </c>
      <c r="I80" t="str">
        <f t="shared" si="9"/>
        <v xml:space="preserve">LESLIE STATION - </v>
      </c>
      <c r="J80" t="str">
        <f t="shared" si="10"/>
        <v>LESLIE</v>
      </c>
    </row>
    <row r="81" spans="1:10">
      <c r="A81">
        <v>14536</v>
      </c>
      <c r="B81">
        <v>13847</v>
      </c>
      <c r="C81" t="s">
        <v>86</v>
      </c>
      <c r="D81">
        <v>43.771248</v>
      </c>
      <c r="E81">
        <v>-79.366789999999995</v>
      </c>
      <c r="F81" t="str">
        <f t="shared" si="7"/>
        <v xml:space="preserve">LESLIE </v>
      </c>
      <c r="G81" t="str">
        <f>MID(C81,LEN(F81)+1,FIND(" ",C81,LEN(F81)+1)-LEN(F81))</f>
        <v xml:space="preserve">STATION </v>
      </c>
      <c r="H81" t="str">
        <f t="shared" si="8"/>
        <v xml:space="preserve">- </v>
      </c>
      <c r="I81" t="str">
        <f t="shared" si="9"/>
        <v xml:space="preserve">LESLIE STATION - </v>
      </c>
      <c r="J81" t="str">
        <f t="shared" si="10"/>
        <v>LESLIE</v>
      </c>
    </row>
    <row r="82" spans="1:10">
      <c r="A82">
        <v>14495</v>
      </c>
      <c r="B82">
        <v>13735</v>
      </c>
      <c r="C82" t="s">
        <v>87</v>
      </c>
      <c r="D82">
        <v>43.689248999999997</v>
      </c>
      <c r="E82">
        <v>-79.300685999999999</v>
      </c>
      <c r="F82" t="str">
        <f t="shared" si="7"/>
        <v xml:space="preserve">MAIN </v>
      </c>
      <c r="G82" t="str">
        <f>MID(C82,LEN(F82)+1,FIND(" ",C82,LEN(F82)+1)-LEN(F82))</f>
        <v xml:space="preserve">STREET </v>
      </c>
      <c r="H82" t="str">
        <f t="shared" si="8"/>
        <v xml:space="preserve">STATION </v>
      </c>
      <c r="I82" t="str">
        <f t="shared" si="9"/>
        <v xml:space="preserve">MAIN STREET STATION </v>
      </c>
      <c r="J82" t="str">
        <f t="shared" si="10"/>
        <v>MAIN STREET</v>
      </c>
    </row>
    <row r="83" spans="1:10">
      <c r="A83">
        <v>14502</v>
      </c>
      <c r="B83">
        <v>13736</v>
      </c>
      <c r="C83" t="s">
        <v>88</v>
      </c>
      <c r="D83">
        <v>43.688949000000001</v>
      </c>
      <c r="E83">
        <v>-79.302385999999998</v>
      </c>
      <c r="F83" t="str">
        <f t="shared" si="7"/>
        <v xml:space="preserve">MAIN </v>
      </c>
      <c r="G83" t="str">
        <f>MID(C83,LEN(F83)+1,FIND(" ",C83,LEN(F83)+1)-LEN(F83))</f>
        <v xml:space="preserve">STREET </v>
      </c>
      <c r="H83" t="str">
        <f t="shared" si="8"/>
        <v xml:space="preserve">STATION </v>
      </c>
      <c r="I83" t="str">
        <f t="shared" si="9"/>
        <v xml:space="preserve">MAIN STREET STATION </v>
      </c>
      <c r="J83" t="str">
        <f t="shared" si="10"/>
        <v>MAIN STREET</v>
      </c>
    </row>
    <row r="84" spans="1:10">
      <c r="A84">
        <v>14552</v>
      </c>
      <c r="B84">
        <v>13721</v>
      </c>
      <c r="C84" t="s">
        <v>89</v>
      </c>
      <c r="D84">
        <v>43.77496</v>
      </c>
      <c r="E84">
        <v>-79.251110999999995</v>
      </c>
      <c r="F84" t="str">
        <f t="shared" ref="F84:F147" si="11">LEFT(C84,FIND(" ",C84))</f>
        <v xml:space="preserve">MCCOWAN </v>
      </c>
      <c r="G84" t="str">
        <f>MID(C84,LEN(F84)+1,FIND(" ",C84,LEN(F84)+1)-LEN(F84))</f>
        <v xml:space="preserve">STATION </v>
      </c>
      <c r="H84" t="str">
        <f t="shared" ref="H84:H147" si="12">MID($C84,LEN(F84)+LEN(G84)+1,FIND(" ",$C84,LEN(F84)+LEN(G84)+1)-LEN(G84)-LEN(F84))</f>
        <v xml:space="preserve">- </v>
      </c>
      <c r="I84" t="str">
        <f t="shared" ref="I84:I147" si="13">IFERROR(F84&amp;G84&amp;H84,F84&amp;G84)</f>
        <v xml:space="preserve">MCCOWAN STATION - </v>
      </c>
      <c r="J84" t="str">
        <f t="shared" si="10"/>
        <v>MCCOWAN</v>
      </c>
    </row>
    <row r="85" spans="1:10">
      <c r="A85">
        <v>14541</v>
      </c>
      <c r="B85">
        <v>13722</v>
      </c>
      <c r="C85" t="s">
        <v>90</v>
      </c>
      <c r="D85">
        <v>43.774881999999998</v>
      </c>
      <c r="E85">
        <v>-79.251654000000002</v>
      </c>
      <c r="F85" t="str">
        <f t="shared" si="11"/>
        <v xml:space="preserve">MCCOWAN </v>
      </c>
      <c r="G85" t="str">
        <f>MID(C85,LEN(F85)+1,FIND(" ",C85,LEN(F85)+1)-LEN(F85))</f>
        <v xml:space="preserve">STATION </v>
      </c>
      <c r="H85" t="str">
        <f t="shared" si="12"/>
        <v xml:space="preserve">- </v>
      </c>
      <c r="I85" t="str">
        <f t="shared" si="13"/>
        <v xml:space="preserve">MCCOWAN STATION - </v>
      </c>
      <c r="J85" t="str">
        <f t="shared" si="10"/>
        <v>MCCOWAN</v>
      </c>
    </row>
    <row r="86" spans="1:10">
      <c r="A86">
        <v>14550</v>
      </c>
      <c r="B86">
        <v>13725</v>
      </c>
      <c r="C86" t="s">
        <v>91</v>
      </c>
      <c r="D86">
        <v>43.770448000000002</v>
      </c>
      <c r="E86">
        <v>-79.271585999999999</v>
      </c>
      <c r="F86" t="str">
        <f t="shared" si="11"/>
        <v xml:space="preserve">MIDLAND </v>
      </c>
      <c r="G86" t="str">
        <f>MID(C86,LEN(F86)+1,FIND(" ",C86,LEN(F86)+1)-LEN(F86))</f>
        <v xml:space="preserve">STATION </v>
      </c>
      <c r="H86" t="str">
        <f t="shared" si="12"/>
        <v xml:space="preserve">- </v>
      </c>
      <c r="I86" t="str">
        <f t="shared" si="13"/>
        <v xml:space="preserve">MIDLAND STATION - </v>
      </c>
      <c r="J86" t="str">
        <f t="shared" si="10"/>
        <v>MIDLAND</v>
      </c>
    </row>
    <row r="87" spans="1:10">
      <c r="A87">
        <v>14543</v>
      </c>
      <c r="B87">
        <v>13726</v>
      </c>
      <c r="C87" t="s">
        <v>92</v>
      </c>
      <c r="D87">
        <v>43.770448000000002</v>
      </c>
      <c r="E87">
        <v>-79.272285999999994</v>
      </c>
      <c r="F87" t="str">
        <f t="shared" si="11"/>
        <v xml:space="preserve">MIDLAND </v>
      </c>
      <c r="G87" t="str">
        <f>MID(C87,LEN(F87)+1,FIND(" ",C87,LEN(F87)+1)-LEN(F87))</f>
        <v xml:space="preserve">STATION </v>
      </c>
      <c r="H87" t="str">
        <f t="shared" si="12"/>
        <v xml:space="preserve">- </v>
      </c>
      <c r="I87" t="str">
        <f t="shared" si="13"/>
        <v xml:space="preserve">MIDLAND STATION - </v>
      </c>
      <c r="J87" t="str">
        <f t="shared" si="10"/>
        <v>MIDLAND</v>
      </c>
    </row>
    <row r="88" spans="1:10">
      <c r="A88">
        <v>14425</v>
      </c>
      <c r="B88">
        <v>13825</v>
      </c>
      <c r="C88" t="s">
        <v>93</v>
      </c>
      <c r="D88">
        <v>43.667248999999998</v>
      </c>
      <c r="E88">
        <v>-79.393388999999999</v>
      </c>
      <c r="F88" t="str">
        <f t="shared" si="11"/>
        <v xml:space="preserve">MUSEUM </v>
      </c>
      <c r="G88" t="str">
        <f>MID(C88,LEN(F88)+1,FIND(" ",C88,LEN(F88)+1)-LEN(F88))</f>
        <v xml:space="preserve">STATION </v>
      </c>
      <c r="H88" t="str">
        <f t="shared" si="12"/>
        <v xml:space="preserve">- </v>
      </c>
      <c r="I88" t="str">
        <f t="shared" si="13"/>
        <v xml:space="preserve">MUSEUM STATION - </v>
      </c>
      <c r="J88" t="str">
        <f t="shared" si="10"/>
        <v>MUSEUM</v>
      </c>
    </row>
    <row r="89" spans="1:10">
      <c r="A89">
        <v>14446</v>
      </c>
      <c r="B89">
        <v>13826</v>
      </c>
      <c r="C89" t="s">
        <v>94</v>
      </c>
      <c r="D89">
        <v>43.665948999999998</v>
      </c>
      <c r="E89">
        <v>-79.392989</v>
      </c>
      <c r="F89" t="str">
        <f t="shared" si="11"/>
        <v xml:space="preserve">MUSEUM </v>
      </c>
      <c r="G89" t="str">
        <f>MID(C89,LEN(F89)+1,FIND(" ",C89,LEN(F89)+1)-LEN(F89))</f>
        <v xml:space="preserve">STATION </v>
      </c>
      <c r="H89" t="str">
        <f t="shared" si="12"/>
        <v xml:space="preserve">- </v>
      </c>
      <c r="I89" t="str">
        <f t="shared" si="13"/>
        <v xml:space="preserve">MUSEUM STATION - </v>
      </c>
      <c r="J89" t="str">
        <f t="shared" si="10"/>
        <v>MUSEUM</v>
      </c>
    </row>
    <row r="90" spans="1:10">
      <c r="A90">
        <v>14466</v>
      </c>
      <c r="B90">
        <v>13790</v>
      </c>
      <c r="C90" t="s">
        <v>95</v>
      </c>
      <c r="D90">
        <v>43.768546999999998</v>
      </c>
      <c r="E90">
        <v>-79.412592000000004</v>
      </c>
      <c r="F90" t="str">
        <f t="shared" si="11"/>
        <v xml:space="preserve">NORTH </v>
      </c>
      <c r="G90" t="str">
        <f>MID(C90,LEN(F90)+1,FIND(" ",C90,LEN(F90)+1)-LEN(F90))</f>
        <v xml:space="preserve">YORK </v>
      </c>
      <c r="H90" t="str">
        <f t="shared" si="12"/>
        <v xml:space="preserve">CENTRE </v>
      </c>
      <c r="I90" t="str">
        <f t="shared" si="13"/>
        <v xml:space="preserve">NORTH YORK CENTRE </v>
      </c>
      <c r="J90" t="str">
        <f t="shared" si="10"/>
        <v>NORTH YORK CENTRE</v>
      </c>
    </row>
    <row r="91" spans="1:10">
      <c r="A91">
        <v>14405</v>
      </c>
      <c r="B91">
        <v>13789</v>
      </c>
      <c r="C91" t="s">
        <v>96</v>
      </c>
      <c r="D91">
        <v>43.767347000000001</v>
      </c>
      <c r="E91">
        <v>-79.412492</v>
      </c>
      <c r="F91" t="str">
        <f t="shared" si="11"/>
        <v xml:space="preserve">NORTH </v>
      </c>
      <c r="G91" t="str">
        <f>MID(C91,LEN(F91)+1,FIND(" ",C91,LEN(F91)+1)-LEN(F91))</f>
        <v xml:space="preserve">YORK </v>
      </c>
      <c r="H91" t="str">
        <f t="shared" si="12"/>
        <v xml:space="preserve">CENTRE </v>
      </c>
      <c r="I91" t="str">
        <f t="shared" si="13"/>
        <v xml:space="preserve">NORTH YORK CENTRE </v>
      </c>
      <c r="J91" t="str">
        <f t="shared" si="10"/>
        <v>NORTH YORK CENTRE</v>
      </c>
    </row>
    <row r="92" spans="1:10">
      <c r="A92">
        <v>14471</v>
      </c>
      <c r="B92">
        <v>13780</v>
      </c>
      <c r="C92" t="s">
        <v>97</v>
      </c>
      <c r="D92">
        <v>43.649448</v>
      </c>
      <c r="E92">
        <v>-79.493392</v>
      </c>
      <c r="F92" t="str">
        <f t="shared" si="11"/>
        <v xml:space="preserve">OLD </v>
      </c>
      <c r="G92" t="str">
        <f>MID(C92,LEN(F92)+1,FIND(" ",C92,LEN(F92)+1)-LEN(F92))</f>
        <v xml:space="preserve">MILL </v>
      </c>
      <c r="H92" t="str">
        <f t="shared" si="12"/>
        <v xml:space="preserve">STATION </v>
      </c>
      <c r="I92" t="str">
        <f t="shared" si="13"/>
        <v xml:space="preserve">OLD MILL STATION </v>
      </c>
      <c r="J92" t="str">
        <f t="shared" si="10"/>
        <v>OLD MILL</v>
      </c>
    </row>
    <row r="93" spans="1:10">
      <c r="A93">
        <v>14526</v>
      </c>
      <c r="B93">
        <v>13779</v>
      </c>
      <c r="C93" t="s">
        <v>98</v>
      </c>
      <c r="D93">
        <v>43.650047999999998</v>
      </c>
      <c r="E93">
        <v>-79.494891999999993</v>
      </c>
      <c r="F93" t="str">
        <f t="shared" si="11"/>
        <v xml:space="preserve">OLD </v>
      </c>
      <c r="G93" t="str">
        <f>MID(C93,LEN(F93)+1,FIND(" ",C93,LEN(F93)+1)-LEN(F93))</f>
        <v xml:space="preserve">MILL </v>
      </c>
      <c r="H93" t="str">
        <f t="shared" si="12"/>
        <v xml:space="preserve">STATION </v>
      </c>
      <c r="I93" t="str">
        <f t="shared" si="13"/>
        <v xml:space="preserve">OLD MILL STATION </v>
      </c>
      <c r="J93" t="str">
        <f t="shared" si="10"/>
        <v>OLD MILL</v>
      </c>
    </row>
    <row r="94" spans="1:10">
      <c r="A94">
        <v>14422</v>
      </c>
      <c r="B94">
        <v>13820</v>
      </c>
      <c r="C94" t="s">
        <v>99</v>
      </c>
      <c r="D94">
        <v>43.651749000000002</v>
      </c>
      <c r="E94">
        <v>-79.386887999999999</v>
      </c>
      <c r="F94" t="str">
        <f t="shared" si="11"/>
        <v xml:space="preserve">OSGOODE </v>
      </c>
      <c r="G94" t="str">
        <f>MID(C94,LEN(F94)+1,FIND(" ",C94,LEN(F94)+1)-LEN(F94))</f>
        <v xml:space="preserve">STATION </v>
      </c>
      <c r="H94" t="str">
        <f t="shared" si="12"/>
        <v xml:space="preserve">- </v>
      </c>
      <c r="I94" t="str">
        <f t="shared" si="13"/>
        <v xml:space="preserve">OSGOODE STATION - </v>
      </c>
      <c r="J94" t="str">
        <f t="shared" si="10"/>
        <v>OSGOODE</v>
      </c>
    </row>
    <row r="95" spans="1:10">
      <c r="A95">
        <v>14449</v>
      </c>
      <c r="B95">
        <v>13819</v>
      </c>
      <c r="C95" t="s">
        <v>100</v>
      </c>
      <c r="D95">
        <v>43.650449000000002</v>
      </c>
      <c r="E95">
        <v>-79.386488</v>
      </c>
      <c r="F95" t="str">
        <f t="shared" si="11"/>
        <v xml:space="preserve">OSGOODE </v>
      </c>
      <c r="G95" t="str">
        <f>MID(C95,LEN(F95)+1,FIND(" ",C95,LEN(F95)+1)-LEN(F95))</f>
        <v xml:space="preserve">STATION </v>
      </c>
      <c r="H95" t="str">
        <f t="shared" si="12"/>
        <v xml:space="preserve">- </v>
      </c>
      <c r="I95" t="str">
        <f t="shared" si="13"/>
        <v xml:space="preserve">OSGOODE STATION - </v>
      </c>
      <c r="J95" t="str">
        <f t="shared" si="10"/>
        <v>OSGOODE</v>
      </c>
    </row>
    <row r="96" spans="1:10">
      <c r="A96">
        <v>14479</v>
      </c>
      <c r="B96">
        <v>13764</v>
      </c>
      <c r="C96" t="s">
        <v>101</v>
      </c>
      <c r="D96">
        <v>43.662348999999999</v>
      </c>
      <c r="E96">
        <v>-79.426090000000002</v>
      </c>
      <c r="F96" t="str">
        <f t="shared" si="11"/>
        <v xml:space="preserve">OSSINGTON </v>
      </c>
      <c r="G96" t="str">
        <f>MID(C96,LEN(F96)+1,FIND(" ",C96,LEN(F96)+1)-LEN(F96))</f>
        <v xml:space="preserve">STATION </v>
      </c>
      <c r="H96" t="str">
        <f t="shared" si="12"/>
        <v xml:space="preserve">- </v>
      </c>
      <c r="I96" t="str">
        <f t="shared" si="13"/>
        <v xml:space="preserve">OSSINGTON STATION - </v>
      </c>
      <c r="J96" t="str">
        <f t="shared" si="10"/>
        <v>OSSINGTON</v>
      </c>
    </row>
    <row r="97" spans="1:10">
      <c r="A97">
        <v>14518</v>
      </c>
      <c r="B97">
        <v>13763</v>
      </c>
      <c r="C97" t="s">
        <v>102</v>
      </c>
      <c r="D97">
        <v>43.662049000000003</v>
      </c>
      <c r="E97">
        <v>-79.427890000000005</v>
      </c>
      <c r="F97" t="str">
        <f t="shared" si="11"/>
        <v xml:space="preserve">OSSINGTON </v>
      </c>
      <c r="G97" t="str">
        <f>MID(C97,LEN(F97)+1,FIND(" ",C97,LEN(F97)+1)-LEN(F97))</f>
        <v xml:space="preserve">STATION </v>
      </c>
      <c r="H97" t="str">
        <f t="shared" si="12"/>
        <v xml:space="preserve">- </v>
      </c>
      <c r="I97" t="str">
        <f t="shared" si="13"/>
        <v xml:space="preserve">OSSINGTON STATION - </v>
      </c>
      <c r="J97" t="str">
        <f t="shared" si="10"/>
        <v>OSSINGTON</v>
      </c>
    </row>
    <row r="98" spans="1:10">
      <c r="A98">
        <v>14490</v>
      </c>
      <c r="B98">
        <v>13746</v>
      </c>
      <c r="C98" t="s">
        <v>103</v>
      </c>
      <c r="D98">
        <v>43.679949000000001</v>
      </c>
      <c r="E98">
        <v>-79.344087000000002</v>
      </c>
      <c r="F98" t="str">
        <f t="shared" si="11"/>
        <v xml:space="preserve">PAPE </v>
      </c>
      <c r="G98" t="str">
        <f>MID(C98,LEN(F98)+1,FIND(" ",C98,LEN(F98)+1)-LEN(F98))</f>
        <v xml:space="preserve">STATION </v>
      </c>
      <c r="H98" t="str">
        <f t="shared" si="12"/>
        <v xml:space="preserve">- </v>
      </c>
      <c r="I98" t="str">
        <f t="shared" si="13"/>
        <v xml:space="preserve">PAPE STATION - </v>
      </c>
      <c r="J98" t="str">
        <f t="shared" si="10"/>
        <v>PAPE</v>
      </c>
    </row>
    <row r="99" spans="1:10">
      <c r="A99">
        <v>14507</v>
      </c>
      <c r="B99">
        <v>13745</v>
      </c>
      <c r="C99" t="s">
        <v>104</v>
      </c>
      <c r="D99">
        <v>43.679648999999998</v>
      </c>
      <c r="E99">
        <v>-79.345787000000001</v>
      </c>
      <c r="F99" t="str">
        <f t="shared" si="11"/>
        <v xml:space="preserve">PAPE </v>
      </c>
      <c r="G99" t="str">
        <f>MID(C99,LEN(F99)+1,FIND(" ",C99,LEN(F99)+1)-LEN(F99))</f>
        <v xml:space="preserve">STATION </v>
      </c>
      <c r="H99" t="str">
        <f t="shared" si="12"/>
        <v xml:space="preserve">- </v>
      </c>
      <c r="I99" t="str">
        <f t="shared" si="13"/>
        <v xml:space="preserve">PAPE STATION - </v>
      </c>
      <c r="J99" t="str">
        <f t="shared" si="10"/>
        <v>PAPE</v>
      </c>
    </row>
    <row r="100" spans="1:10">
      <c r="A100">
        <v>15693</v>
      </c>
      <c r="B100">
        <v>15656</v>
      </c>
      <c r="C100" t="s">
        <v>105</v>
      </c>
      <c r="D100">
        <v>43.776741000000001</v>
      </c>
      <c r="E100">
        <v>-79.509333999999996</v>
      </c>
      <c r="F100" t="str">
        <f t="shared" si="11"/>
        <v xml:space="preserve">PIONEER </v>
      </c>
      <c r="G100" t="str">
        <f>MID(C100,LEN(F100)+1,FIND(" ",C100,LEN(F100)+1)-LEN(F100))</f>
        <v xml:space="preserve">VILLAGE </v>
      </c>
      <c r="H100" t="str">
        <f t="shared" si="12"/>
        <v xml:space="preserve">STATION </v>
      </c>
      <c r="I100" t="str">
        <f t="shared" si="13"/>
        <v xml:space="preserve">PIONEER VILLAGE STATION </v>
      </c>
      <c r="J100" t="str">
        <f t="shared" si="10"/>
        <v>PIONEER VILLAGE</v>
      </c>
    </row>
    <row r="101" spans="1:10">
      <c r="A101">
        <v>15692</v>
      </c>
      <c r="B101">
        <v>15657</v>
      </c>
      <c r="C101" t="s">
        <v>106</v>
      </c>
      <c r="D101">
        <v>43.77675</v>
      </c>
      <c r="E101">
        <v>-79.509371999999999</v>
      </c>
      <c r="F101" t="str">
        <f t="shared" si="11"/>
        <v xml:space="preserve">PIONEER </v>
      </c>
      <c r="G101" t="str">
        <f>MID(C101,LEN(F101)+1,FIND(" ",C101,LEN(F101)+1)-LEN(F101))</f>
        <v xml:space="preserve">VILLAGE </v>
      </c>
      <c r="H101" t="str">
        <f t="shared" si="12"/>
        <v xml:space="preserve">STATION </v>
      </c>
      <c r="I101" t="str">
        <f t="shared" si="13"/>
        <v xml:space="preserve">PIONEER VILLAGE STATION </v>
      </c>
      <c r="J101" t="str">
        <f t="shared" si="10"/>
        <v>PIONEER VILLAGE</v>
      </c>
    </row>
    <row r="102" spans="1:10">
      <c r="A102">
        <v>14453</v>
      </c>
      <c r="B102">
        <v>13812</v>
      </c>
      <c r="C102" t="s">
        <v>107</v>
      </c>
      <c r="D102">
        <v>43.653348999999999</v>
      </c>
      <c r="E102">
        <v>-79.379587999999998</v>
      </c>
      <c r="F102" t="str">
        <f t="shared" si="11"/>
        <v xml:space="preserve">QUEEN </v>
      </c>
      <c r="G102" t="str">
        <f>MID(C102,LEN(F102)+1,FIND(" ",C102,LEN(F102)+1)-LEN(F102))</f>
        <v xml:space="preserve">STATION </v>
      </c>
      <c r="H102" t="str">
        <f t="shared" si="12"/>
        <v xml:space="preserve">- </v>
      </c>
      <c r="I102" t="str">
        <f t="shared" si="13"/>
        <v xml:space="preserve">QUEEN STATION - </v>
      </c>
      <c r="J102" t="str">
        <f t="shared" si="10"/>
        <v>QUEEN</v>
      </c>
    </row>
    <row r="103" spans="1:10">
      <c r="A103">
        <v>14418</v>
      </c>
      <c r="B103">
        <v>13811</v>
      </c>
      <c r="C103" t="s">
        <v>108</v>
      </c>
      <c r="D103">
        <v>43.652149000000001</v>
      </c>
      <c r="E103">
        <v>-79.379187999999999</v>
      </c>
      <c r="F103" t="str">
        <f t="shared" si="11"/>
        <v xml:space="preserve">QUEEN </v>
      </c>
      <c r="G103" t="str">
        <f>MID(C103,LEN(F103)+1,FIND(" ",C103,LEN(F103)+1)-LEN(F103))</f>
        <v xml:space="preserve">STATION </v>
      </c>
      <c r="H103" t="str">
        <f t="shared" si="12"/>
        <v xml:space="preserve">- </v>
      </c>
      <c r="I103" t="str">
        <f t="shared" si="13"/>
        <v xml:space="preserve">QUEEN STATION - </v>
      </c>
      <c r="J103" t="str">
        <f t="shared" si="10"/>
        <v>QUEEN</v>
      </c>
    </row>
    <row r="104" spans="1:10">
      <c r="A104">
        <v>14424</v>
      </c>
      <c r="B104">
        <v>13824</v>
      </c>
      <c r="C104" t="s">
        <v>109</v>
      </c>
      <c r="D104">
        <v>43.660549000000003</v>
      </c>
      <c r="E104">
        <v>-79.390688999999995</v>
      </c>
      <c r="F104" t="str">
        <f t="shared" si="11"/>
        <v xml:space="preserve">QUEEN'S </v>
      </c>
      <c r="G104" t="str">
        <f>MID(C104,LEN(F104)+1,FIND(" ",C104,LEN(F104)+1)-LEN(F104))</f>
        <v xml:space="preserve">PARK </v>
      </c>
      <c r="H104" t="str">
        <f t="shared" si="12"/>
        <v xml:space="preserve">STATION </v>
      </c>
      <c r="I104" t="str">
        <f t="shared" si="13"/>
        <v xml:space="preserve">QUEEN'S PARK STATION </v>
      </c>
      <c r="J104" t="str">
        <f t="shared" si="10"/>
        <v>QUEEN'S PARK</v>
      </c>
    </row>
    <row r="105" spans="1:10">
      <c r="A105">
        <v>14447</v>
      </c>
      <c r="B105">
        <v>13823</v>
      </c>
      <c r="C105" t="s">
        <v>110</v>
      </c>
      <c r="D105">
        <v>43.659249000000003</v>
      </c>
      <c r="E105">
        <v>-79.390288999999996</v>
      </c>
      <c r="F105" t="str">
        <f t="shared" si="11"/>
        <v xml:space="preserve">QUEEN'S </v>
      </c>
      <c r="G105" t="str">
        <f>MID(C105,LEN(F105)+1,FIND(" ",C105,LEN(F105)+1)-LEN(F105))</f>
        <v xml:space="preserve">PARK </v>
      </c>
      <c r="H105" t="str">
        <f t="shared" si="12"/>
        <v xml:space="preserve">STATION </v>
      </c>
      <c r="I105" t="str">
        <f t="shared" si="13"/>
        <v xml:space="preserve">QUEEN'S PARK STATION </v>
      </c>
      <c r="J105" t="str">
        <f t="shared" si="10"/>
        <v>QUEEN'S PARK</v>
      </c>
    </row>
    <row r="106" spans="1:10">
      <c r="A106">
        <v>14458</v>
      </c>
      <c r="B106">
        <v>13804</v>
      </c>
      <c r="C106" t="s">
        <v>111</v>
      </c>
      <c r="D106">
        <v>43.677249000000003</v>
      </c>
      <c r="E106">
        <v>-79.388588999999996</v>
      </c>
      <c r="F106" t="str">
        <f t="shared" si="11"/>
        <v xml:space="preserve">ROSEDALE </v>
      </c>
      <c r="G106" t="str">
        <f>MID(C106,LEN(F106)+1,FIND(" ",C106,LEN(F106)+1)-LEN(F106))</f>
        <v xml:space="preserve">STATION </v>
      </c>
      <c r="H106" t="str">
        <f t="shared" si="12"/>
        <v xml:space="preserve">- </v>
      </c>
      <c r="I106" t="str">
        <f t="shared" si="13"/>
        <v xml:space="preserve">ROSEDALE STATION - </v>
      </c>
      <c r="J106" t="str">
        <f t="shared" si="10"/>
        <v>ROSEDALE</v>
      </c>
    </row>
    <row r="107" spans="1:10">
      <c r="A107">
        <v>14413</v>
      </c>
      <c r="B107">
        <v>13803</v>
      </c>
      <c r="C107" t="s">
        <v>112</v>
      </c>
      <c r="D107">
        <v>43.676048999999999</v>
      </c>
      <c r="E107">
        <v>-79.388088999999994</v>
      </c>
      <c r="F107" t="str">
        <f t="shared" si="11"/>
        <v xml:space="preserve">ROSEDALE </v>
      </c>
      <c r="G107" t="str">
        <f>MID(C107,LEN(F107)+1,FIND(" ",C107,LEN(F107)+1)-LEN(F107))</f>
        <v xml:space="preserve">STATION </v>
      </c>
      <c r="H107" t="str">
        <f t="shared" si="12"/>
        <v xml:space="preserve">- </v>
      </c>
      <c r="I107" t="str">
        <f t="shared" si="13"/>
        <v xml:space="preserve">ROSEDALE STATION - </v>
      </c>
      <c r="J107" t="str">
        <f t="shared" si="10"/>
        <v>ROSEDALE</v>
      </c>
    </row>
    <row r="108" spans="1:10">
      <c r="A108">
        <v>14470</v>
      </c>
      <c r="B108">
        <v>13781</v>
      </c>
      <c r="C108" t="s">
        <v>113</v>
      </c>
      <c r="D108">
        <v>43.648547999999998</v>
      </c>
      <c r="E108">
        <v>-79.508692999999994</v>
      </c>
      <c r="F108" t="str">
        <f t="shared" si="11"/>
        <v xml:space="preserve">ROYAL </v>
      </c>
      <c r="G108" t="str">
        <f>MID(C108,LEN(F108)+1,FIND(" ",C108,LEN(F108)+1)-LEN(F108))</f>
        <v xml:space="preserve">YORK </v>
      </c>
      <c r="H108" t="str">
        <f t="shared" si="12"/>
        <v xml:space="preserve">STATION </v>
      </c>
      <c r="I108" t="str">
        <f t="shared" si="13"/>
        <v xml:space="preserve">ROYAL YORK STATION </v>
      </c>
      <c r="J108" t="str">
        <f t="shared" si="10"/>
        <v>ROYAL YORK</v>
      </c>
    </row>
    <row r="109" spans="1:10">
      <c r="A109">
        <v>14527</v>
      </c>
      <c r="B109">
        <v>13782</v>
      </c>
      <c r="C109" t="s">
        <v>114</v>
      </c>
      <c r="D109">
        <v>43.648347999999999</v>
      </c>
      <c r="E109">
        <v>-79.510492999999997</v>
      </c>
      <c r="F109" t="str">
        <f t="shared" si="11"/>
        <v xml:space="preserve">ROYAL </v>
      </c>
      <c r="G109" t="str">
        <f>MID(C109,LEN(F109)+1,FIND(" ",C109,LEN(F109)+1)-LEN(F109))</f>
        <v xml:space="preserve">YORK </v>
      </c>
      <c r="H109" t="str">
        <f t="shared" si="12"/>
        <v xml:space="preserve">STATION </v>
      </c>
      <c r="I109" t="str">
        <f t="shared" si="13"/>
        <v xml:space="preserve">ROYAL YORK STATION </v>
      </c>
      <c r="J109" t="str">
        <f t="shared" si="10"/>
        <v>ROYAL YORK</v>
      </c>
    </row>
    <row r="110" spans="1:10">
      <c r="A110">
        <v>14473</v>
      </c>
      <c r="B110">
        <v>13776</v>
      </c>
      <c r="C110" t="s">
        <v>115</v>
      </c>
      <c r="D110">
        <v>43.652048999999998</v>
      </c>
      <c r="E110">
        <v>-79.474992</v>
      </c>
      <c r="F110" t="str">
        <f t="shared" si="11"/>
        <v xml:space="preserve">RUNNYMEDE </v>
      </c>
      <c r="G110" t="str">
        <f>MID(C110,LEN(F110)+1,FIND(" ",C110,LEN(F110)+1)-LEN(F110))</f>
        <v xml:space="preserve">STATION </v>
      </c>
      <c r="H110" t="str">
        <f t="shared" si="12"/>
        <v xml:space="preserve">- </v>
      </c>
      <c r="I110" t="str">
        <f t="shared" si="13"/>
        <v xml:space="preserve">RUNNYMEDE STATION - </v>
      </c>
      <c r="J110" t="str">
        <f t="shared" si="10"/>
        <v>RUNNYMEDE</v>
      </c>
    </row>
    <row r="111" spans="1:10">
      <c r="A111">
        <v>14524</v>
      </c>
      <c r="B111">
        <v>13775</v>
      </c>
      <c r="C111" t="s">
        <v>116</v>
      </c>
      <c r="D111">
        <v>43.651749000000002</v>
      </c>
      <c r="E111">
        <v>-79.476692</v>
      </c>
      <c r="F111" t="str">
        <f t="shared" si="11"/>
        <v xml:space="preserve">RUNNYMEDE </v>
      </c>
      <c r="G111" t="str">
        <f>MID(C111,LEN(F111)+1,FIND(" ",C111,LEN(F111)+1)-LEN(F111))</f>
        <v xml:space="preserve">STATION </v>
      </c>
      <c r="H111" t="str">
        <f t="shared" si="12"/>
        <v xml:space="preserve">- </v>
      </c>
      <c r="I111" t="str">
        <f t="shared" si="13"/>
        <v xml:space="preserve">RUNNYMEDE STATION - </v>
      </c>
      <c r="J111" t="str">
        <f t="shared" si="10"/>
        <v>RUNNYMEDE</v>
      </c>
    </row>
    <row r="112" spans="1:10">
      <c r="A112">
        <v>14551</v>
      </c>
      <c r="B112">
        <v>14118</v>
      </c>
      <c r="C112" t="s">
        <v>117</v>
      </c>
      <c r="D112">
        <v>43.774548000000003</v>
      </c>
      <c r="E112">
        <v>-79.257086000000001</v>
      </c>
      <c r="F112" t="str">
        <f t="shared" si="11"/>
        <v xml:space="preserve">SCARBOROUGH </v>
      </c>
      <c r="G112" t="str">
        <f>MID(C112,LEN(F112)+1,FIND(" ",C112,LEN(F112)+1)-LEN(F112))</f>
        <v xml:space="preserve">CENTRE </v>
      </c>
      <c r="H112" t="str">
        <f t="shared" si="12"/>
        <v xml:space="preserve">STATION </v>
      </c>
      <c r="I112" t="str">
        <f t="shared" si="13"/>
        <v xml:space="preserve">SCARBOROUGH CENTRE STATION </v>
      </c>
      <c r="J112" t="str">
        <f t="shared" si="10"/>
        <v>SCARBOROUGH CENTRE</v>
      </c>
    </row>
    <row r="113" spans="1:10">
      <c r="A113">
        <v>14542</v>
      </c>
      <c r="B113">
        <v>14119</v>
      </c>
      <c r="C113" t="s">
        <v>118</v>
      </c>
      <c r="D113">
        <v>43.774448</v>
      </c>
      <c r="E113">
        <v>-79.257785999999996</v>
      </c>
      <c r="F113" t="str">
        <f t="shared" si="11"/>
        <v xml:space="preserve">SCARBOROUGH </v>
      </c>
      <c r="G113" t="str">
        <f>MID(C113,LEN(F113)+1,FIND(" ",C113,LEN(F113)+1)-LEN(F113))</f>
        <v xml:space="preserve">CENTRE </v>
      </c>
      <c r="H113" t="str">
        <f t="shared" si="12"/>
        <v xml:space="preserve">STATION </v>
      </c>
      <c r="I113" t="str">
        <f t="shared" si="13"/>
        <v xml:space="preserve">SCARBOROUGH CENTRE STATION </v>
      </c>
      <c r="J113" t="str">
        <f t="shared" ref="J113:J149" si="14">IFERROR(TRIM(LEFT(C113,FIND("STATION -",C113)-1)),"")</f>
        <v>SCARBOROUGH CENTRE</v>
      </c>
    </row>
    <row r="114" spans="1:10">
      <c r="A114">
        <v>14436</v>
      </c>
      <c r="B114">
        <v>14110</v>
      </c>
      <c r="C114" t="s">
        <v>119</v>
      </c>
      <c r="D114">
        <v>43.749147000000001</v>
      </c>
      <c r="E114">
        <v>-79.461993000000007</v>
      </c>
      <c r="F114" t="str">
        <f t="shared" si="11"/>
        <v xml:space="preserve">SHEPPARD </v>
      </c>
      <c r="G114" t="str">
        <f>MID(C114,LEN(F114)+1,FIND(" ",C114,LEN(F114)+1)-LEN(F114))</f>
        <v xml:space="preserve">WEST </v>
      </c>
      <c r="H114" t="str">
        <f t="shared" si="12"/>
        <v xml:space="preserve">STATION </v>
      </c>
      <c r="I114" t="str">
        <f t="shared" si="13"/>
        <v xml:space="preserve">SHEPPARD WEST STATION </v>
      </c>
      <c r="J114" t="str">
        <f t="shared" si="14"/>
        <v>SHEPPARD WEST</v>
      </c>
    </row>
    <row r="115" spans="1:10">
      <c r="A115">
        <v>14435</v>
      </c>
      <c r="B115">
        <v>14945</v>
      </c>
      <c r="C115" t="s">
        <v>120</v>
      </c>
      <c r="D115">
        <v>43.750203999999997</v>
      </c>
      <c r="E115">
        <v>-79.462781000000007</v>
      </c>
      <c r="F115" t="str">
        <f t="shared" si="11"/>
        <v xml:space="preserve">SHEPPARD </v>
      </c>
      <c r="G115" t="str">
        <f>MID(C115,LEN(F115)+1,FIND(" ",C115,LEN(F115)+1)-LEN(F115))</f>
        <v xml:space="preserve">WEST </v>
      </c>
      <c r="H115" t="str">
        <f t="shared" si="12"/>
        <v xml:space="preserve">STATION </v>
      </c>
      <c r="I115" t="str">
        <f t="shared" si="13"/>
        <v xml:space="preserve">SHEPPARD WEST STATION </v>
      </c>
      <c r="J115" t="str">
        <f t="shared" si="14"/>
        <v>SHEPPARD WEST</v>
      </c>
    </row>
    <row r="116" spans="1:10">
      <c r="A116">
        <v>14530</v>
      </c>
      <c r="B116">
        <v>13862</v>
      </c>
      <c r="C116" t="s">
        <v>121</v>
      </c>
      <c r="D116">
        <v>43.761493999999999</v>
      </c>
      <c r="E116">
        <v>-79.410393999999997</v>
      </c>
      <c r="F116" t="str">
        <f t="shared" si="11"/>
        <v xml:space="preserve">SHEPPARD-YONGE </v>
      </c>
      <c r="G116" t="str">
        <f>MID(C116,LEN(F116)+1,FIND(" ",C116,LEN(F116)+1)-LEN(F116))</f>
        <v xml:space="preserve">STATION </v>
      </c>
      <c r="H116" t="str">
        <f t="shared" si="12"/>
        <v xml:space="preserve">- </v>
      </c>
      <c r="I116" t="str">
        <f t="shared" si="13"/>
        <v xml:space="preserve">SHEPPARD-YONGE STATION - </v>
      </c>
      <c r="J116" t="str">
        <f t="shared" si="14"/>
        <v>SHEPPARD-YONGE</v>
      </c>
    </row>
    <row r="117" spans="1:10">
      <c r="A117">
        <v>14465</v>
      </c>
      <c r="B117">
        <v>13859</v>
      </c>
      <c r="C117" t="s">
        <v>122</v>
      </c>
      <c r="D117">
        <v>43.761648000000001</v>
      </c>
      <c r="E117">
        <v>-79.410891000000007</v>
      </c>
      <c r="F117" t="str">
        <f t="shared" si="11"/>
        <v xml:space="preserve">SHEPPARD-YONGE </v>
      </c>
      <c r="G117" t="str">
        <f>MID(C117,LEN(F117)+1,FIND(" ",C117,LEN(F117)+1)-LEN(F117))</f>
        <v xml:space="preserve">STATION </v>
      </c>
      <c r="H117" t="str">
        <f t="shared" si="12"/>
        <v xml:space="preserve">- </v>
      </c>
      <c r="I117" t="str">
        <f t="shared" si="13"/>
        <v xml:space="preserve">SHEPPARD-YONGE STATION - </v>
      </c>
      <c r="J117" t="str">
        <f t="shared" si="14"/>
        <v>SHEPPARD-YONGE</v>
      </c>
    </row>
    <row r="118" spans="1:10">
      <c r="A118">
        <v>14406</v>
      </c>
      <c r="B118">
        <v>13860</v>
      </c>
      <c r="C118" t="s">
        <v>123</v>
      </c>
      <c r="D118">
        <v>43.760348</v>
      </c>
      <c r="E118">
        <v>-79.410691</v>
      </c>
      <c r="F118" t="str">
        <f t="shared" si="11"/>
        <v xml:space="preserve">SHEPPARD-YONGE </v>
      </c>
      <c r="G118" t="str">
        <f>MID(C118,LEN(F118)+1,FIND(" ",C118,LEN(F118)+1)-LEN(F118))</f>
        <v xml:space="preserve">STATION </v>
      </c>
      <c r="H118" t="str">
        <f t="shared" si="12"/>
        <v xml:space="preserve">- </v>
      </c>
      <c r="I118" t="str">
        <f t="shared" si="13"/>
        <v xml:space="preserve">SHEPPARD-YONGE STATION - </v>
      </c>
      <c r="J118" t="str">
        <f t="shared" si="14"/>
        <v>SHEPPARD-YONGE</v>
      </c>
    </row>
    <row r="119" spans="1:10">
      <c r="A119">
        <v>14539</v>
      </c>
      <c r="B119">
        <v>13861</v>
      </c>
      <c r="C119" t="s">
        <v>124</v>
      </c>
      <c r="D119">
        <v>43.761648000000001</v>
      </c>
      <c r="E119">
        <v>-79.410090999999994</v>
      </c>
      <c r="F119" t="str">
        <f t="shared" si="11"/>
        <v xml:space="preserve">SHEPPARD-YONGE </v>
      </c>
      <c r="G119" t="str">
        <f>MID(C119,LEN(F119)+1,FIND(" ",C119,LEN(F119)+1)-LEN(F119))</f>
        <v xml:space="preserve">STATION </v>
      </c>
      <c r="H119" t="str">
        <f t="shared" si="12"/>
        <v xml:space="preserve">- </v>
      </c>
      <c r="I119" t="str">
        <f t="shared" si="13"/>
        <v xml:space="preserve">SHEPPARD-YONGE STATION - </v>
      </c>
      <c r="J119" t="str">
        <f t="shared" si="14"/>
        <v>SHEPPARD-YONGE</v>
      </c>
    </row>
    <row r="120" spans="1:10">
      <c r="A120">
        <v>14486</v>
      </c>
      <c r="B120">
        <v>13753</v>
      </c>
      <c r="C120" t="s">
        <v>125</v>
      </c>
      <c r="D120">
        <v>43.672103</v>
      </c>
      <c r="E120">
        <v>-79.376161999999994</v>
      </c>
      <c r="F120" t="str">
        <f t="shared" si="11"/>
        <v xml:space="preserve">SHERBOURNE </v>
      </c>
      <c r="G120" t="str">
        <f>MID(C120,LEN(F120)+1,FIND(" ",C120,LEN(F120)+1)-LEN(F120))</f>
        <v xml:space="preserve">STATION </v>
      </c>
      <c r="H120" t="str">
        <f t="shared" si="12"/>
        <v xml:space="preserve">- </v>
      </c>
      <c r="I120" t="str">
        <f t="shared" si="13"/>
        <v xml:space="preserve">SHERBOURNE STATION - </v>
      </c>
      <c r="J120" t="str">
        <f t="shared" si="14"/>
        <v>SHERBOURNE</v>
      </c>
    </row>
    <row r="121" spans="1:10">
      <c r="A121">
        <v>14511</v>
      </c>
      <c r="B121">
        <v>13754</v>
      </c>
      <c r="C121" t="s">
        <v>126</v>
      </c>
      <c r="D121">
        <v>43.672173999999998</v>
      </c>
      <c r="E121">
        <v>-79.376172999999994</v>
      </c>
      <c r="F121" t="str">
        <f t="shared" si="11"/>
        <v xml:space="preserve">SHERBOURNE </v>
      </c>
      <c r="G121" t="str">
        <f>MID(C121,LEN(F121)+1,FIND(" ",C121,LEN(F121)+1)-LEN(F121))</f>
        <v xml:space="preserve">STATION </v>
      </c>
      <c r="H121" t="str">
        <f t="shared" si="12"/>
        <v xml:space="preserve">- </v>
      </c>
      <c r="I121" t="str">
        <f t="shared" si="13"/>
        <v xml:space="preserve">SHERBOURNE STATION - </v>
      </c>
      <c r="J121" t="str">
        <f t="shared" si="14"/>
        <v>SHERBOURNE</v>
      </c>
    </row>
    <row r="122" spans="1:10">
      <c r="A122">
        <v>14482</v>
      </c>
      <c r="B122">
        <v>13852</v>
      </c>
      <c r="C122" t="s">
        <v>127</v>
      </c>
      <c r="D122">
        <v>43.667248999999998</v>
      </c>
      <c r="E122">
        <v>-79.403889000000007</v>
      </c>
      <c r="F122" t="str">
        <f t="shared" si="11"/>
        <v xml:space="preserve">SPADINA </v>
      </c>
      <c r="G122" t="str">
        <f>MID(C122,LEN(F122)+1,FIND(" ",C122,LEN(F122)+1)-LEN(F122))</f>
        <v xml:space="preserve">STATION </v>
      </c>
      <c r="H122" t="str">
        <f t="shared" si="12"/>
        <v xml:space="preserve">- </v>
      </c>
      <c r="I122" t="str">
        <f t="shared" si="13"/>
        <v xml:space="preserve">SPADINA STATION - </v>
      </c>
      <c r="J122" t="str">
        <f t="shared" si="14"/>
        <v>SPADINA</v>
      </c>
    </row>
    <row r="123" spans="1:10">
      <c r="A123">
        <v>14427</v>
      </c>
      <c r="B123">
        <v>13853</v>
      </c>
      <c r="C123" t="s">
        <v>128</v>
      </c>
      <c r="D123">
        <v>43.670248999999998</v>
      </c>
      <c r="E123">
        <v>-79.405188999999993</v>
      </c>
      <c r="F123" t="str">
        <f t="shared" si="11"/>
        <v xml:space="preserve">SPADINA </v>
      </c>
      <c r="G123" t="str">
        <f>MID(C123,LEN(F123)+1,FIND(" ",C123,LEN(F123)+1)-LEN(F123))</f>
        <v xml:space="preserve">STATION </v>
      </c>
      <c r="H123" t="str">
        <f t="shared" si="12"/>
        <v xml:space="preserve">- </v>
      </c>
      <c r="I123" t="str">
        <f t="shared" si="13"/>
        <v xml:space="preserve">SPADINA STATION - </v>
      </c>
      <c r="J123" t="str">
        <f t="shared" si="14"/>
        <v>SPADINA</v>
      </c>
    </row>
    <row r="124" spans="1:10">
      <c r="A124">
        <v>14444</v>
      </c>
      <c r="B124">
        <v>13854</v>
      </c>
      <c r="C124" t="s">
        <v>129</v>
      </c>
      <c r="D124">
        <v>43.669049000000001</v>
      </c>
      <c r="E124">
        <v>-79.404788999999994</v>
      </c>
      <c r="F124" t="str">
        <f t="shared" si="11"/>
        <v xml:space="preserve">SPADINA </v>
      </c>
      <c r="G124" t="str">
        <f>MID(C124,LEN(F124)+1,FIND(" ",C124,LEN(F124)+1)-LEN(F124))</f>
        <v xml:space="preserve">STATION </v>
      </c>
      <c r="H124" t="str">
        <f t="shared" si="12"/>
        <v xml:space="preserve">- </v>
      </c>
      <c r="I124" t="str">
        <f t="shared" si="13"/>
        <v xml:space="preserve">SPADINA STATION - </v>
      </c>
      <c r="J124" t="str">
        <f t="shared" si="14"/>
        <v>SPADINA</v>
      </c>
    </row>
    <row r="125" spans="1:10">
      <c r="A125">
        <v>14515</v>
      </c>
      <c r="B125">
        <v>13851</v>
      </c>
      <c r="C125" t="s">
        <v>130</v>
      </c>
      <c r="D125">
        <v>43.666949000000002</v>
      </c>
      <c r="E125">
        <v>-79.405688999999995</v>
      </c>
      <c r="F125" t="str">
        <f t="shared" si="11"/>
        <v xml:space="preserve">SPADINA </v>
      </c>
      <c r="G125" t="str">
        <f>MID(C125,LEN(F125)+1,FIND(" ",C125,LEN(F125)+1)-LEN(F125))</f>
        <v xml:space="preserve">STATION </v>
      </c>
      <c r="H125" t="str">
        <f t="shared" si="12"/>
        <v xml:space="preserve">- </v>
      </c>
      <c r="I125" t="str">
        <f t="shared" si="13"/>
        <v xml:space="preserve">SPADINA STATION - </v>
      </c>
      <c r="J125" t="str">
        <f t="shared" si="14"/>
        <v>SPADINA</v>
      </c>
    </row>
    <row r="126" spans="1:10">
      <c r="A126">
        <v>14421</v>
      </c>
      <c r="B126">
        <v>13817</v>
      </c>
      <c r="C126" t="s">
        <v>131</v>
      </c>
      <c r="D126">
        <v>43.648249</v>
      </c>
      <c r="E126">
        <v>-79.385087999999996</v>
      </c>
      <c r="F126" t="str">
        <f t="shared" si="11"/>
        <v xml:space="preserve">ST </v>
      </c>
      <c r="G126" t="str">
        <f>MID(C126,LEN(F126)+1,FIND(" ",C126,LEN(F126)+1)-LEN(F126))</f>
        <v xml:space="preserve">ANDREW </v>
      </c>
      <c r="H126" t="str">
        <f t="shared" si="12"/>
        <v xml:space="preserve">STATION </v>
      </c>
      <c r="I126" t="str">
        <f t="shared" si="13"/>
        <v xml:space="preserve">ST ANDREW STATION </v>
      </c>
      <c r="J126" t="str">
        <f t="shared" si="14"/>
        <v>ST ANDREW</v>
      </c>
    </row>
    <row r="127" spans="1:10">
      <c r="A127">
        <v>14450</v>
      </c>
      <c r="B127">
        <v>13818</v>
      </c>
      <c r="C127" t="s">
        <v>132</v>
      </c>
      <c r="D127">
        <v>43.647049000000003</v>
      </c>
      <c r="E127">
        <v>-79.384488000000005</v>
      </c>
      <c r="F127" t="str">
        <f t="shared" si="11"/>
        <v xml:space="preserve">ST </v>
      </c>
      <c r="G127" t="str">
        <f>MID(C127,LEN(F127)+1,FIND(" ",C127,LEN(F127)+1)-LEN(F127))</f>
        <v xml:space="preserve">ANDREW </v>
      </c>
      <c r="H127" t="str">
        <f t="shared" si="12"/>
        <v xml:space="preserve">STATION </v>
      </c>
      <c r="I127" t="str">
        <f t="shared" si="13"/>
        <v xml:space="preserve">ST ANDREW STATION </v>
      </c>
      <c r="J127" t="str">
        <f t="shared" si="14"/>
        <v>ST ANDREW</v>
      </c>
    </row>
    <row r="128" spans="1:10">
      <c r="A128">
        <v>14460</v>
      </c>
      <c r="B128">
        <v>13800</v>
      </c>
      <c r="C128" t="s">
        <v>133</v>
      </c>
      <c r="D128">
        <v>43.688648999999998</v>
      </c>
      <c r="E128">
        <v>-79.393489000000002</v>
      </c>
      <c r="F128" t="str">
        <f t="shared" si="11"/>
        <v xml:space="preserve">ST </v>
      </c>
      <c r="G128" t="str">
        <f>MID(C128,LEN(F128)+1,FIND(" ",C128,LEN(F128)+1)-LEN(F128))</f>
        <v xml:space="preserve">CLAIR </v>
      </c>
      <c r="H128" t="str">
        <f t="shared" si="12"/>
        <v xml:space="preserve">STATION </v>
      </c>
      <c r="I128" t="str">
        <f t="shared" si="13"/>
        <v xml:space="preserve">ST CLAIR STATION </v>
      </c>
      <c r="J128" t="str">
        <f t="shared" si="14"/>
        <v>ST CLAIR</v>
      </c>
    </row>
    <row r="129" spans="1:10">
      <c r="A129">
        <v>14411</v>
      </c>
      <c r="B129">
        <v>13799</v>
      </c>
      <c r="C129" t="s">
        <v>134</v>
      </c>
      <c r="D129">
        <v>43.687449000000001</v>
      </c>
      <c r="E129">
        <v>-79.393089000000003</v>
      </c>
      <c r="F129" t="str">
        <f t="shared" si="11"/>
        <v xml:space="preserve">ST </v>
      </c>
      <c r="G129" t="str">
        <f>MID(C129,LEN(F129)+1,FIND(" ",C129,LEN(F129)+1)-LEN(F129))</f>
        <v xml:space="preserve">CLAIR </v>
      </c>
      <c r="H129" t="str">
        <f t="shared" si="12"/>
        <v xml:space="preserve">STATION </v>
      </c>
      <c r="I129" t="str">
        <f t="shared" si="13"/>
        <v xml:space="preserve">ST CLAIR STATION </v>
      </c>
      <c r="J129" t="str">
        <f t="shared" si="14"/>
        <v>ST CLAIR</v>
      </c>
    </row>
    <row r="130" spans="1:10">
      <c r="A130">
        <v>14429</v>
      </c>
      <c r="B130">
        <v>13829</v>
      </c>
      <c r="C130" t="s">
        <v>135</v>
      </c>
      <c r="D130">
        <v>43.685147999999998</v>
      </c>
      <c r="E130">
        <v>-79.415890000000005</v>
      </c>
      <c r="F130" t="str">
        <f t="shared" si="11"/>
        <v xml:space="preserve">ST </v>
      </c>
      <c r="G130" t="str">
        <f>MID(C130,LEN(F130)+1,FIND(" ",C130,LEN(F130)+1)-LEN(F130))</f>
        <v xml:space="preserve">CLAIR </v>
      </c>
      <c r="H130" t="str">
        <f t="shared" si="12"/>
        <v xml:space="preserve">WEST </v>
      </c>
      <c r="I130" t="str">
        <f t="shared" si="13"/>
        <v xml:space="preserve">ST CLAIR WEST </v>
      </c>
      <c r="J130" t="str">
        <f t="shared" si="14"/>
        <v>ST CLAIR WEST</v>
      </c>
    </row>
    <row r="131" spans="1:10">
      <c r="A131">
        <v>14442</v>
      </c>
      <c r="B131">
        <v>13830</v>
      </c>
      <c r="C131" t="s">
        <v>136</v>
      </c>
      <c r="D131">
        <v>43.683948000000001</v>
      </c>
      <c r="E131">
        <v>-79.415390000000002</v>
      </c>
      <c r="F131" t="str">
        <f t="shared" si="11"/>
        <v xml:space="preserve">ST </v>
      </c>
      <c r="G131" t="str">
        <f>MID(C131,LEN(F131)+1,FIND(" ",C131,LEN(F131)+1)-LEN(F131))</f>
        <v xml:space="preserve">CLAIR </v>
      </c>
      <c r="H131" t="str">
        <f t="shared" si="12"/>
        <v xml:space="preserve">WEST </v>
      </c>
      <c r="I131" t="str">
        <f t="shared" si="13"/>
        <v xml:space="preserve">ST CLAIR WEST </v>
      </c>
      <c r="J131" t="str">
        <f t="shared" si="14"/>
        <v>ST CLAIR WEST</v>
      </c>
    </row>
    <row r="132" spans="1:10">
      <c r="A132">
        <v>14483</v>
      </c>
      <c r="B132">
        <v>13856</v>
      </c>
      <c r="C132" t="s">
        <v>137</v>
      </c>
      <c r="D132">
        <v>43.668548999999999</v>
      </c>
      <c r="E132">
        <v>-79.397988999999995</v>
      </c>
      <c r="F132" t="str">
        <f t="shared" si="11"/>
        <v xml:space="preserve">ST </v>
      </c>
      <c r="G132" t="str">
        <f>MID(C132,LEN(F132)+1,FIND(" ",C132,LEN(F132)+1)-LEN(F132))</f>
        <v xml:space="preserve">GEORGE </v>
      </c>
      <c r="H132" t="str">
        <f t="shared" si="12"/>
        <v xml:space="preserve">STATION </v>
      </c>
      <c r="I132" t="str">
        <f t="shared" si="13"/>
        <v xml:space="preserve">ST GEORGE STATION </v>
      </c>
      <c r="J132" t="str">
        <f t="shared" si="14"/>
        <v>ST GEORGE</v>
      </c>
    </row>
    <row r="133" spans="1:10">
      <c r="A133">
        <v>14426</v>
      </c>
      <c r="B133">
        <v>13858</v>
      </c>
      <c r="C133" t="s">
        <v>138</v>
      </c>
      <c r="D133">
        <v>43.668249000000003</v>
      </c>
      <c r="E133">
        <v>-79.399688999999995</v>
      </c>
      <c r="F133" t="str">
        <f t="shared" si="11"/>
        <v xml:space="preserve">ST </v>
      </c>
      <c r="G133" t="str">
        <f>MID(C133,LEN(F133)+1,FIND(" ",C133,LEN(F133)+1)-LEN(F133))</f>
        <v xml:space="preserve">GEORGE </v>
      </c>
      <c r="H133" t="str">
        <f t="shared" si="12"/>
        <v xml:space="preserve">STATION </v>
      </c>
      <c r="I133" t="str">
        <f t="shared" si="13"/>
        <v xml:space="preserve">ST GEORGE STATION </v>
      </c>
      <c r="J133" t="str">
        <f t="shared" si="14"/>
        <v>ST GEORGE</v>
      </c>
    </row>
    <row r="134" spans="1:10">
      <c r="A134">
        <v>14445</v>
      </c>
      <c r="B134">
        <v>13857</v>
      </c>
      <c r="C134" t="s">
        <v>139</v>
      </c>
      <c r="D134">
        <v>43.668548999999999</v>
      </c>
      <c r="E134">
        <v>-79.397889000000006</v>
      </c>
      <c r="F134" t="str">
        <f t="shared" si="11"/>
        <v xml:space="preserve">ST </v>
      </c>
      <c r="G134" t="str">
        <f>MID(C134,LEN(F134)+1,FIND(" ",C134,LEN(F134)+1)-LEN(F134))</f>
        <v xml:space="preserve">GEORGE </v>
      </c>
      <c r="H134" t="str">
        <f t="shared" si="12"/>
        <v xml:space="preserve">STATION </v>
      </c>
      <c r="I134" t="str">
        <f t="shared" si="13"/>
        <v xml:space="preserve">ST GEORGE STATION </v>
      </c>
      <c r="J134" t="str">
        <f t="shared" si="14"/>
        <v>ST GEORGE</v>
      </c>
    </row>
    <row r="135" spans="1:10">
      <c r="A135">
        <v>14514</v>
      </c>
      <c r="B135">
        <v>13855</v>
      </c>
      <c r="C135" t="s">
        <v>140</v>
      </c>
      <c r="D135">
        <v>43.668249000000003</v>
      </c>
      <c r="E135">
        <v>-79.399688999999995</v>
      </c>
      <c r="F135" t="str">
        <f t="shared" si="11"/>
        <v xml:space="preserve">ST </v>
      </c>
      <c r="G135" t="str">
        <f>MID(C135,LEN(F135)+1,FIND(" ",C135,LEN(F135)+1)-LEN(F135))</f>
        <v xml:space="preserve">GEORGE </v>
      </c>
      <c r="H135" t="str">
        <f t="shared" si="12"/>
        <v xml:space="preserve">STATION </v>
      </c>
      <c r="I135" t="str">
        <f t="shared" si="13"/>
        <v xml:space="preserve">ST GEORGE STATION </v>
      </c>
      <c r="J135" t="str">
        <f t="shared" si="14"/>
        <v>ST GEORGE</v>
      </c>
    </row>
    <row r="136" spans="1:10">
      <c r="A136">
        <v>14423</v>
      </c>
      <c r="B136">
        <v>13821</v>
      </c>
      <c r="C136" t="s">
        <v>141</v>
      </c>
      <c r="D136">
        <v>43.655248999999998</v>
      </c>
      <c r="E136">
        <v>-79.388388000000006</v>
      </c>
      <c r="F136" t="str">
        <f t="shared" si="11"/>
        <v xml:space="preserve">ST </v>
      </c>
      <c r="G136" t="str">
        <f>MID(C136,LEN(F136)+1,FIND(" ",C136,LEN(F136)+1)-LEN(F136))</f>
        <v xml:space="preserve">PATRICK </v>
      </c>
      <c r="H136" t="str">
        <f t="shared" si="12"/>
        <v xml:space="preserve">STATION </v>
      </c>
      <c r="I136" t="str">
        <f t="shared" si="13"/>
        <v xml:space="preserve">ST PATRICK STATION </v>
      </c>
      <c r="J136" t="str">
        <f t="shared" si="14"/>
        <v>ST PATRICK</v>
      </c>
    </row>
    <row r="137" spans="1:10">
      <c r="A137">
        <v>14448</v>
      </c>
      <c r="B137">
        <v>13822</v>
      </c>
      <c r="C137" t="s">
        <v>142</v>
      </c>
      <c r="D137">
        <v>43.654049000000001</v>
      </c>
      <c r="E137">
        <v>-79.387988000000007</v>
      </c>
      <c r="F137" t="str">
        <f t="shared" si="11"/>
        <v xml:space="preserve">ST </v>
      </c>
      <c r="G137" t="str">
        <f>MID(C137,LEN(F137)+1,FIND(" ",C137,LEN(F137)+1)-LEN(F137))</f>
        <v xml:space="preserve">PATRICK </v>
      </c>
      <c r="H137" t="str">
        <f t="shared" si="12"/>
        <v xml:space="preserve">STATION </v>
      </c>
      <c r="I137" t="str">
        <f t="shared" si="13"/>
        <v xml:space="preserve">ST PATRICK STATION </v>
      </c>
      <c r="J137" t="str">
        <f t="shared" si="14"/>
        <v>ST PATRICK</v>
      </c>
    </row>
    <row r="138" spans="1:10">
      <c r="A138">
        <v>14459</v>
      </c>
      <c r="B138">
        <v>13801</v>
      </c>
      <c r="C138" t="s">
        <v>143</v>
      </c>
      <c r="D138">
        <v>43.683349</v>
      </c>
      <c r="E138">
        <v>-79.391188999999997</v>
      </c>
      <c r="F138" t="str">
        <f t="shared" si="11"/>
        <v xml:space="preserve">SUMMERHILL </v>
      </c>
      <c r="G138" t="str">
        <f>MID(C138,LEN(F138)+1,FIND(" ",C138,LEN(F138)+1)-LEN(F138))</f>
        <v xml:space="preserve">STATION </v>
      </c>
      <c r="H138" t="str">
        <f t="shared" si="12"/>
        <v xml:space="preserve">- </v>
      </c>
      <c r="I138" t="str">
        <f t="shared" si="13"/>
        <v xml:space="preserve">SUMMERHILL STATION - </v>
      </c>
      <c r="J138" t="str">
        <f t="shared" si="14"/>
        <v>SUMMERHILL</v>
      </c>
    </row>
    <row r="139" spans="1:10">
      <c r="A139">
        <v>14412</v>
      </c>
      <c r="B139">
        <v>13802</v>
      </c>
      <c r="C139" t="s">
        <v>144</v>
      </c>
      <c r="D139">
        <v>43.682048999999999</v>
      </c>
      <c r="E139">
        <v>-79.390788999999998</v>
      </c>
      <c r="F139" t="str">
        <f t="shared" si="11"/>
        <v xml:space="preserve">SUMMERHILL </v>
      </c>
      <c r="G139" t="str">
        <f>MID(C139,LEN(F139)+1,FIND(" ",C139,LEN(F139)+1)-LEN(F139))</f>
        <v xml:space="preserve">STATION </v>
      </c>
      <c r="H139" t="str">
        <f t="shared" si="12"/>
        <v xml:space="preserve">- </v>
      </c>
      <c r="I139" t="str">
        <f t="shared" si="13"/>
        <v xml:space="preserve">SUMMERHILL STATION - </v>
      </c>
      <c r="J139" t="str">
        <f t="shared" si="14"/>
        <v>SUMMERHILL</v>
      </c>
    </row>
    <row r="140" spans="1:10">
      <c r="A140">
        <v>14420</v>
      </c>
      <c r="B140">
        <v>13815</v>
      </c>
      <c r="C140" t="s">
        <v>145</v>
      </c>
      <c r="D140">
        <v>43.645549000000003</v>
      </c>
      <c r="E140">
        <v>-79.381488000000004</v>
      </c>
      <c r="F140" t="str">
        <f t="shared" si="11"/>
        <v xml:space="preserve">UNION </v>
      </c>
      <c r="G140" t="str">
        <f>MID(C140,LEN(F140)+1,FIND(" ",C140,LEN(F140)+1)-LEN(F140))</f>
        <v xml:space="preserve">STATION </v>
      </c>
      <c r="H140" t="str">
        <f t="shared" si="12"/>
        <v xml:space="preserve">- </v>
      </c>
      <c r="I140" t="str">
        <f t="shared" si="13"/>
        <v xml:space="preserve">UNION STATION - </v>
      </c>
      <c r="J140" t="str">
        <f t="shared" si="14"/>
        <v>UNION</v>
      </c>
    </row>
    <row r="141" spans="1:10">
      <c r="A141">
        <v>14451</v>
      </c>
      <c r="B141">
        <v>13816</v>
      </c>
      <c r="C141" t="s">
        <v>146</v>
      </c>
      <c r="D141">
        <v>43.645848999999998</v>
      </c>
      <c r="E141">
        <v>-79.379688000000002</v>
      </c>
      <c r="F141" t="str">
        <f t="shared" si="11"/>
        <v xml:space="preserve">UNION </v>
      </c>
      <c r="G141" t="str">
        <f>MID(C141,LEN(F141)+1,FIND(" ",C141,LEN(F141)+1)-LEN(F141))</f>
        <v xml:space="preserve">STATION </v>
      </c>
      <c r="H141" t="str">
        <f t="shared" si="12"/>
        <v xml:space="preserve">- </v>
      </c>
      <c r="I141" t="str">
        <f t="shared" si="13"/>
        <v xml:space="preserve">UNION STATION - </v>
      </c>
      <c r="J141" t="str">
        <f t="shared" si="14"/>
        <v>UNION</v>
      </c>
    </row>
    <row r="142" spans="1:10">
      <c r="A142">
        <v>15702</v>
      </c>
      <c r="B142">
        <v>15662</v>
      </c>
      <c r="C142" t="s">
        <v>147</v>
      </c>
      <c r="D142">
        <v>43.794021000000001</v>
      </c>
      <c r="E142">
        <v>-79.527906000000002</v>
      </c>
      <c r="F142" t="str">
        <f t="shared" si="11"/>
        <v xml:space="preserve">VAUGHAN </v>
      </c>
      <c r="G142" t="str">
        <f>MID(C142,LEN(F142)+1,FIND(" ",C142,LEN(F142)+1)-LEN(F142))</f>
        <v xml:space="preserve">METROPOLITAN </v>
      </c>
      <c r="H142" t="str">
        <f t="shared" si="12"/>
        <v xml:space="preserve">CENTRE </v>
      </c>
      <c r="I142" t="str">
        <f t="shared" si="13"/>
        <v xml:space="preserve">VAUGHAN METROPOLITAN CENTRE </v>
      </c>
      <c r="J142" t="str">
        <f t="shared" si="14"/>
        <v>VAUGHAN METROPOLITAN CENTRE</v>
      </c>
    </row>
    <row r="143" spans="1:10">
      <c r="A143">
        <v>15703</v>
      </c>
      <c r="B143">
        <v>15663</v>
      </c>
      <c r="C143" t="s">
        <v>148</v>
      </c>
      <c r="D143">
        <v>43.794021000000001</v>
      </c>
      <c r="E143">
        <v>-79.527906000000002</v>
      </c>
      <c r="F143" t="str">
        <f t="shared" si="11"/>
        <v xml:space="preserve">VAUGHAN </v>
      </c>
      <c r="G143" t="str">
        <f>MID(C143,LEN(F143)+1,FIND(" ",C143,LEN(F143)+1)-LEN(F143))</f>
        <v xml:space="preserve">METROPOLITAN </v>
      </c>
      <c r="H143" t="str">
        <f t="shared" si="12"/>
        <v xml:space="preserve">CENTRE </v>
      </c>
      <c r="I143" t="str">
        <f t="shared" si="13"/>
        <v xml:space="preserve">VAUGHAN METROPOLITAN CENTRE </v>
      </c>
      <c r="J143" t="str">
        <f t="shared" si="14"/>
        <v>VAUGHAN METROPOLITAN CENTRE</v>
      </c>
    </row>
    <row r="144" spans="1:10">
      <c r="A144">
        <v>14496</v>
      </c>
      <c r="B144">
        <v>13734</v>
      </c>
      <c r="C144" t="s">
        <v>149</v>
      </c>
      <c r="D144">
        <v>43.695149000000001</v>
      </c>
      <c r="E144">
        <v>-79.287885000000003</v>
      </c>
      <c r="F144" t="str">
        <f t="shared" si="11"/>
        <v xml:space="preserve">VICTORIA </v>
      </c>
      <c r="G144" t="str">
        <f>MID(C144,LEN(F144)+1,FIND(" ",C144,LEN(F144)+1)-LEN(F144))</f>
        <v xml:space="preserve">PARK </v>
      </c>
      <c r="H144" t="str">
        <f t="shared" si="12"/>
        <v xml:space="preserve">STATION </v>
      </c>
      <c r="I144" t="str">
        <f t="shared" si="13"/>
        <v xml:space="preserve">VICTORIA PARK STATION </v>
      </c>
      <c r="J144" t="str">
        <f t="shared" si="14"/>
        <v>VICTORIA PARK</v>
      </c>
    </row>
    <row r="145" spans="1:10">
      <c r="A145">
        <v>14501</v>
      </c>
      <c r="B145">
        <v>13733</v>
      </c>
      <c r="C145" t="s">
        <v>150</v>
      </c>
      <c r="D145">
        <v>43.694648999999998</v>
      </c>
      <c r="E145">
        <v>-79.289484999999999</v>
      </c>
      <c r="F145" t="str">
        <f t="shared" si="11"/>
        <v xml:space="preserve">VICTORIA </v>
      </c>
      <c r="G145" t="str">
        <f>MID(C145,LEN(F145)+1,FIND(" ",C145,LEN(F145)+1)-LEN(F145))</f>
        <v xml:space="preserve">PARK </v>
      </c>
      <c r="H145" t="str">
        <f t="shared" si="12"/>
        <v xml:space="preserve">STATION </v>
      </c>
      <c r="I145" t="str">
        <f t="shared" si="13"/>
        <v xml:space="preserve">VICTORIA PARK STATION </v>
      </c>
      <c r="J145" t="str">
        <f t="shared" si="14"/>
        <v>VICTORIA PARK</v>
      </c>
    </row>
    <row r="146" spans="1:10">
      <c r="A146">
        <v>14497</v>
      </c>
      <c r="B146">
        <v>13732</v>
      </c>
      <c r="C146" t="s">
        <v>151</v>
      </c>
      <c r="D146">
        <v>43.712148999999997</v>
      </c>
      <c r="E146">
        <v>-79.278784999999999</v>
      </c>
      <c r="F146" t="str">
        <f t="shared" si="11"/>
        <v xml:space="preserve">WARDEN </v>
      </c>
      <c r="G146" t="str">
        <f>MID(C146,LEN(F146)+1,FIND(" ",C146,LEN(F146)+1)-LEN(F146))</f>
        <v xml:space="preserve">STATION </v>
      </c>
      <c r="H146" t="str">
        <f t="shared" si="12"/>
        <v xml:space="preserve">- </v>
      </c>
      <c r="I146" t="str">
        <f t="shared" si="13"/>
        <v xml:space="preserve">WARDEN STATION - </v>
      </c>
      <c r="J146" t="str">
        <f t="shared" si="14"/>
        <v>WARDEN</v>
      </c>
    </row>
    <row r="147" spans="1:10">
      <c r="A147">
        <v>14500</v>
      </c>
      <c r="B147">
        <v>13731</v>
      </c>
      <c r="C147" t="s">
        <v>152</v>
      </c>
      <c r="D147">
        <v>43.710948999999999</v>
      </c>
      <c r="E147">
        <v>-79.279084999999995</v>
      </c>
      <c r="F147" t="str">
        <f t="shared" si="11"/>
        <v xml:space="preserve">WARDEN </v>
      </c>
      <c r="G147" t="str">
        <f>MID(C147,LEN(F147)+1,FIND(" ",C147,LEN(F147)+1)-LEN(F147))</f>
        <v xml:space="preserve">STATION </v>
      </c>
      <c r="H147" t="str">
        <f t="shared" si="12"/>
        <v xml:space="preserve">- </v>
      </c>
      <c r="I147" t="str">
        <f t="shared" si="13"/>
        <v xml:space="preserve">WARDEN STATION - </v>
      </c>
      <c r="J147" t="str">
        <f t="shared" si="14"/>
        <v>WARDEN</v>
      </c>
    </row>
    <row r="148" spans="1:10">
      <c r="A148">
        <v>14456</v>
      </c>
      <c r="B148">
        <v>13805</v>
      </c>
      <c r="C148" t="s">
        <v>153</v>
      </c>
      <c r="D148">
        <v>43.666148999999997</v>
      </c>
      <c r="E148">
        <v>-79.383787999999996</v>
      </c>
      <c r="F148" t="str">
        <f t="shared" ref="F148:F149" si="15">LEFT(C148,FIND(" ",C148))</f>
        <v xml:space="preserve">WELLESLEY </v>
      </c>
      <c r="G148" t="str">
        <f>MID(C148,LEN(F148)+1,FIND(" ",C148,LEN(F148)+1)-LEN(F148))</f>
        <v xml:space="preserve">STATION </v>
      </c>
      <c r="H148" t="str">
        <f t="shared" ref="H148:H149" si="16">MID($C148,LEN(F148)+LEN(G148)+1,FIND(" ",$C148,LEN(F148)+LEN(G148)+1)-LEN(G148)-LEN(F148))</f>
        <v xml:space="preserve">- </v>
      </c>
      <c r="I148" t="str">
        <f t="shared" ref="I148:I149" si="17">IFERROR(F148&amp;G148&amp;H148,F148&amp;G148)</f>
        <v xml:space="preserve">WELLESLEY STATION - </v>
      </c>
      <c r="J148" t="str">
        <f t="shared" si="14"/>
        <v>WELLESLEY</v>
      </c>
    </row>
    <row r="149" spans="1:10">
      <c r="A149">
        <v>14415</v>
      </c>
      <c r="B149">
        <v>13806</v>
      </c>
      <c r="C149" t="s">
        <v>154</v>
      </c>
      <c r="D149">
        <v>43.664949</v>
      </c>
      <c r="E149">
        <v>-79.383488</v>
      </c>
      <c r="F149" t="str">
        <f t="shared" si="15"/>
        <v xml:space="preserve">WELLESLEY </v>
      </c>
      <c r="G149" t="str">
        <f>MID(C149,LEN(F149)+1,FIND(" ",C149,LEN(F149)+1)-LEN(F149))</f>
        <v xml:space="preserve">STATION </v>
      </c>
      <c r="H149" t="str">
        <f t="shared" si="16"/>
        <v xml:space="preserve">- </v>
      </c>
      <c r="I149" t="str">
        <f t="shared" si="17"/>
        <v xml:space="preserve">WELLESLEY STATION - </v>
      </c>
      <c r="J149" t="str">
        <f t="shared" si="14"/>
        <v>WELLESLEY</v>
      </c>
    </row>
    <row r="150" spans="1:10">
      <c r="A150">
        <v>14434</v>
      </c>
      <c r="B150">
        <v>13840</v>
      </c>
      <c r="C150" t="s">
        <v>155</v>
      </c>
      <c r="D150">
        <v>43.735047999999999</v>
      </c>
      <c r="E150">
        <v>-79.450192000000001</v>
      </c>
      <c r="F150" t="str">
        <f t="shared" ref="F150:F161" si="18">LEFT(C150,FIND(" ",C150))</f>
        <v xml:space="preserve">WILSON </v>
      </c>
      <c r="G150" t="str">
        <f>MID(C150,LEN(F150)+1,FIND(" ",C150,LEN(F150)+1)-LEN(F150))</f>
        <v xml:space="preserve">STATION </v>
      </c>
      <c r="H150" t="str">
        <f t="shared" ref="H150:H161" si="19">MID($C150,LEN(F150)+LEN(G150)+1,FIND(" ",$C150,LEN(F150)+LEN(G150)+1)-LEN(G150)-LEN(F150))</f>
        <v xml:space="preserve">- </v>
      </c>
      <c r="I150" t="str">
        <f t="shared" ref="I150:I161" si="20">IFERROR(F150&amp;G150&amp;H150,F150&amp;G150)</f>
        <v xml:space="preserve">WILSON STATION - </v>
      </c>
      <c r="J150" t="str">
        <f t="shared" ref="J150:J161" si="21">IFERROR(TRIM(LEFT(C150,FIND("STATION -",C150)-1)),"")</f>
        <v>WILSON</v>
      </c>
    </row>
    <row r="151" spans="1:10">
      <c r="A151">
        <v>14437</v>
      </c>
      <c r="B151">
        <v>13839</v>
      </c>
      <c r="C151" t="s">
        <v>156</v>
      </c>
      <c r="D151">
        <v>43.733848000000002</v>
      </c>
      <c r="E151">
        <v>-79.449892000000006</v>
      </c>
      <c r="F151" t="str">
        <f t="shared" si="18"/>
        <v xml:space="preserve">WILSON </v>
      </c>
      <c r="G151" t="str">
        <f>MID(C151,LEN(F151)+1,FIND(" ",C151,LEN(F151)+1)-LEN(F151))</f>
        <v xml:space="preserve">STATION </v>
      </c>
      <c r="H151" t="str">
        <f t="shared" si="19"/>
        <v xml:space="preserve">- </v>
      </c>
      <c r="I151" t="str">
        <f t="shared" si="20"/>
        <v xml:space="preserve">WILSON STATION - </v>
      </c>
      <c r="J151" t="str">
        <f t="shared" si="21"/>
        <v>WILSON</v>
      </c>
    </row>
    <row r="152" spans="1:10">
      <c r="A152">
        <v>14494</v>
      </c>
      <c r="B152">
        <v>13738</v>
      </c>
      <c r="C152" t="s">
        <v>157</v>
      </c>
      <c r="D152">
        <v>43.686649000000003</v>
      </c>
      <c r="E152">
        <v>-79.312286</v>
      </c>
      <c r="F152" t="str">
        <f t="shared" si="18"/>
        <v xml:space="preserve">WOODBINE </v>
      </c>
      <c r="G152" t="str">
        <f>MID(C152,LEN(F152)+1,FIND(" ",C152,LEN(F152)+1)-LEN(F152))</f>
        <v xml:space="preserve">STATION </v>
      </c>
      <c r="H152" t="str">
        <f t="shared" si="19"/>
        <v xml:space="preserve">- </v>
      </c>
      <c r="I152" t="str">
        <f t="shared" si="20"/>
        <v xml:space="preserve">WOODBINE STATION - </v>
      </c>
      <c r="J152" t="str">
        <f t="shared" si="21"/>
        <v>WOODBINE</v>
      </c>
    </row>
    <row r="153" spans="1:10">
      <c r="A153">
        <v>14503</v>
      </c>
      <c r="B153">
        <v>13737</v>
      </c>
      <c r="C153" t="s">
        <v>158</v>
      </c>
      <c r="D153">
        <v>43.686349</v>
      </c>
      <c r="E153">
        <v>-79.313986</v>
      </c>
      <c r="F153" t="str">
        <f t="shared" si="18"/>
        <v xml:space="preserve">WOODBINE </v>
      </c>
      <c r="G153" t="str">
        <f>MID(C153,LEN(F153)+1,FIND(" ",C153,LEN(F153)+1)-LEN(F153))</f>
        <v xml:space="preserve">STATION </v>
      </c>
      <c r="H153" t="str">
        <f t="shared" si="19"/>
        <v xml:space="preserve">- </v>
      </c>
      <c r="I153" t="str">
        <f t="shared" si="20"/>
        <v xml:space="preserve">WOODBINE STATION - </v>
      </c>
      <c r="J153" t="str">
        <f t="shared" si="21"/>
        <v>WOODBINE</v>
      </c>
    </row>
    <row r="154" spans="1:10">
      <c r="A154">
        <v>14485</v>
      </c>
      <c r="B154">
        <v>13756</v>
      </c>
      <c r="C154" t="s">
        <v>159</v>
      </c>
      <c r="D154">
        <v>43.670997</v>
      </c>
      <c r="E154">
        <v>-79.385955999999993</v>
      </c>
      <c r="F154" t="str">
        <f t="shared" si="18"/>
        <v xml:space="preserve">YONGE </v>
      </c>
      <c r="G154" t="str">
        <f>MID(C154,LEN(F154)+1,FIND(" ",C154,LEN(F154)+1)-LEN(F154))</f>
        <v xml:space="preserve">STATION </v>
      </c>
      <c r="H154" t="str">
        <f t="shared" si="19"/>
        <v xml:space="preserve">- </v>
      </c>
      <c r="I154" t="str">
        <f t="shared" si="20"/>
        <v xml:space="preserve">YONGE STATION - </v>
      </c>
      <c r="J154" t="str">
        <f t="shared" si="21"/>
        <v>YONGE</v>
      </c>
    </row>
    <row r="155" spans="1:10">
      <c r="A155">
        <v>14512</v>
      </c>
      <c r="B155">
        <v>13755</v>
      </c>
      <c r="C155" t="s">
        <v>160</v>
      </c>
      <c r="D155">
        <v>43.671048999999996</v>
      </c>
      <c r="E155">
        <v>-79.386788999999993</v>
      </c>
      <c r="F155" t="str">
        <f t="shared" si="18"/>
        <v xml:space="preserve">YONGE </v>
      </c>
      <c r="G155" t="str">
        <f>MID(C155,LEN(F155)+1,FIND(" ",C155,LEN(F155)+1)-LEN(F155))</f>
        <v xml:space="preserve">STATION </v>
      </c>
      <c r="H155" t="str">
        <f t="shared" si="19"/>
        <v xml:space="preserve">- </v>
      </c>
      <c r="I155" t="str">
        <f t="shared" si="20"/>
        <v xml:space="preserve">YONGE STATION - </v>
      </c>
      <c r="J155" t="str">
        <f t="shared" si="21"/>
        <v>YONGE</v>
      </c>
    </row>
    <row r="156" spans="1:10">
      <c r="A156">
        <v>14464</v>
      </c>
      <c r="B156">
        <v>13791</v>
      </c>
      <c r="C156" t="s">
        <v>161</v>
      </c>
      <c r="D156">
        <v>43.744447999999998</v>
      </c>
      <c r="E156">
        <v>-79.406191000000007</v>
      </c>
      <c r="F156" t="str">
        <f t="shared" si="18"/>
        <v xml:space="preserve">YORK </v>
      </c>
      <c r="G156" t="str">
        <f>MID(C156,LEN(F156)+1,FIND(" ",C156,LEN(F156)+1)-LEN(F156))</f>
        <v xml:space="preserve">MILLS </v>
      </c>
      <c r="H156" t="str">
        <f t="shared" si="19"/>
        <v xml:space="preserve">STATION </v>
      </c>
      <c r="I156" t="str">
        <f t="shared" si="20"/>
        <v xml:space="preserve">YORK MILLS STATION </v>
      </c>
      <c r="J156" t="str">
        <f t="shared" si="21"/>
        <v>YORK MILLS</v>
      </c>
    </row>
    <row r="157" spans="1:10">
      <c r="A157">
        <v>14407</v>
      </c>
      <c r="B157">
        <v>13792</v>
      </c>
      <c r="C157" t="s">
        <v>162</v>
      </c>
      <c r="D157">
        <v>43.743248000000001</v>
      </c>
      <c r="E157">
        <v>-79.405991</v>
      </c>
      <c r="F157" t="str">
        <f t="shared" si="18"/>
        <v xml:space="preserve">YORK </v>
      </c>
      <c r="G157" t="str">
        <f>MID(C157,LEN(F157)+1,FIND(" ",C157,LEN(F157)+1)-LEN(F157))</f>
        <v xml:space="preserve">MILLS </v>
      </c>
      <c r="H157" t="str">
        <f t="shared" si="19"/>
        <v xml:space="preserve">STATION </v>
      </c>
      <c r="I157" t="str">
        <f t="shared" si="20"/>
        <v xml:space="preserve">YORK MILLS STATION </v>
      </c>
      <c r="J157" t="str">
        <f t="shared" si="21"/>
        <v>YORK MILLS</v>
      </c>
    </row>
    <row r="158" spans="1:10">
      <c r="A158">
        <v>15694</v>
      </c>
      <c r="B158">
        <v>15666</v>
      </c>
      <c r="C158" t="s">
        <v>163</v>
      </c>
      <c r="D158">
        <v>43.774096999999998</v>
      </c>
      <c r="E158">
        <v>-79.499887999999999</v>
      </c>
      <c r="F158" t="str">
        <f t="shared" si="18"/>
        <v xml:space="preserve">YORK </v>
      </c>
      <c r="G158" t="str">
        <f>MID(C158,LEN(F158)+1,FIND(" ",C158,LEN(F158)+1)-LEN(F158))</f>
        <v xml:space="preserve">UNIVERSITY </v>
      </c>
      <c r="H158" t="str">
        <f t="shared" si="19"/>
        <v xml:space="preserve">- </v>
      </c>
      <c r="I158" t="str">
        <f t="shared" si="20"/>
        <v xml:space="preserve">YORK UNIVERSITY - </v>
      </c>
      <c r="J158" t="s">
        <v>242</v>
      </c>
    </row>
    <row r="159" spans="1:10">
      <c r="A159">
        <v>15695</v>
      </c>
      <c r="B159">
        <v>15667</v>
      </c>
      <c r="C159" t="s">
        <v>164</v>
      </c>
      <c r="D159">
        <v>43.774096999999998</v>
      </c>
      <c r="E159">
        <v>-79.499887999999999</v>
      </c>
      <c r="F159" t="str">
        <f t="shared" si="18"/>
        <v xml:space="preserve">YORK </v>
      </c>
      <c r="G159" t="str">
        <f>MID(C159,LEN(F159)+1,FIND(" ",C159,LEN(F159)+1)-LEN(F159))</f>
        <v xml:space="preserve">UNIVERSITY </v>
      </c>
      <c r="H159" t="str">
        <f t="shared" si="19"/>
        <v xml:space="preserve">- </v>
      </c>
      <c r="I159" t="str">
        <f t="shared" si="20"/>
        <v xml:space="preserve">YORK UNIVERSITY - </v>
      </c>
      <c r="J159" t="s">
        <v>242</v>
      </c>
    </row>
    <row r="160" spans="1:10">
      <c r="A160">
        <v>14433</v>
      </c>
      <c r="B160">
        <v>13837</v>
      </c>
      <c r="C160" t="s">
        <v>165</v>
      </c>
      <c r="D160">
        <v>43.725248000000001</v>
      </c>
      <c r="E160">
        <v>-79.447692000000004</v>
      </c>
      <c r="F160" t="str">
        <f t="shared" si="18"/>
        <v xml:space="preserve">YORKDALE </v>
      </c>
      <c r="G160" t="str">
        <f>MID(C160,LEN(F160)+1,FIND(" ",C160,LEN(F160)+1)-LEN(F160))</f>
        <v xml:space="preserve">STATION </v>
      </c>
      <c r="H160" t="str">
        <f t="shared" si="19"/>
        <v xml:space="preserve">- </v>
      </c>
      <c r="I160" t="str">
        <f t="shared" si="20"/>
        <v xml:space="preserve">YORKDALE STATION - </v>
      </c>
      <c r="J160" t="str">
        <f t="shared" si="21"/>
        <v>YORKDALE</v>
      </c>
    </row>
    <row r="161" spans="1:10">
      <c r="A161">
        <v>14438</v>
      </c>
      <c r="B161">
        <v>13838</v>
      </c>
      <c r="C161" t="s">
        <v>166</v>
      </c>
      <c r="D161">
        <v>43.723948</v>
      </c>
      <c r="E161">
        <v>-79.447292000000004</v>
      </c>
      <c r="F161" t="str">
        <f t="shared" si="18"/>
        <v xml:space="preserve">YORKDALE </v>
      </c>
      <c r="G161" t="str">
        <f>MID(C161,LEN(F161)+1,FIND(" ",C161,LEN(F161)+1)-LEN(F161))</f>
        <v xml:space="preserve">STATION </v>
      </c>
      <c r="H161" t="str">
        <f t="shared" si="19"/>
        <v xml:space="preserve">- </v>
      </c>
      <c r="I161" t="str">
        <f t="shared" si="20"/>
        <v xml:space="preserve">YORKDALE STATION - </v>
      </c>
      <c r="J161" t="str">
        <f t="shared" si="21"/>
        <v>YORKDALE</v>
      </c>
    </row>
  </sheetData>
  <autoFilter ref="A1:K161">
    <sortState ref="A31:L9455">
      <sortCondition ref="C1:C96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7"/>
  <sheetViews>
    <sheetView tabSelected="1" workbookViewId="0">
      <selection activeCell="E42" sqref="E42"/>
    </sheetView>
  </sheetViews>
  <sheetFormatPr defaultRowHeight="15"/>
  <cols>
    <col min="1" max="1" width="32.42578125" bestFit="1" customWidth="1"/>
  </cols>
  <sheetData>
    <row r="1" spans="1:3">
      <c r="A1" t="s">
        <v>245</v>
      </c>
      <c r="B1" t="s">
        <v>243</v>
      </c>
      <c r="C1" t="s">
        <v>244</v>
      </c>
    </row>
    <row r="2" spans="1:3">
      <c r="A2" t="s">
        <v>167</v>
      </c>
      <c r="B2">
        <f>AVERAGEIF(stops!J:J,'avg results'!A2,stops!D:D)</f>
        <v>43.665799</v>
      </c>
      <c r="C2">
        <f>AVERAGEIF(stops!J:J,'avg results'!A2,stops!E:E)</f>
        <v>-79.4114395</v>
      </c>
    </row>
    <row r="3" spans="1:3">
      <c r="A3" t="s">
        <v>168</v>
      </c>
      <c r="B3">
        <f>AVERAGEIF(stops!J:J,'avg results'!A3,stops!D:D)</f>
        <v>43.669999000000004</v>
      </c>
      <c r="C3">
        <f>AVERAGEIF(stops!J:J,'avg results'!A3,stops!E:E)</f>
        <v>-79.390939000000003</v>
      </c>
    </row>
    <row r="4" spans="1:3">
      <c r="A4" t="s">
        <v>169</v>
      </c>
      <c r="B4">
        <f>AVERAGEIF(stops!J:J,'avg results'!A4,stops!D:D)</f>
        <v>43.766911499999999</v>
      </c>
      <c r="C4">
        <f>AVERAGEIF(stops!J:J,'avg results'!A4,stops!E:E)</f>
        <v>-79.386716500000006</v>
      </c>
    </row>
    <row r="5" spans="1:3">
      <c r="A5" t="s">
        <v>170</v>
      </c>
      <c r="B5">
        <f>AVERAGEIF(stops!J:J,'avg results'!A5,stops!D:D)</f>
        <v>43.769249000000002</v>
      </c>
      <c r="C5">
        <f>AVERAGEIF(stops!J:J,'avg results'!A5,stops!E:E)</f>
        <v>-79.3763285</v>
      </c>
    </row>
    <row r="6" spans="1:3">
      <c r="A6" t="s">
        <v>171</v>
      </c>
      <c r="B6">
        <f>AVERAGEIF(stops!J:J,'avg results'!A6,stops!D:D)</f>
        <v>43.6705465</v>
      </c>
      <c r="C6">
        <f>AVERAGEIF(stops!J:J,'avg results'!A6,stops!E:E)</f>
        <v>-79.385653500000004</v>
      </c>
    </row>
    <row r="7" spans="1:3">
      <c r="A7" t="s">
        <v>172</v>
      </c>
      <c r="B7">
        <f>AVERAGEIF(stops!J:J,'avg results'!A7,stops!D:D)</f>
        <v>43.676698999999999</v>
      </c>
      <c r="C7">
        <f>AVERAGEIF(stops!J:J,'avg results'!A7,stops!E:E)</f>
        <v>-79.358837999999992</v>
      </c>
    </row>
    <row r="8" spans="1:3">
      <c r="A8" t="s">
        <v>173</v>
      </c>
      <c r="B8">
        <f>AVERAGEIF(stops!J:J,'avg results'!A8,stops!D:D)</f>
        <v>43.673799000000002</v>
      </c>
      <c r="C8">
        <f>AVERAGEIF(stops!J:J,'avg results'!A8,stops!E:E)</f>
        <v>-79.368938</v>
      </c>
    </row>
    <row r="9" spans="1:3">
      <c r="A9" t="s">
        <v>174</v>
      </c>
      <c r="B9">
        <f>AVERAGEIF(stops!J:J,'avg results'!A9,stops!D:D)</f>
        <v>43.678296000000003</v>
      </c>
      <c r="C9">
        <f>AVERAGEIF(stops!J:J,'avg results'!A9,stops!E:E)</f>
        <v>-79.3525195</v>
      </c>
    </row>
    <row r="10" spans="1:3">
      <c r="A10" t="s">
        <v>175</v>
      </c>
      <c r="B10">
        <f>AVERAGEIF(stops!J:J,'avg results'!A10,stops!D:D)</f>
        <v>43.664299</v>
      </c>
      <c r="C10">
        <f>AVERAGEIF(stops!J:J,'avg results'!A10,stops!E:E)</f>
        <v>-79.418139999999994</v>
      </c>
    </row>
    <row r="11" spans="1:3">
      <c r="A11" t="s">
        <v>176</v>
      </c>
      <c r="B11">
        <f>AVERAGEIF(stops!J:J,'avg results'!A11,stops!D:D)</f>
        <v>43.660798999999997</v>
      </c>
      <c r="C11">
        <f>AVERAGEIF(stops!J:J,'avg results'!A11,stops!E:E)</f>
        <v>-79.382888000000008</v>
      </c>
    </row>
    <row r="12" spans="1:3">
      <c r="A12" t="s">
        <v>177</v>
      </c>
      <c r="B12">
        <f>AVERAGEIF(stops!J:J,'avg results'!A12,stops!D:D)</f>
        <v>43.684398999999999</v>
      </c>
      <c r="C12">
        <f>AVERAGEIF(stops!J:J,'avg results'!A12,stops!E:E)</f>
        <v>-79.322835999999995</v>
      </c>
    </row>
    <row r="13" spans="1:3">
      <c r="A13" t="s">
        <v>178</v>
      </c>
      <c r="B13">
        <f>AVERAGEIF(stops!J:J,'avg results'!A13,stops!D:D)</f>
        <v>43.697648000000001</v>
      </c>
      <c r="C13">
        <f>AVERAGEIF(stops!J:J,'avg results'!A13,stops!E:E)</f>
        <v>-79.397089999999992</v>
      </c>
    </row>
    <row r="14" spans="1:3">
      <c r="A14" t="s">
        <v>179</v>
      </c>
      <c r="B14">
        <f>AVERAGEIF(stops!J:J,'avg results'!A14,stops!D:D)</f>
        <v>43.775397499999997</v>
      </c>
      <c r="C14">
        <f>AVERAGEIF(stops!J:J,'avg results'!A14,stops!E:E)</f>
        <v>-79.346386499999994</v>
      </c>
    </row>
    <row r="15" spans="1:3">
      <c r="A15" t="s">
        <v>180</v>
      </c>
      <c r="B15">
        <f>AVERAGEIF(stops!J:J,'avg results'!A15,stops!D:D)</f>
        <v>43.681049000000002</v>
      </c>
      <c r="C15">
        <f>AVERAGEIF(stops!J:J,'avg results'!A15,stops!E:E)</f>
        <v>-79.338336999999996</v>
      </c>
    </row>
    <row r="16" spans="1:3">
      <c r="A16" t="s">
        <v>181</v>
      </c>
      <c r="B16">
        <f>AVERAGEIF(stops!J:J,'avg results'!A16,stops!D:D)</f>
        <v>43.753310999999997</v>
      </c>
      <c r="C16">
        <f>AVERAGEIF(stops!J:J,'avg results'!A16,stops!E:E)</f>
        <v>-79.478693000000007</v>
      </c>
    </row>
    <row r="17" spans="1:3">
      <c r="A17" t="s">
        <v>182</v>
      </c>
      <c r="B17">
        <f>AVERAGEIF(stops!J:J,'avg results'!A17,stops!D:D)</f>
        <v>43.660699000000001</v>
      </c>
      <c r="C17">
        <f>AVERAGEIF(stops!J:J,'avg results'!A17,stops!E:E)</f>
        <v>-79.434789999999992</v>
      </c>
    </row>
    <row r="18" spans="1:3">
      <c r="A18" t="s">
        <v>183</v>
      </c>
      <c r="B18">
        <f>AVERAGEIF(stops!J:J,'avg results'!A18,stops!D:D)</f>
        <v>43.656548999999998</v>
      </c>
      <c r="C18">
        <f>AVERAGEIF(stops!J:J,'avg results'!A18,stops!E:E)</f>
        <v>-79.380988000000002</v>
      </c>
    </row>
    <row r="19" spans="1:3">
      <c r="A19" t="s">
        <v>184</v>
      </c>
      <c r="B19">
        <f>AVERAGEIF(stops!J:J,'avg results'!A19,stops!D:D)</f>
        <v>43.657298999999995</v>
      </c>
      <c r="C19">
        <f>AVERAGEIF(stops!J:J,'avg results'!A19,stops!E:E)</f>
        <v>-79.451941000000005</v>
      </c>
    </row>
    <row r="20" spans="1:3">
      <c r="A20" t="s">
        <v>185</v>
      </c>
      <c r="B20">
        <f>AVERAGEIF(stops!J:J,'avg results'!A20,stops!D:D)</f>
        <v>43.674348999999999</v>
      </c>
      <c r="C20">
        <f>AVERAGEIF(stops!J:J,'avg results'!A20,stops!E:E)</f>
        <v>-79.406889500000005</v>
      </c>
    </row>
    <row r="21" spans="1:3">
      <c r="A21" t="s">
        <v>186</v>
      </c>
      <c r="B21">
        <f>AVERAGEIF(stops!J:J,'avg results'!A21,stops!D:D)</f>
        <v>43.705597999999995</v>
      </c>
      <c r="C21">
        <f>AVERAGEIF(stops!J:J,'avg results'!A21,stops!E:E)</f>
        <v>-79.39864</v>
      </c>
    </row>
    <row r="22" spans="1:3">
      <c r="A22" t="s">
        <v>187</v>
      </c>
      <c r="B22">
        <f>AVERAGEIF(stops!J:J,'avg results'!A22,stops!D:D)</f>
        <v>43.699998000000001</v>
      </c>
      <c r="C22">
        <f>AVERAGEIF(stops!J:J,'avg results'!A22,stops!E:E)</f>
        <v>-79.43649099999999</v>
      </c>
    </row>
    <row r="23" spans="1:3">
      <c r="A23" t="s">
        <v>188</v>
      </c>
      <c r="B23">
        <f>AVERAGEIF(stops!J:J,'avg results'!A23,stops!D:D)</f>
        <v>43.766798000000001</v>
      </c>
      <c r="C23">
        <f>AVERAGEIF(stops!J:J,'avg results'!A23,stops!E:E)</f>
        <v>-79.276235999999997</v>
      </c>
    </row>
    <row r="24" spans="1:3">
      <c r="A24" t="s">
        <v>189</v>
      </c>
      <c r="B24">
        <f>AVERAGEIF(stops!J:J,'avg results'!A24,stops!D:D)</f>
        <v>43.780496999999997</v>
      </c>
      <c r="C24">
        <f>AVERAGEIF(stops!J:J,'avg results'!A24,stops!E:E)</f>
        <v>-79.415491500000002</v>
      </c>
    </row>
    <row r="25" spans="1:3">
      <c r="A25" t="s">
        <v>190</v>
      </c>
      <c r="B25">
        <f>AVERAGEIF(stops!J:J,'avg results'!A25,stops!D:D)</f>
        <v>43.764854999999997</v>
      </c>
      <c r="C25">
        <f>AVERAGEIF(stops!J:J,'avg results'!A25,stops!E:E)</f>
        <v>-79.491118</v>
      </c>
    </row>
    <row r="26" spans="1:3">
      <c r="A26" t="s">
        <v>191</v>
      </c>
      <c r="B26">
        <f>AVERAGEIF(stops!J:J,'avg results'!A26,stops!D:D)</f>
        <v>43.708597999999995</v>
      </c>
      <c r="C26">
        <f>AVERAGEIF(stops!J:J,'avg results'!A26,stops!E:E)</f>
        <v>-79.440541499999995</v>
      </c>
    </row>
    <row r="27" spans="1:3">
      <c r="A27" t="s">
        <v>192</v>
      </c>
      <c r="B27">
        <f>AVERAGEIF(stops!J:J,'avg results'!A27,stops!D:D)</f>
        <v>43.682699</v>
      </c>
      <c r="C27">
        <f>AVERAGEIF(stops!J:J,'avg results'!A27,stops!E:E)</f>
        <v>-79.330837000000002</v>
      </c>
    </row>
    <row r="28" spans="1:3">
      <c r="A28" t="s">
        <v>193</v>
      </c>
      <c r="B28">
        <f>AVERAGEIF(stops!J:J,'avg results'!A28,stops!D:D)</f>
        <v>43.653699000000003</v>
      </c>
      <c r="C28">
        <f>AVERAGEIF(stops!J:J,'avg results'!A28,stops!E:E)</f>
        <v>-79.467840999999993</v>
      </c>
    </row>
    <row r="29" spans="1:3">
      <c r="A29" t="s">
        <v>194</v>
      </c>
      <c r="B29">
        <f>AVERAGEIF(stops!J:J,'avg results'!A29,stops!D:D)</f>
        <v>43.783358999999997</v>
      </c>
      <c r="C29">
        <f>AVERAGEIF(stops!J:J,'avg results'!A29,stops!E:E)</f>
        <v>-79.523454000000001</v>
      </c>
    </row>
    <row r="30" spans="1:3">
      <c r="A30" t="s">
        <v>195</v>
      </c>
      <c r="B30">
        <f>AVERAGEIF(stops!J:J,'avg results'!A30,stops!D:D)</f>
        <v>43.645398</v>
      </c>
      <c r="C30">
        <f>AVERAGEIF(stops!J:J,'avg results'!A30,stops!E:E)</f>
        <v>-79.524143500000008</v>
      </c>
    </row>
    <row r="31" spans="1:3">
      <c r="A31" t="s">
        <v>196</v>
      </c>
      <c r="B31">
        <f>AVERAGEIF(stops!J:J,'avg results'!A31,stops!D:D)</f>
        <v>43.649948999999999</v>
      </c>
      <c r="C31">
        <f>AVERAGEIF(stops!J:J,'avg results'!A31,stops!E:E)</f>
        <v>-79.483742000000007</v>
      </c>
    </row>
    <row r="32" spans="1:3">
      <c r="A32" t="s">
        <v>197</v>
      </c>
      <c r="B32">
        <f>AVERAGEIF(stops!J:J,'avg results'!A32,stops!D:D)</f>
        <v>43.655498999999999</v>
      </c>
      <c r="C32">
        <f>AVERAGEIF(stops!J:J,'avg results'!A32,stops!E:E)</f>
        <v>-79.459541000000002</v>
      </c>
    </row>
    <row r="33" spans="1:3">
      <c r="A33" t="s">
        <v>198</v>
      </c>
      <c r="B33">
        <f>AVERAGEIF(stops!J:J,'avg results'!A33,stops!D:D)</f>
        <v>43.732366749999997</v>
      </c>
      <c r="C33">
        <f>AVERAGEIF(stops!J:J,'avg results'!A33,stops!E:E)</f>
        <v>-79.264062500000009</v>
      </c>
    </row>
    <row r="34" spans="1:3">
      <c r="A34" t="s">
        <v>199</v>
      </c>
      <c r="B34">
        <f>AVERAGEIF(stops!J:J,'avg results'!A34,stops!D:D)</f>
        <v>43.649048999999998</v>
      </c>
      <c r="C34">
        <f>AVERAGEIF(stops!J:J,'avg results'!A34,stops!E:E)</f>
        <v>-79.377888000000013</v>
      </c>
    </row>
    <row r="35" spans="1:3">
      <c r="A35" t="s">
        <v>200</v>
      </c>
      <c r="B35">
        <f>AVERAGEIF(stops!J:J,'avg results'!A35,stops!D:D)</f>
        <v>43.637519999999995</v>
      </c>
      <c r="C35">
        <f>AVERAGEIF(stops!J:J,'avg results'!A35,stops!E:E)</f>
        <v>-79.535793000000012</v>
      </c>
    </row>
    <row r="36" spans="1:3">
      <c r="A36" t="s">
        <v>201</v>
      </c>
      <c r="B36">
        <f>AVERAGEIF(stops!J:J,'avg results'!A36,stops!D:D)</f>
        <v>43.659280000000003</v>
      </c>
      <c r="C36">
        <f>AVERAGEIF(stops!J:J,'avg results'!A36,stops!E:E)</f>
        <v>-79.442466999999994</v>
      </c>
    </row>
    <row r="37" spans="1:3">
      <c r="A37" t="s">
        <v>202</v>
      </c>
      <c r="B37">
        <f>AVERAGEIF(stops!J:J,'avg results'!A37,stops!D:D)</f>
        <v>43.750448000000006</v>
      </c>
      <c r="C37">
        <f>AVERAGEIF(stops!J:J,'avg results'!A37,stops!E:E)</f>
        <v>-79.270185999999995</v>
      </c>
    </row>
    <row r="38" spans="1:3">
      <c r="A38" t="s">
        <v>203</v>
      </c>
      <c r="B38">
        <f>AVERAGEIF(stops!J:J,'avg results'!A38,stops!D:D)</f>
        <v>43.725948000000002</v>
      </c>
      <c r="C38">
        <f>AVERAGEIF(stops!J:J,'avg results'!A38,stops!E:E)</f>
        <v>-79.402389999999997</v>
      </c>
    </row>
    <row r="39" spans="1:3">
      <c r="A39" t="s">
        <v>204</v>
      </c>
      <c r="B39">
        <f>AVERAGEIF(stops!J:J,'avg results'!A39,stops!D:D)</f>
        <v>43.715266</v>
      </c>
      <c r="C39">
        <f>AVERAGEIF(stops!J:J,'avg results'!A39,stops!E:E)</f>
        <v>-79.443914500000005</v>
      </c>
    </row>
    <row r="40" spans="1:3">
      <c r="A40" t="s">
        <v>205</v>
      </c>
      <c r="B40">
        <f>AVERAGEIF(stops!J:J,'avg results'!A40,stops!D:D)</f>
        <v>43.771298000000002</v>
      </c>
      <c r="C40">
        <f>AVERAGEIF(stops!J:J,'avg results'!A40,stops!E:E)</f>
        <v>-79.365890000000007</v>
      </c>
    </row>
    <row r="41" spans="1:3">
      <c r="A41" t="s">
        <v>206</v>
      </c>
      <c r="B41">
        <f>AVERAGEIF(stops!J:J,'avg results'!A41,stops!D:D)</f>
        <v>43.689098999999999</v>
      </c>
      <c r="C41">
        <f>AVERAGEIF(stops!J:J,'avg results'!A41,stops!E:E)</f>
        <v>-79.301535999999999</v>
      </c>
    </row>
    <row r="42" spans="1:3">
      <c r="A42" t="s">
        <v>207</v>
      </c>
      <c r="B42">
        <f>AVERAGEIF(stops!J:J,'avg results'!A42,stops!D:D)</f>
        <v>43.774920999999999</v>
      </c>
      <c r="C42">
        <f>AVERAGEIF(stops!J:J,'avg results'!A42,stops!E:E)</f>
        <v>-79.251382500000005</v>
      </c>
    </row>
    <row r="43" spans="1:3">
      <c r="A43" t="s">
        <v>208</v>
      </c>
      <c r="B43">
        <f>AVERAGEIF(stops!J:J,'avg results'!A43,stops!D:D)</f>
        <v>43.770448000000002</v>
      </c>
      <c r="C43">
        <f>AVERAGEIF(stops!J:J,'avg results'!A43,stops!E:E)</f>
        <v>-79.271935999999997</v>
      </c>
    </row>
    <row r="44" spans="1:3">
      <c r="A44" t="s">
        <v>209</v>
      </c>
      <c r="B44">
        <f>AVERAGEIF(stops!J:J,'avg results'!A44,stops!D:D)</f>
        <v>43.666598999999998</v>
      </c>
      <c r="C44">
        <f>AVERAGEIF(stops!J:J,'avg results'!A44,stops!E:E)</f>
        <v>-79.393189000000007</v>
      </c>
    </row>
    <row r="45" spans="1:3">
      <c r="A45" t="s">
        <v>210</v>
      </c>
      <c r="B45">
        <f>AVERAGEIF(stops!J:J,'avg results'!A45,stops!D:D)</f>
        <v>43.767946999999999</v>
      </c>
      <c r="C45">
        <f>AVERAGEIF(stops!J:J,'avg results'!A45,stops!E:E)</f>
        <v>-79.412542000000002</v>
      </c>
    </row>
    <row r="46" spans="1:3">
      <c r="A46" t="s">
        <v>211</v>
      </c>
      <c r="B46">
        <f>AVERAGEIF(stops!J:J,'avg results'!A46,stops!D:D)</f>
        <v>43.649748000000002</v>
      </c>
      <c r="C46">
        <f>AVERAGEIF(stops!J:J,'avg results'!A46,stops!E:E)</f>
        <v>-79.494141999999997</v>
      </c>
    </row>
    <row r="47" spans="1:3">
      <c r="A47" t="s">
        <v>212</v>
      </c>
      <c r="B47">
        <f>AVERAGEIF(stops!J:J,'avg results'!A47,stops!D:D)</f>
        <v>43.651099000000002</v>
      </c>
      <c r="C47">
        <f>AVERAGEIF(stops!J:J,'avg results'!A47,stops!E:E)</f>
        <v>-79.386687999999992</v>
      </c>
    </row>
    <row r="48" spans="1:3">
      <c r="A48" t="s">
        <v>213</v>
      </c>
      <c r="B48">
        <f>AVERAGEIF(stops!J:J,'avg results'!A48,stops!D:D)</f>
        <v>43.662199000000001</v>
      </c>
      <c r="C48">
        <f>AVERAGEIF(stops!J:J,'avg results'!A48,stops!E:E)</f>
        <v>-79.426990000000004</v>
      </c>
    </row>
    <row r="49" spans="1:3">
      <c r="A49" t="s">
        <v>214</v>
      </c>
      <c r="B49">
        <f>AVERAGEIF(stops!J:J,'avg results'!A49,stops!D:D)</f>
        <v>43.679799000000003</v>
      </c>
      <c r="C49">
        <f>AVERAGEIF(stops!J:J,'avg results'!A49,stops!E:E)</f>
        <v>-79.344937000000002</v>
      </c>
    </row>
    <row r="50" spans="1:3">
      <c r="A50" t="s">
        <v>215</v>
      </c>
      <c r="B50">
        <f>AVERAGEIF(stops!J:J,'avg results'!A50,stops!D:D)</f>
        <v>43.776745500000004</v>
      </c>
      <c r="C50">
        <f>AVERAGEIF(stops!J:J,'avg results'!A50,stops!E:E)</f>
        <v>-79.509353000000004</v>
      </c>
    </row>
    <row r="51" spans="1:3">
      <c r="A51" t="s">
        <v>216</v>
      </c>
      <c r="B51">
        <f>AVERAGEIF(stops!J:J,'avg results'!A51,stops!D:D)</f>
        <v>43.652749</v>
      </c>
      <c r="C51">
        <f>AVERAGEIF(stops!J:J,'avg results'!A51,stops!E:E)</f>
        <v>-79.379388000000006</v>
      </c>
    </row>
    <row r="52" spans="1:3">
      <c r="A52" t="s">
        <v>217</v>
      </c>
      <c r="B52">
        <f>AVERAGEIF(stops!J:J,'avg results'!A52,stops!D:D)</f>
        <v>43.659899000000003</v>
      </c>
      <c r="C52">
        <f>AVERAGEIF(stops!J:J,'avg results'!A52,stops!E:E)</f>
        <v>-79.390489000000002</v>
      </c>
    </row>
    <row r="53" spans="1:3">
      <c r="A53" t="s">
        <v>218</v>
      </c>
      <c r="B53">
        <f>AVERAGEIF(stops!J:J,'avg results'!A53,stops!D:D)</f>
        <v>43.676648999999998</v>
      </c>
      <c r="C53">
        <f>AVERAGEIF(stops!J:J,'avg results'!A53,stops!E:E)</f>
        <v>-79.388339000000002</v>
      </c>
    </row>
    <row r="54" spans="1:3">
      <c r="A54" t="s">
        <v>219</v>
      </c>
      <c r="B54">
        <f>AVERAGEIF(stops!J:J,'avg results'!A54,stops!D:D)</f>
        <v>43.648448000000002</v>
      </c>
      <c r="C54">
        <f>AVERAGEIF(stops!J:J,'avg results'!A54,stops!E:E)</f>
        <v>-79.509592999999995</v>
      </c>
    </row>
    <row r="55" spans="1:3">
      <c r="A55" t="s">
        <v>220</v>
      </c>
      <c r="B55">
        <f>AVERAGEIF(stops!J:J,'avg results'!A55,stops!D:D)</f>
        <v>43.651899</v>
      </c>
      <c r="C55">
        <f>AVERAGEIF(stops!J:J,'avg results'!A55,stops!E:E)</f>
        <v>-79.475842</v>
      </c>
    </row>
    <row r="56" spans="1:3">
      <c r="A56" t="s">
        <v>221</v>
      </c>
      <c r="B56">
        <f>AVERAGEIF(stops!J:J,'avg results'!A56,stops!D:D)</f>
        <v>43.774498000000001</v>
      </c>
      <c r="C56">
        <f>AVERAGEIF(stops!J:J,'avg results'!A56,stops!E:E)</f>
        <v>-79.257435999999998</v>
      </c>
    </row>
    <row r="57" spans="1:3">
      <c r="A57" t="s">
        <v>222</v>
      </c>
      <c r="B57">
        <f>AVERAGEIF(stops!J:J,'avg results'!A57,stops!D:D)</f>
        <v>43.749675499999995</v>
      </c>
      <c r="C57">
        <f>AVERAGEIF(stops!J:J,'avg results'!A57,stops!E:E)</f>
        <v>-79.462387000000007</v>
      </c>
    </row>
    <row r="58" spans="1:3">
      <c r="A58" t="s">
        <v>223</v>
      </c>
      <c r="B58">
        <f>AVERAGEIF(stops!J:J,'avg results'!A58,stops!D:D)</f>
        <v>43.761284500000002</v>
      </c>
      <c r="C58">
        <f>AVERAGEIF(stops!J:J,'avg results'!A58,stops!E:E)</f>
        <v>-79.410516749999999</v>
      </c>
    </row>
    <row r="59" spans="1:3">
      <c r="A59" t="s">
        <v>224</v>
      </c>
      <c r="B59">
        <f>AVERAGEIF(stops!J:J,'avg results'!A59,stops!D:D)</f>
        <v>43.672138500000003</v>
      </c>
      <c r="C59">
        <f>AVERAGEIF(stops!J:J,'avg results'!A59,stops!E:E)</f>
        <v>-79.376167499999994</v>
      </c>
    </row>
    <row r="60" spans="1:3">
      <c r="A60" t="s">
        <v>225</v>
      </c>
      <c r="B60">
        <f>AVERAGEIF(stops!J:J,'avg results'!A60,stops!D:D)</f>
        <v>43.668374</v>
      </c>
      <c r="C60">
        <f>AVERAGEIF(stops!J:J,'avg results'!A60,stops!E:E)</f>
        <v>-79.404888999999997</v>
      </c>
    </row>
    <row r="61" spans="1:3">
      <c r="A61" t="s">
        <v>226</v>
      </c>
      <c r="B61">
        <f>AVERAGEIF(stops!J:J,'avg results'!A61,stops!D:D)</f>
        <v>43.647649000000001</v>
      </c>
      <c r="C61">
        <f>AVERAGEIF(stops!J:J,'avg results'!A61,stops!E:E)</f>
        <v>-79.384788</v>
      </c>
    </row>
    <row r="62" spans="1:3">
      <c r="A62" t="s">
        <v>227</v>
      </c>
      <c r="B62">
        <f>AVERAGEIF(stops!J:J,'avg results'!A62,stops!D:D)</f>
        <v>43.688048999999999</v>
      </c>
      <c r="C62">
        <f>AVERAGEIF(stops!J:J,'avg results'!A62,stops!E:E)</f>
        <v>-79.39328900000001</v>
      </c>
    </row>
    <row r="63" spans="1:3">
      <c r="A63" t="s">
        <v>228</v>
      </c>
      <c r="B63">
        <f>AVERAGEIF(stops!J:J,'avg results'!A63,stops!D:D)</f>
        <v>43.684547999999999</v>
      </c>
      <c r="C63">
        <f>AVERAGEIF(stops!J:J,'avg results'!A63,stops!E:E)</f>
        <v>-79.415639999999996</v>
      </c>
    </row>
    <row r="64" spans="1:3">
      <c r="A64" t="s">
        <v>229</v>
      </c>
      <c r="B64">
        <f>AVERAGEIF(stops!J:J,'avg results'!A64,stops!D:D)</f>
        <v>43.668399000000001</v>
      </c>
      <c r="C64">
        <f>AVERAGEIF(stops!J:J,'avg results'!A64,stops!E:E)</f>
        <v>-79.398813999999987</v>
      </c>
    </row>
    <row r="65" spans="1:3">
      <c r="A65" t="s">
        <v>230</v>
      </c>
      <c r="B65">
        <f>AVERAGEIF(stops!J:J,'avg results'!A65,stops!D:D)</f>
        <v>43.654648999999999</v>
      </c>
      <c r="C65">
        <f>AVERAGEIF(stops!J:J,'avg results'!A65,stops!E:E)</f>
        <v>-79.388188000000014</v>
      </c>
    </row>
    <row r="66" spans="1:3">
      <c r="A66" t="s">
        <v>231</v>
      </c>
      <c r="B66">
        <f>AVERAGEIF(stops!J:J,'avg results'!A66,stops!D:D)</f>
        <v>43.682699</v>
      </c>
      <c r="C66">
        <f>AVERAGEIF(stops!J:J,'avg results'!A66,stops!E:E)</f>
        <v>-79.39098899999999</v>
      </c>
    </row>
    <row r="67" spans="1:3">
      <c r="A67" t="s">
        <v>232</v>
      </c>
      <c r="B67">
        <f>AVERAGEIF(stops!J:J,'avg results'!A67,stops!D:D)</f>
        <v>43.645699</v>
      </c>
      <c r="C67">
        <f>AVERAGEIF(stops!J:J,'avg results'!A67,stops!E:E)</f>
        <v>-79.380588000000003</v>
      </c>
    </row>
    <row r="68" spans="1:3">
      <c r="A68" t="s">
        <v>233</v>
      </c>
      <c r="B68">
        <f>AVERAGEIF(stops!J:J,'avg results'!A68,stops!D:D)</f>
        <v>43.794021000000001</v>
      </c>
      <c r="C68">
        <f>AVERAGEIF(stops!J:J,'avg results'!A68,stops!E:E)</f>
        <v>-79.527906000000002</v>
      </c>
    </row>
    <row r="69" spans="1:3">
      <c r="A69" t="s">
        <v>234</v>
      </c>
      <c r="B69">
        <f>AVERAGEIF(stops!J:J,'avg results'!A69,stops!D:D)</f>
        <v>43.694898999999999</v>
      </c>
      <c r="C69">
        <f>AVERAGEIF(stops!J:J,'avg results'!A69,stops!E:E)</f>
        <v>-79.288685000000001</v>
      </c>
    </row>
    <row r="70" spans="1:3">
      <c r="A70" t="s">
        <v>235</v>
      </c>
      <c r="B70">
        <f>AVERAGEIF(stops!J:J,'avg results'!A70,stops!D:D)</f>
        <v>43.711548999999998</v>
      </c>
      <c r="C70">
        <f>AVERAGEIF(stops!J:J,'avg results'!A70,stops!E:E)</f>
        <v>-79.27893499999999</v>
      </c>
    </row>
    <row r="71" spans="1:3">
      <c r="A71" t="s">
        <v>236</v>
      </c>
      <c r="B71">
        <f>AVERAGEIF(stops!J:J,'avg results'!A71,stops!D:D)</f>
        <v>43.665548999999999</v>
      </c>
      <c r="C71">
        <f>AVERAGEIF(stops!J:J,'avg results'!A71,stops!E:E)</f>
        <v>-79.383637999999991</v>
      </c>
    </row>
    <row r="72" spans="1:3">
      <c r="A72" t="s">
        <v>237</v>
      </c>
      <c r="B72">
        <f>AVERAGEIF(stops!J:J,'avg results'!A72,stops!D:D)</f>
        <v>43.734448</v>
      </c>
      <c r="C72">
        <f>AVERAGEIF(stops!J:J,'avg results'!A72,stops!E:E)</f>
        <v>-79.450041999999996</v>
      </c>
    </row>
    <row r="73" spans="1:3">
      <c r="A73" t="s">
        <v>238</v>
      </c>
      <c r="B73">
        <f>AVERAGEIF(stops!J:J,'avg results'!A73,stops!D:D)</f>
        <v>43.686498999999998</v>
      </c>
      <c r="C73">
        <f>AVERAGEIF(stops!J:J,'avg results'!A73,stops!E:E)</f>
        <v>-79.313136</v>
      </c>
    </row>
    <row r="74" spans="1:3">
      <c r="A74" t="s">
        <v>239</v>
      </c>
      <c r="B74">
        <f>AVERAGEIF(stops!J:J,'avg results'!A74,stops!D:D)</f>
        <v>43.671022999999998</v>
      </c>
      <c r="C74">
        <f>AVERAGEIF(stops!J:J,'avg results'!A74,stops!E:E)</f>
        <v>-79.386372499999993</v>
      </c>
    </row>
    <row r="75" spans="1:3">
      <c r="A75" t="s">
        <v>240</v>
      </c>
      <c r="B75">
        <f>AVERAGEIF(stops!J:J,'avg results'!A75,stops!D:D)</f>
        <v>43.743848</v>
      </c>
      <c r="C75">
        <f>AVERAGEIF(stops!J:J,'avg results'!A75,stops!E:E)</f>
        <v>-79.406091000000004</v>
      </c>
    </row>
    <row r="76" spans="1:3">
      <c r="A76" t="s">
        <v>241</v>
      </c>
      <c r="B76">
        <f>AVERAGEIF(stops!J:J,'avg results'!A76,stops!D:D)</f>
        <v>43.724598</v>
      </c>
      <c r="C76">
        <f>AVERAGEIF(stops!J:J,'avg results'!A76,stops!E:E)</f>
        <v>-79.447492000000011</v>
      </c>
    </row>
    <row r="77" spans="1:3">
      <c r="A77" t="s">
        <v>242</v>
      </c>
      <c r="B77">
        <f>AVERAGEIF(stops!J:J,'avg results'!A77,stops!D:D)</f>
        <v>43.774096999999998</v>
      </c>
      <c r="C77">
        <f>AVERAGEIF(stops!J:J,'avg results'!A77,stops!E:E)</f>
        <v>-79.499887999999999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avg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 Goldstein</cp:lastModifiedBy>
  <dcterms:created xsi:type="dcterms:W3CDTF">2020-02-08T18:43:47Z</dcterms:created>
  <dcterms:modified xsi:type="dcterms:W3CDTF">2020-02-16T23:12:19Z</dcterms:modified>
</cp:coreProperties>
</file>