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D8F567BA-D011-457C-B92F-7A4FFF376E6A}" xr6:coauthVersionLast="47" xr6:coauthVersionMax="47" xr10:uidLastSave="{00000000-0000-0000-0000-000000000000}"/>
  <bookViews>
    <workbookView xWindow="-108" yWindow="-108" windowWidth="23256" windowHeight="1245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3" i="11" l="1"/>
  <c r="F33" i="11"/>
  <c r="F32" i="11"/>
  <c r="E32" i="11"/>
  <c r="E31" i="11"/>
  <c r="F31" i="11" s="1"/>
  <c r="F30" i="11"/>
  <c r="E30" i="11"/>
  <c r="F26" i="11"/>
  <c r="E25" i="11"/>
  <c r="F25" i="11"/>
  <c r="E26" i="11"/>
  <c r="F23" i="11"/>
  <c r="E24" i="11"/>
  <c r="F24" i="11"/>
  <c r="E23" i="11"/>
  <c r="E3" i="11"/>
  <c r="E9" i="11" s="1"/>
  <c r="E14" i="11" s="1"/>
  <c r="F14" i="11" s="1"/>
  <c r="H7" i="11"/>
  <c r="F9" i="11" l="1"/>
  <c r="E10" i="11"/>
  <c r="F10" i="11" s="1"/>
  <c r="E11" i="11" l="1"/>
  <c r="F11" i="11" s="1"/>
  <c r="H25" i="11"/>
  <c r="I5" i="11"/>
  <c r="H36" i="11"/>
  <c r="H35" i="11"/>
  <c r="H34" i="11"/>
  <c r="H33" i="11"/>
  <c r="H32" i="11"/>
  <c r="H31" i="11"/>
  <c r="H29" i="11"/>
  <c r="H23" i="11"/>
  <c r="H22" i="11"/>
  <c r="H15" i="11"/>
  <c r="H8" i="11"/>
  <c r="H9" i="11" l="1"/>
  <c r="E28" i="11"/>
  <c r="I6" i="11"/>
  <c r="H30" i="11" l="1"/>
  <c r="F28" i="11"/>
  <c r="H28" i="11" s="1"/>
  <c r="H10" i="11"/>
  <c r="E27" i="11"/>
  <c r="H26" i="11"/>
  <c r="E12" i="11"/>
  <c r="F12" i="11" s="1"/>
  <c r="E13" i="11" s="1"/>
  <c r="J5" i="11"/>
  <c r="K5" i="11" s="1"/>
  <c r="L5" i="11" s="1"/>
  <c r="M5" i="11" s="1"/>
  <c r="N5" i="11" s="1"/>
  <c r="O5" i="11" s="1"/>
  <c r="P5" i="11" s="1"/>
  <c r="I4" i="11"/>
  <c r="E16" i="11" l="1"/>
  <c r="F13" i="11"/>
  <c r="H13" i="11" s="1"/>
  <c r="F27" i="11"/>
  <c r="H27" i="11" s="1"/>
  <c r="H11" i="11"/>
  <c r="H12" i="11"/>
  <c r="P4" i="11"/>
  <c r="Q5" i="11"/>
  <c r="R5" i="11" s="1"/>
  <c r="S5" i="11" s="1"/>
  <c r="T5" i="11" s="1"/>
  <c r="U5" i="11" s="1"/>
  <c r="V5" i="11" s="1"/>
  <c r="W5" i="11" s="1"/>
  <c r="J6" i="11"/>
  <c r="E19" i="11" l="1"/>
  <c r="F19" i="11" s="1"/>
  <c r="F16" i="11"/>
  <c r="H16" i="11" s="1"/>
  <c r="E17" i="11"/>
  <c r="W4" i="11"/>
  <c r="X5" i="11"/>
  <c r="Y5" i="11" s="1"/>
  <c r="Z5" i="11" s="1"/>
  <c r="AA5" i="11" s="1"/>
  <c r="AB5" i="11" s="1"/>
  <c r="AC5" i="11" s="1"/>
  <c r="AD5" i="11" s="1"/>
  <c r="K6" i="11"/>
  <c r="E18" i="11" l="1"/>
  <c r="F18" i="11" s="1"/>
  <c r="F17" i="11"/>
  <c r="H17" i="11"/>
  <c r="AE5" i="11"/>
  <c r="AF5" i="11" s="1"/>
  <c r="AG5" i="11" s="1"/>
  <c r="AH5" i="11" s="1"/>
  <c r="AI5" i="11" s="1"/>
  <c r="AJ5" i="11" s="1"/>
  <c r="AD4" i="11"/>
  <c r="L6" i="11"/>
  <c r="H18" i="11" l="1"/>
  <c r="AK5" i="11"/>
  <c r="AL5" i="11" s="1"/>
  <c r="AM5" i="11" s="1"/>
  <c r="AN5" i="11" s="1"/>
  <c r="AO5" i="11" s="1"/>
  <c r="AP5" i="11" s="1"/>
  <c r="AQ5" i="11" s="1"/>
  <c r="M6" i="11"/>
  <c r="E20" i="11" l="1"/>
  <c r="H19" i="11"/>
  <c r="AR5" i="11"/>
  <c r="AS5" i="11" s="1"/>
  <c r="AK4" i="11"/>
  <c r="N6" i="11"/>
  <c r="F20" i="11" l="1"/>
  <c r="H20" i="11" s="1"/>
  <c r="AT5" i="1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<sst xmlns="http://schemas.openxmlformats.org/spreadsheetml/2006/main" count="88" uniqueCount="80">
  <si>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</si>
  <si>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</si>
  <si>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</si>
  <si>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</si>
  <si>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</si>
  <si>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</si>
  <si>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</si>
  <si>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</si>
  <si>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</si>
  <si>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</si>
  <si>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</si>
  <si>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</si>
  <si>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</si>
  <si>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</si>
  <si>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</si>
  <si>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</si>
  <si>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</si>
  <si>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</si>
  <si>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</si>
  <si>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</si>
  <si>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</si>
  <si>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</si>
  <si>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</si>
  <si>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</si>
  <si>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</si>
  <si>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</si>
  <si>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</si>
  <si>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</si>
  <si>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</si>
  <si>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</si>
  <si>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</si>
  <si>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</si>
  <si>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</si>
  <si>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</si>
  <si>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</si>
  <si>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</si>
  <si>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</si>
  <si>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Enter the name of the Project Lead in cell B3. Enter the Project Start date in cell E3. Project Start: label is in cell C3.</t>
  </si>
  <si>
    <t xml:space="preserve">Do not delete this row. This row is hidden to preserve a formula that is used to highlight the current day within the project schedule. </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</si>
  <si>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</si>
  <si>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Create Voice-Controlled Interface for Chat-GPT3 to improve User Experience, Accessibility, and Broaden Applications</t>
  </si>
  <si>
    <t>Research Paper Analysis</t>
  </si>
  <si>
    <t>Research Paper Identification</t>
  </si>
  <si>
    <t>Module Selection</t>
  </si>
  <si>
    <t>Module Identification</t>
  </si>
  <si>
    <t>Priyal</t>
  </si>
  <si>
    <t>Durva</t>
  </si>
  <si>
    <t>Akshita</t>
  </si>
  <si>
    <t>Akshat</t>
  </si>
  <si>
    <t>Platform Selection</t>
  </si>
  <si>
    <t>Gaurav</t>
  </si>
  <si>
    <t xml:space="preserve">Resource Gathering </t>
  </si>
  <si>
    <t>Synopsis</t>
  </si>
  <si>
    <t>All Members</t>
  </si>
  <si>
    <t>System Design and Architecture</t>
  </si>
  <si>
    <t>Problem Statement Scope Research</t>
  </si>
  <si>
    <t>Functionality Specification</t>
  </si>
  <si>
    <t>Timeline Design</t>
  </si>
  <si>
    <t>System Module Labelling</t>
  </si>
  <si>
    <t>Implementation</t>
  </si>
  <si>
    <t>Priyal, Durva</t>
  </si>
  <si>
    <t>Durva, Akshat</t>
  </si>
  <si>
    <t>Akshita, Gaurav</t>
  </si>
  <si>
    <t>Liturature Survey</t>
  </si>
  <si>
    <t>Integration of ChatGPT API in Python</t>
  </si>
  <si>
    <t>Whisper ASW Module Setup</t>
  </si>
  <si>
    <t>Data Embedding with GPT</t>
  </si>
  <si>
    <t>Text-To Speech Google API</t>
  </si>
  <si>
    <t>Integration of All the Modules</t>
  </si>
  <si>
    <t>User Interface</t>
  </si>
  <si>
    <t>Gaurav, Durva</t>
  </si>
  <si>
    <t>Gaurav, Akshat</t>
  </si>
  <si>
    <t>Gaurav, Akshita</t>
  </si>
  <si>
    <t>Testing and Deployment</t>
  </si>
  <si>
    <t>Module Testing</t>
  </si>
  <si>
    <t>Akshat, Gaurav</t>
  </si>
  <si>
    <t>Bug Fixing</t>
  </si>
  <si>
    <t>Deployment and Cloud Hosting</t>
  </si>
  <si>
    <t>Priyal, Akshita</t>
  </si>
  <si>
    <t>Fianl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</si>
</sst>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91">
    <xf numFmtId="0" fontId="0" fillId="0" borderId="0" xfId="0"/>
    <xf numFmtId="0" fontId="1"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7" fontId="10" fillId="7" borderId="0" xfId="0" applyNumberFormat="1" applyFont="1" applyFill="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0" fontId="7" fillId="2" borderId="2" xfId="0" applyFont="1" applyFill="1" applyBorder="1" applyAlignment="1">
      <alignment horizontal="center" vertical="center"/>
    </xf>
    <xf numFmtId="9" fontId="4" fillId="2" borderId="2" xfId="2" applyFont="1" applyFill="1" applyBorder="1" applyAlignment="1">
      <alignment horizontal="center" vertical="center"/>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3"/>
    <xf numFmtId="0" fontId="21" fillId="0" borderId="0" xfId="3" applyAlignment="1">
      <alignment wrapText="1"/>
    </xf>
    <xf numFmtId="0" fontId="21" fillId="0" borderId="0" xfId="0" applyFont="1" applyAlignment="1">
      <alignment horizontal="center"/>
    </xf>
    <xf numFmtId="0" fontId="0" fillId="0" borderId="0" xfId="0" applyAlignment="1">
      <alignment wrapText="1"/>
    </xf>
    <xf numFmtId="0" fontId="9" fillId="0" borderId="0" xfId="6"/>
    <xf numFmtId="0" fontId="9" fillId="0" borderId="0" xfId="7">
      <alignment vertical="top"/>
    </xf>
    <xf numFmtId="164" fontId="8" fillId="3" borderId="2" xfId="10" applyFill="1">
      <alignment horizontal="center" vertical="center"/>
    </xf>
    <xf numFmtId="164" fontId="8" fillId="4" borderId="2" xfId="10" applyFill="1">
      <alignment horizontal="center" vertical="center"/>
    </xf>
    <xf numFmtId="164" fontId="8" fillId="11" borderId="2" xfId="10" applyFill="1">
      <alignment horizontal="center" vertical="center"/>
    </xf>
    <xf numFmtId="164" fontId="8" fillId="10" borderId="2" xfId="10" applyFill="1">
      <alignment horizontal="center" vertical="center"/>
    </xf>
    <xf numFmtId="164" fontId="8" fillId="0" borderId="2" xfId="10">
      <alignment horizontal="center" vertical="center"/>
    </xf>
    <xf numFmtId="0" fontId="8" fillId="8" borderId="2" xfId="11" applyFill="1">
      <alignment horizontal="center" vertical="center"/>
    </xf>
    <xf numFmtId="0" fontId="8" fillId="3" borderId="2" xfId="11" applyFill="1">
      <alignment horizontal="center" vertical="center"/>
    </xf>
    <xf numFmtId="0" fontId="8" fillId="9" borderId="2" xfId="11" applyFill="1">
      <alignment horizontal="center" vertical="center"/>
    </xf>
    <xf numFmtId="0" fontId="8" fillId="4" borderId="2" xfId="11" applyFill="1">
      <alignment horizontal="center" vertical="center"/>
    </xf>
    <xf numFmtId="0" fontId="8" fillId="6" borderId="2" xfId="11" applyFill="1">
      <alignment horizontal="center" vertical="center"/>
    </xf>
    <xf numFmtId="0" fontId="8" fillId="11" borderId="2" xfId="11" applyFill="1">
      <alignment horizontal="center" vertical="center"/>
    </xf>
    <xf numFmtId="0" fontId="8" fillId="5" borderId="2" xfId="11" applyFill="1">
      <alignment horizontal="center" vertical="center"/>
    </xf>
    <xf numFmtId="0" fontId="8" fillId="10"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10" xfId="0" applyBorder="1"/>
    <xf numFmtId="0" fontId="22" fillId="0" borderId="0" xfId="1" applyFont="1" applyProtection="1">
      <alignment vertical="top"/>
    </xf>
    <xf numFmtId="0" fontId="4" fillId="0" borderId="0" xfId="0" applyFont="1"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8" fillId="0" borderId="3" xfId="9">
      <alignment horizontal="center" vertical="center"/>
    </xf>
    <xf numFmtId="0" fontId="8" fillId="0" borderId="0" xfId="8">
      <alignment horizontal="right" indent="1"/>
    </xf>
    <xf numFmtId="0" fontId="8" fillId="0" borderId="7" xfId="8" applyBorder="1">
      <alignment horizontal="right" indent="1"/>
    </xf>
    <xf numFmtId="0" fontId="12" fillId="0" borderId="0" xfId="5" applyAlignment="1"/>
    <xf numFmtId="0" fontId="0" fillId="11" borderId="2" xfId="11" applyFont="1" applyFill="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9"/>
  <sheetViews>
    <sheetView showGridLines="0" tabSelected="1" showRuler="0" zoomScaleNormal="100" zoomScalePageLayoutView="70" workbookViewId="0">
      <pane ySplit="6" topLeftCell="A22" activePane="bottomLeft" state="frozen"/>
      <selection pane="bottomLeft" activeCell="C26" sqref="C26"/>
    </sheetView>
  </sheetViews>
  <sheetFormatPr defaultRowHeight="30" customHeight="1" x14ac:dyDescent="0.3"/>
  <cols>
    <col min="1" max="1" width="2.6640625" style="55" customWidth="1"/>
    <col min="2" max="2" width="33.21875" customWidth="1"/>
    <col min="3" max="3" width="30.6640625" customWidth="1"/>
    <col min="4" max="4" width="10.6640625" customWidth="1"/>
    <col min="5" max="5" width="10.44140625" style="3" customWidth="1"/>
    <col min="6" max="6" width="10.44140625" customWidth="1"/>
    <col min="7" max="7" width="2.6640625" customWidth="1"/>
    <col min="8" max="8" width="53.109375" hidden="1" customWidth="1"/>
    <col min="9" max="64" width="2.5546875" customWidth="1"/>
    <col min="69" max="70" width="10.33203125"/>
  </cols>
  <sheetData>
    <row r="1" spans="1:64" ht="30" customHeight="1" x14ac:dyDescent="0.55000000000000004">
      <c r="A1" s="56" t="s">
        <v>30</v>
      </c>
      <c r="B1" s="89" t="s">
        <v>40</v>
      </c>
      <c r="C1" s="89"/>
      <c r="D1" s="89"/>
      <c r="E1" s="89"/>
      <c r="F1" s="89"/>
      <c r="G1" s="89"/>
      <c r="H1" s="89"/>
      <c r="I1" s="89"/>
      <c r="J1" s="89"/>
      <c r="K1" s="89"/>
      <c r="L1" s="89"/>
      <c r="M1" s="89"/>
      <c r="N1" s="89"/>
      <c r="O1" s="89"/>
    </row>
    <row r="2" spans="1:64" ht="30" customHeight="1" x14ac:dyDescent="0.35">
      <c r="A2" s="55" t="s">
        <v>26</v>
      </c>
      <c r="B2" s="59" t="s">
        <v>22</v>
      </c>
      <c r="I2" s="81"/>
    </row>
    <row r="3" spans="1:64" ht="30" customHeight="1" x14ac:dyDescent="0.3">
      <c r="A3" s="55" t="s">
        <v>37</v>
      </c>
      <c r="B3" s="60" t="s">
        <v>23</v>
      </c>
      <c r="C3" s="87" t="s">
        <v>1</v>
      </c>
      <c r="D3" s="88"/>
      <c r="E3" s="86">
        <f>DATE(2023, 3, 20)</f>
        <v>45005</v>
      </c>
      <c r="F3" s="86"/>
    </row>
    <row r="4" spans="1:64" ht="30" customHeight="1" x14ac:dyDescent="0.3">
      <c r="A4" s="56" t="s">
        <v>31</v>
      </c>
      <c r="C4" s="87" t="s">
        <v>8</v>
      </c>
      <c r="D4" s="88"/>
      <c r="E4" s="5">
        <v>1</v>
      </c>
      <c r="I4" s="83">
        <f>I5</f>
        <v>45005</v>
      </c>
      <c r="J4" s="84"/>
      <c r="K4" s="84"/>
      <c r="L4" s="84"/>
      <c r="M4" s="84"/>
      <c r="N4" s="84"/>
      <c r="O4" s="85"/>
      <c r="P4" s="83">
        <f>P5</f>
        <v>45012</v>
      </c>
      <c r="Q4" s="84"/>
      <c r="R4" s="84"/>
      <c r="S4" s="84"/>
      <c r="T4" s="84"/>
      <c r="U4" s="84"/>
      <c r="V4" s="85"/>
      <c r="W4" s="83">
        <f>W5</f>
        <v>45019</v>
      </c>
      <c r="X4" s="84"/>
      <c r="Y4" s="84"/>
      <c r="Z4" s="84"/>
      <c r="AA4" s="84"/>
      <c r="AB4" s="84"/>
      <c r="AC4" s="85"/>
      <c r="AD4" s="83">
        <f>AD5</f>
        <v>45026</v>
      </c>
      <c r="AE4" s="84"/>
      <c r="AF4" s="84"/>
      <c r="AG4" s="84"/>
      <c r="AH4" s="84"/>
      <c r="AI4" s="84"/>
      <c r="AJ4" s="85"/>
      <c r="AK4" s="83">
        <f>AK5</f>
        <v>45033</v>
      </c>
      <c r="AL4" s="84"/>
      <c r="AM4" s="84"/>
      <c r="AN4" s="84"/>
      <c r="AO4" s="84"/>
      <c r="AP4" s="84"/>
      <c r="AQ4" s="85"/>
      <c r="AR4" s="83">
        <f>AR5</f>
        <v>45040</v>
      </c>
      <c r="AS4" s="84"/>
      <c r="AT4" s="84"/>
      <c r="AU4" s="84"/>
      <c r="AV4" s="84"/>
      <c r="AW4" s="84"/>
      <c r="AX4" s="85"/>
      <c r="AY4" s="83">
        <f>AY5</f>
        <v>45047</v>
      </c>
      <c r="AZ4" s="84"/>
      <c r="BA4" s="84"/>
      <c r="BB4" s="84"/>
      <c r="BC4" s="84"/>
      <c r="BD4" s="84"/>
      <c r="BE4" s="85"/>
      <c r="BF4" s="83">
        <f>BF5</f>
        <v>45054</v>
      </c>
      <c r="BG4" s="84"/>
      <c r="BH4" s="84"/>
      <c r="BI4" s="84"/>
      <c r="BJ4" s="84"/>
      <c r="BK4" s="84"/>
      <c r="BL4" s="85"/>
    </row>
    <row r="5" spans="1:64" ht="15" customHeight="1" x14ac:dyDescent="0.3">
      <c r="A5" s="56" t="s">
        <v>32</v>
      </c>
      <c r="B5" s="80"/>
      <c r="C5" s="80"/>
      <c r="D5" s="80"/>
      <c r="E5" s="80"/>
      <c r="F5" s="80"/>
      <c r="G5" s="80"/>
      <c r="I5" s="9">
        <f>Project_Start-WEEKDAY(Project_Start,1)+2+7*(Display_Week-1)</f>
        <v>45005</v>
      </c>
      <c r="J5" s="8">
        <f>I5+1</f>
        <v>45006</v>
      </c>
      <c r="K5" s="8">
        <f t="shared" ref="K5:AX5" si="0">J5+1</f>
        <v>45007</v>
      </c>
      <c r="L5" s="8">
        <f t="shared" si="0"/>
        <v>45008</v>
      </c>
      <c r="M5" s="8">
        <f t="shared" si="0"/>
        <v>45009</v>
      </c>
      <c r="N5" s="8">
        <f t="shared" si="0"/>
        <v>45010</v>
      </c>
      <c r="O5" s="10">
        <f t="shared" si="0"/>
        <v>45011</v>
      </c>
      <c r="P5" s="9">
        <f>O5+1</f>
        <v>45012</v>
      </c>
      <c r="Q5" s="8">
        <f>P5+1</f>
        <v>45013</v>
      </c>
      <c r="R5" s="8">
        <f t="shared" si="0"/>
        <v>45014</v>
      </c>
      <c r="S5" s="8">
        <f t="shared" si="0"/>
        <v>45015</v>
      </c>
      <c r="T5" s="8">
        <f t="shared" si="0"/>
        <v>45016</v>
      </c>
      <c r="U5" s="8">
        <f t="shared" si="0"/>
        <v>45017</v>
      </c>
      <c r="V5" s="10">
        <f t="shared" si="0"/>
        <v>45018</v>
      </c>
      <c r="W5" s="9">
        <f>V5+1</f>
        <v>45019</v>
      </c>
      <c r="X5" s="8">
        <f>W5+1</f>
        <v>45020</v>
      </c>
      <c r="Y5" s="8">
        <f t="shared" si="0"/>
        <v>45021</v>
      </c>
      <c r="Z5" s="8">
        <f t="shared" si="0"/>
        <v>45022</v>
      </c>
      <c r="AA5" s="8">
        <f t="shared" si="0"/>
        <v>45023</v>
      </c>
      <c r="AB5" s="8">
        <f t="shared" si="0"/>
        <v>45024</v>
      </c>
      <c r="AC5" s="10">
        <f t="shared" si="0"/>
        <v>45025</v>
      </c>
      <c r="AD5" s="9">
        <f>AC5+1</f>
        <v>45026</v>
      </c>
      <c r="AE5" s="8">
        <f>AD5+1</f>
        <v>45027</v>
      </c>
      <c r="AF5" s="8">
        <f t="shared" si="0"/>
        <v>45028</v>
      </c>
      <c r="AG5" s="8">
        <f t="shared" si="0"/>
        <v>45029</v>
      </c>
      <c r="AH5" s="8">
        <f t="shared" si="0"/>
        <v>45030</v>
      </c>
      <c r="AI5" s="8">
        <f t="shared" si="0"/>
        <v>45031</v>
      </c>
      <c r="AJ5" s="10">
        <f t="shared" si="0"/>
        <v>45032</v>
      </c>
      <c r="AK5" s="9">
        <f>AJ5+1</f>
        <v>45033</v>
      </c>
      <c r="AL5" s="8">
        <f>AK5+1</f>
        <v>45034</v>
      </c>
      <c r="AM5" s="8">
        <f t="shared" si="0"/>
        <v>45035</v>
      </c>
      <c r="AN5" s="8">
        <f t="shared" si="0"/>
        <v>45036</v>
      </c>
      <c r="AO5" s="8">
        <f t="shared" si="0"/>
        <v>45037</v>
      </c>
      <c r="AP5" s="8">
        <f t="shared" si="0"/>
        <v>45038</v>
      </c>
      <c r="AQ5" s="10">
        <f t="shared" si="0"/>
        <v>45039</v>
      </c>
      <c r="AR5" s="9">
        <f>AQ5+1</f>
        <v>45040</v>
      </c>
      <c r="AS5" s="8">
        <f>AR5+1</f>
        <v>45041</v>
      </c>
      <c r="AT5" s="8">
        <f t="shared" si="0"/>
        <v>45042</v>
      </c>
      <c r="AU5" s="8">
        <f t="shared" si="0"/>
        <v>45043</v>
      </c>
      <c r="AV5" s="8">
        <f t="shared" si="0"/>
        <v>45044</v>
      </c>
      <c r="AW5" s="8">
        <f t="shared" si="0"/>
        <v>45045</v>
      </c>
      <c r="AX5" s="10">
        <f t="shared" si="0"/>
        <v>45046</v>
      </c>
      <c r="AY5" s="9">
        <f>AX5+1</f>
        <v>45047</v>
      </c>
      <c r="AZ5" s="8">
        <f>AY5+1</f>
        <v>45048</v>
      </c>
      <c r="BA5" s="8">
        <f t="shared" ref="BA5:BE5" si="1">AZ5+1</f>
        <v>45049</v>
      </c>
      <c r="BB5" s="8">
        <f t="shared" si="1"/>
        <v>45050</v>
      </c>
      <c r="BC5" s="8">
        <f t="shared" si="1"/>
        <v>45051</v>
      </c>
      <c r="BD5" s="8">
        <f t="shared" si="1"/>
        <v>45052</v>
      </c>
      <c r="BE5" s="10">
        <f t="shared" si="1"/>
        <v>45053</v>
      </c>
      <c r="BF5" s="9">
        <f>BE5+1</f>
        <v>45054</v>
      </c>
      <c r="BG5" s="8">
        <f>BF5+1</f>
        <v>45055</v>
      </c>
      <c r="BH5" s="8">
        <f t="shared" ref="BH5:BL5" si="2">BG5+1</f>
        <v>45056</v>
      </c>
      <c r="BI5" s="8">
        <f t="shared" si="2"/>
        <v>45057</v>
      </c>
      <c r="BJ5" s="8">
        <f t="shared" si="2"/>
        <v>45058</v>
      </c>
      <c r="BK5" s="8">
        <f t="shared" si="2"/>
        <v>45059</v>
      </c>
      <c r="BL5" s="10">
        <f t="shared" si="2"/>
        <v>45060</v>
      </c>
    </row>
    <row r="6" spans="1:64" ht="30" customHeight="1" thickBot="1" x14ac:dyDescent="0.35">
      <c r="A6" s="56" t="s">
        <v>33</v>
      </c>
      <c r="B6" s="6" t="s">
        <v>9</v>
      </c>
      <c r="C6" s="7" t="s">
        <v>3</v>
      </c>
      <c r="D6" s="7" t="s">
        <v>2</v>
      </c>
      <c r="E6" s="7" t="s">
        <v>5</v>
      </c>
      <c r="F6" s="7" t="s">
        <v>6</v>
      </c>
      <c r="G6" s="7"/>
      <c r="H6" s="7" t="s">
        <v>7</v>
      </c>
      <c r="I6" s="11" t="str">
        <f t="shared" ref="I6" si="3">LEFT(TEXT(I5,"ddd"),1)</f>
        <v>M</v>
      </c>
      <c r="J6" s="11" t="str">
        <f t="shared" ref="J6:AR6" si="4">LEFT(TEXT(J5,"ddd"),1)</f>
        <v>T</v>
      </c>
      <c r="K6" s="11" t="str">
        <f t="shared" si="4"/>
        <v>W</v>
      </c>
      <c r="L6" s="11" t="str">
        <f t="shared" si="4"/>
        <v>T</v>
      </c>
      <c r="M6" s="11" t="str">
        <f t="shared" si="4"/>
        <v>F</v>
      </c>
      <c r="N6" s="11" t="str">
        <f t="shared" si="4"/>
        <v>S</v>
      </c>
      <c r="O6" s="11" t="str">
        <f t="shared" si="4"/>
        <v>S</v>
      </c>
      <c r="P6" s="11" t="str">
        <f t="shared" si="4"/>
        <v>M</v>
      </c>
      <c r="Q6" s="11" t="str">
        <f t="shared" si="4"/>
        <v>T</v>
      </c>
      <c r="R6" s="11" t="str">
        <f t="shared" si="4"/>
        <v>W</v>
      </c>
      <c r="S6" s="11" t="str">
        <f t="shared" si="4"/>
        <v>T</v>
      </c>
      <c r="T6" s="11" t="str">
        <f t="shared" si="4"/>
        <v>F</v>
      </c>
      <c r="U6" s="11" t="str">
        <f t="shared" si="4"/>
        <v>S</v>
      </c>
      <c r="V6" s="11" t="str">
        <f t="shared" si="4"/>
        <v>S</v>
      </c>
      <c r="W6" s="11" t="str">
        <f t="shared" si="4"/>
        <v>M</v>
      </c>
      <c r="X6" s="11" t="str">
        <f t="shared" si="4"/>
        <v>T</v>
      </c>
      <c r="Y6" s="11" t="str">
        <f t="shared" si="4"/>
        <v>W</v>
      </c>
      <c r="Z6" s="11" t="str">
        <f t="shared" si="4"/>
        <v>T</v>
      </c>
      <c r="AA6" s="11" t="str">
        <f t="shared" si="4"/>
        <v>F</v>
      </c>
      <c r="AB6" s="11" t="str">
        <f t="shared" si="4"/>
        <v>S</v>
      </c>
      <c r="AC6" s="11" t="str">
        <f t="shared" si="4"/>
        <v>S</v>
      </c>
      <c r="AD6" s="11" t="str">
        <f t="shared" si="4"/>
        <v>M</v>
      </c>
      <c r="AE6" s="11" t="str">
        <f t="shared" si="4"/>
        <v>T</v>
      </c>
      <c r="AF6" s="11" t="str">
        <f t="shared" si="4"/>
        <v>W</v>
      </c>
      <c r="AG6" s="11" t="str">
        <f t="shared" si="4"/>
        <v>T</v>
      </c>
      <c r="AH6" s="11" t="str">
        <f t="shared" si="4"/>
        <v>F</v>
      </c>
      <c r="AI6" s="11" t="str">
        <f t="shared" si="4"/>
        <v>S</v>
      </c>
      <c r="AJ6" s="11" t="str">
        <f t="shared" si="4"/>
        <v>S</v>
      </c>
      <c r="AK6" s="11" t="str">
        <f t="shared" si="4"/>
        <v>M</v>
      </c>
      <c r="AL6" s="11" t="str">
        <f t="shared" si="4"/>
        <v>T</v>
      </c>
      <c r="AM6" s="11" t="str">
        <f t="shared" si="4"/>
        <v>W</v>
      </c>
      <c r="AN6" s="11" t="str">
        <f t="shared" si="4"/>
        <v>T</v>
      </c>
      <c r="AO6" s="11" t="str">
        <f t="shared" si="4"/>
        <v>F</v>
      </c>
      <c r="AP6" s="11" t="str">
        <f t="shared" si="4"/>
        <v>S</v>
      </c>
      <c r="AQ6" s="11" t="str">
        <f t="shared" si="4"/>
        <v>S</v>
      </c>
      <c r="AR6" s="11" t="str">
        <f t="shared" si="4"/>
        <v>M</v>
      </c>
      <c r="AS6" s="11" t="str">
        <f t="shared" ref="AS6:BL6" si="5">LEFT(TEXT(AS5,"ddd"),1)</f>
        <v>T</v>
      </c>
      <c r="AT6" s="11" t="str">
        <f t="shared" si="5"/>
        <v>W</v>
      </c>
      <c r="AU6" s="11" t="str">
        <f t="shared" si="5"/>
        <v>T</v>
      </c>
      <c r="AV6" s="11" t="str">
        <f t="shared" si="5"/>
        <v>F</v>
      </c>
      <c r="AW6" s="11" t="str">
        <f t="shared" si="5"/>
        <v>S</v>
      </c>
      <c r="AX6" s="11" t="str">
        <f t="shared" si="5"/>
        <v>S</v>
      </c>
      <c r="AY6" s="11" t="str">
        <f t="shared" si="5"/>
        <v>M</v>
      </c>
      <c r="AZ6" s="11" t="str">
        <f t="shared" si="5"/>
        <v>T</v>
      </c>
      <c r="BA6" s="11" t="str">
        <f t="shared" si="5"/>
        <v>W</v>
      </c>
      <c r="BB6" s="11" t="str">
        <f t="shared" si="5"/>
        <v>T</v>
      </c>
      <c r="BC6" s="11" t="str">
        <f t="shared" si="5"/>
        <v>F</v>
      </c>
      <c r="BD6" s="11" t="str">
        <f t="shared" si="5"/>
        <v>S</v>
      </c>
      <c r="BE6" s="11" t="str">
        <f t="shared" si="5"/>
        <v>S</v>
      </c>
      <c r="BF6" s="11" t="str">
        <f t="shared" si="5"/>
        <v>M</v>
      </c>
      <c r="BG6" s="11" t="str">
        <f t="shared" si="5"/>
        <v>T</v>
      </c>
      <c r="BH6" s="11" t="str">
        <f t="shared" si="5"/>
        <v>W</v>
      </c>
      <c r="BI6" s="11" t="str">
        <f t="shared" si="5"/>
        <v>T</v>
      </c>
      <c r="BJ6" s="11" t="str">
        <f t="shared" si="5"/>
        <v>F</v>
      </c>
      <c r="BK6" s="11" t="str">
        <f t="shared" si="5"/>
        <v>S</v>
      </c>
      <c r="BL6" s="11" t="str">
        <f t="shared" si="5"/>
        <v>S</v>
      </c>
    </row>
    <row r="7" spans="1:64" ht="30" hidden="1" customHeight="1" thickBot="1" x14ac:dyDescent="0.35">
      <c r="A7" s="55" t="s">
        <v>38</v>
      </c>
      <c r="C7" s="58"/>
      <c r="E7"/>
      <c r="H7" t="str">
        <f>IF(OR(ISBLANK(task_start),ISBLANK(task_end)),"",task_end-task_start+1)</f>
        <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64" s="2" customFormat="1" ht="30" customHeight="1" thickBot="1" x14ac:dyDescent="0.35">
      <c r="A8" s="56" t="s">
        <v>34</v>
      </c>
      <c r="B8" s="16" t="s">
        <v>51</v>
      </c>
      <c r="C8" s="66"/>
      <c r="D8" s="17"/>
      <c r="E8" s="18"/>
      <c r="F8" s="19"/>
      <c r="G8" s="15"/>
      <c r="H8" s="15" t="str">
        <f t="shared" ref="H8:H36" si="6">IF(OR(ISBLANK(task_start),ISBLANK(task_end)),"",task_end-task_start+1)</f>
        <v/>
      </c>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row>
    <row r="9" spans="1:64" s="2" customFormat="1" ht="30" customHeight="1" thickBot="1" x14ac:dyDescent="0.35">
      <c r="A9" s="56" t="s">
        <v>39</v>
      </c>
      <c r="B9" s="75" t="s">
        <v>42</v>
      </c>
      <c r="C9" s="67" t="s">
        <v>45</v>
      </c>
      <c r="D9" s="20">
        <v>0.9</v>
      </c>
      <c r="E9" s="61">
        <f>Project_Start</f>
        <v>45005</v>
      </c>
      <c r="F9" s="61">
        <f>E9+25</f>
        <v>45030</v>
      </c>
      <c r="G9" s="15"/>
      <c r="H9" s="15">
        <f t="shared" si="6"/>
        <v>26</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row>
    <row r="10" spans="1:64" s="2" customFormat="1" ht="30" customHeight="1" thickBot="1" x14ac:dyDescent="0.35">
      <c r="A10" s="56" t="s">
        <v>35</v>
      </c>
      <c r="B10" s="75" t="s">
        <v>41</v>
      </c>
      <c r="C10" s="67" t="s">
        <v>46</v>
      </c>
      <c r="D10" s="20">
        <v>0.8</v>
      </c>
      <c r="E10" s="61">
        <f>E9</f>
        <v>45005</v>
      </c>
      <c r="F10" s="61">
        <f>E10+25</f>
        <v>45030</v>
      </c>
      <c r="G10" s="15"/>
      <c r="H10" s="15">
        <f t="shared" si="6"/>
        <v>26</v>
      </c>
      <c r="I10" s="42"/>
      <c r="J10" s="42"/>
      <c r="K10" s="42"/>
      <c r="L10" s="42"/>
      <c r="M10" s="42"/>
      <c r="N10" s="42"/>
      <c r="O10" s="42"/>
      <c r="P10" s="42"/>
      <c r="Q10" s="42"/>
      <c r="R10" s="42"/>
      <c r="S10" s="42"/>
      <c r="T10" s="42"/>
      <c r="U10" s="43"/>
      <c r="V10" s="43"/>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2" customFormat="1" ht="30" customHeight="1" thickBot="1" x14ac:dyDescent="0.35">
      <c r="A11" s="55"/>
      <c r="B11" s="75" t="s">
        <v>44</v>
      </c>
      <c r="C11" s="67" t="s">
        <v>47</v>
      </c>
      <c r="D11" s="20">
        <v>1</v>
      </c>
      <c r="E11" s="61">
        <f>E10+5</f>
        <v>45010</v>
      </c>
      <c r="F11" s="61">
        <f>E11+4</f>
        <v>45014</v>
      </c>
      <c r="G11" s="15"/>
      <c r="H11" s="15">
        <f t="shared" si="6"/>
        <v>5</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row>
    <row r="12" spans="1:64" s="2" customFormat="1" ht="30" customHeight="1" thickBot="1" x14ac:dyDescent="0.35">
      <c r="A12" s="55"/>
      <c r="B12" s="75" t="s">
        <v>43</v>
      </c>
      <c r="C12" s="67" t="s">
        <v>48</v>
      </c>
      <c r="D12" s="20">
        <v>1</v>
      </c>
      <c r="E12" s="61">
        <f>F11</f>
        <v>45014</v>
      </c>
      <c r="F12" s="61">
        <f>E12+2</f>
        <v>45016</v>
      </c>
      <c r="G12" s="15"/>
      <c r="H12" s="15">
        <f t="shared" si="6"/>
        <v>3</v>
      </c>
      <c r="I12" s="42"/>
      <c r="J12" s="42"/>
      <c r="K12" s="42"/>
      <c r="L12" s="42"/>
      <c r="M12" s="42"/>
      <c r="N12" s="42"/>
      <c r="O12" s="42"/>
      <c r="P12" s="42"/>
      <c r="Q12" s="42"/>
      <c r="R12" s="42"/>
      <c r="S12" s="42"/>
      <c r="T12" s="42"/>
      <c r="U12" s="42"/>
      <c r="V12" s="42"/>
      <c r="W12" s="42"/>
      <c r="X12" s="42"/>
      <c r="Y12" s="43"/>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row>
    <row r="13" spans="1:64" s="2" customFormat="1" ht="30" customHeight="1" thickBot="1" x14ac:dyDescent="0.35">
      <c r="A13" s="55"/>
      <c r="B13" s="75" t="s">
        <v>49</v>
      </c>
      <c r="C13" s="67" t="s">
        <v>50</v>
      </c>
      <c r="D13" s="20">
        <v>1</v>
      </c>
      <c r="E13" s="61">
        <f>F12+1</f>
        <v>45017</v>
      </c>
      <c r="F13" s="61">
        <f>E13+1</f>
        <v>45018</v>
      </c>
      <c r="G13" s="15"/>
      <c r="H13" s="15">
        <f t="shared" si="6"/>
        <v>2</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row>
    <row r="14" spans="1:64" s="2" customFormat="1" ht="30" customHeight="1" thickBot="1" x14ac:dyDescent="0.35">
      <c r="A14" s="55"/>
      <c r="B14" s="75" t="s">
        <v>52</v>
      </c>
      <c r="C14" s="67" t="s">
        <v>53</v>
      </c>
      <c r="D14" s="20">
        <v>1</v>
      </c>
      <c r="E14" s="61">
        <f>E9+1</f>
        <v>45006</v>
      </c>
      <c r="F14" s="61">
        <f>E14+5</f>
        <v>45011</v>
      </c>
      <c r="G14" s="15"/>
      <c r="H14" s="15"/>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row>
    <row r="15" spans="1:64" s="2" customFormat="1" ht="30" customHeight="1" thickBot="1" x14ac:dyDescent="0.35">
      <c r="A15" s="56" t="s">
        <v>36</v>
      </c>
      <c r="B15" s="21" t="s">
        <v>54</v>
      </c>
      <c r="C15" s="68"/>
      <c r="D15" s="22"/>
      <c r="E15" s="23"/>
      <c r="F15" s="24"/>
      <c r="G15" s="15"/>
      <c r="H15" s="15" t="str">
        <f t="shared" si="6"/>
        <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row>
    <row r="16" spans="1:64" s="2" customFormat="1" ht="30" customHeight="1" thickBot="1" x14ac:dyDescent="0.35">
      <c r="A16" s="56"/>
      <c r="B16" s="76" t="s">
        <v>55</v>
      </c>
      <c r="C16" s="69" t="s">
        <v>60</v>
      </c>
      <c r="D16" s="25">
        <v>1</v>
      </c>
      <c r="E16" s="62">
        <f>E13+1</f>
        <v>45018</v>
      </c>
      <c r="F16" s="62">
        <f>E16+1</f>
        <v>45019</v>
      </c>
      <c r="G16" s="15"/>
      <c r="H16" s="15">
        <f t="shared" si="6"/>
        <v>2</v>
      </c>
      <c r="I16" s="42"/>
      <c r="J16" s="42"/>
      <c r="K16" s="42"/>
      <c r="L16" s="42"/>
      <c r="M16" s="42"/>
      <c r="N16" s="42"/>
      <c r="O16" s="42"/>
      <c r="P16" s="42"/>
      <c r="Q16" s="42"/>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row>
    <row r="17" spans="1:64" s="2" customFormat="1" ht="30" customHeight="1" thickBot="1" x14ac:dyDescent="0.35">
      <c r="A17" s="55"/>
      <c r="B17" s="76" t="s">
        <v>63</v>
      </c>
      <c r="C17" s="69" t="s">
        <v>45</v>
      </c>
      <c r="D17" s="25">
        <v>0.8</v>
      </c>
      <c r="E17" s="62">
        <f>E16+2</f>
        <v>45020</v>
      </c>
      <c r="F17" s="62">
        <f>E17+8</f>
        <v>45028</v>
      </c>
      <c r="G17" s="15"/>
      <c r="H17" s="15">
        <f t="shared" si="6"/>
        <v>9</v>
      </c>
      <c r="I17" s="42"/>
      <c r="J17" s="42"/>
      <c r="K17" s="42"/>
      <c r="L17" s="42"/>
      <c r="M17" s="42"/>
      <c r="N17" s="42"/>
      <c r="O17" s="42"/>
      <c r="P17" s="42"/>
      <c r="Q17" s="42"/>
      <c r="R17" s="42"/>
      <c r="S17" s="42"/>
      <c r="T17" s="42"/>
      <c r="U17" s="43"/>
      <c r="V17" s="43"/>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row>
    <row r="18" spans="1:64" s="2" customFormat="1" ht="30" customHeight="1" thickBot="1" x14ac:dyDescent="0.35">
      <c r="A18" s="55"/>
      <c r="B18" s="76" t="s">
        <v>56</v>
      </c>
      <c r="C18" s="69" t="s">
        <v>61</v>
      </c>
      <c r="D18" s="25">
        <v>0.4</v>
      </c>
      <c r="E18" s="62">
        <f>E17</f>
        <v>45020</v>
      </c>
      <c r="F18" s="62">
        <f>E18+2</f>
        <v>45022</v>
      </c>
      <c r="G18" s="15"/>
      <c r="H18" s="15">
        <f t="shared" si="6"/>
        <v>3</v>
      </c>
      <c r="I18" s="42"/>
      <c r="J18" s="42"/>
      <c r="K18" s="42"/>
      <c r="L18" s="42"/>
      <c r="M18" s="42"/>
      <c r="N18" s="42"/>
      <c r="O18" s="42"/>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row>
    <row r="19" spans="1:64" s="2" customFormat="1" ht="30" customHeight="1" thickBot="1" x14ac:dyDescent="0.35">
      <c r="A19" s="55"/>
      <c r="B19" s="76" t="s">
        <v>57</v>
      </c>
      <c r="C19" s="69" t="s">
        <v>47</v>
      </c>
      <c r="D19" s="25">
        <v>0.8</v>
      </c>
      <c r="E19" s="62">
        <f>E16</f>
        <v>45018</v>
      </c>
      <c r="F19" s="62">
        <f>E19+3</f>
        <v>45021</v>
      </c>
      <c r="G19" s="15"/>
      <c r="H19" s="15">
        <f t="shared" si="6"/>
        <v>4</v>
      </c>
      <c r="I19" s="42"/>
      <c r="J19" s="42"/>
      <c r="K19" s="42"/>
      <c r="L19" s="42"/>
      <c r="M19" s="42"/>
      <c r="N19" s="42"/>
      <c r="O19" s="42"/>
      <c r="P19" s="42"/>
      <c r="Q19" s="42"/>
      <c r="R19" s="42"/>
      <c r="S19" s="42"/>
      <c r="T19" s="42"/>
      <c r="U19" s="42"/>
      <c r="V19" s="42"/>
      <c r="W19" s="42"/>
      <c r="X19" s="42"/>
      <c r="Y19" s="43"/>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row>
    <row r="20" spans="1:64" s="2" customFormat="1" ht="30" customHeight="1" thickBot="1" x14ac:dyDescent="0.35">
      <c r="A20" s="55"/>
      <c r="B20" s="76" t="s">
        <v>58</v>
      </c>
      <c r="C20" s="69" t="s">
        <v>62</v>
      </c>
      <c r="D20" s="25">
        <v>0.9</v>
      </c>
      <c r="E20" s="62">
        <f>E19</f>
        <v>45018</v>
      </c>
      <c r="F20" s="62">
        <f>E20+4</f>
        <v>45022</v>
      </c>
      <c r="G20" s="15"/>
      <c r="H20" s="15">
        <f t="shared" si="6"/>
        <v>5</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row>
    <row r="21" spans="1:64" s="2" customFormat="1" ht="30" customHeight="1" thickBot="1" x14ac:dyDescent="0.35">
      <c r="A21" s="55"/>
      <c r="B21" s="76"/>
      <c r="C21" s="69"/>
      <c r="D21" s="25"/>
      <c r="E21" s="62"/>
      <c r="F21" s="62"/>
      <c r="G21" s="15"/>
      <c r="H21" s="15"/>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row>
    <row r="22" spans="1:64" s="2" customFormat="1" ht="30" customHeight="1" thickBot="1" x14ac:dyDescent="0.35">
      <c r="A22" s="55" t="s">
        <v>27</v>
      </c>
      <c r="B22" s="26" t="s">
        <v>59</v>
      </c>
      <c r="C22" s="70"/>
      <c r="D22" s="27"/>
      <c r="E22" s="28"/>
      <c r="F22" s="29"/>
      <c r="G22" s="15"/>
      <c r="H22" s="15" t="str">
        <f t="shared" si="6"/>
        <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row>
    <row r="23" spans="1:64" s="2" customFormat="1" ht="30" customHeight="1" thickBot="1" x14ac:dyDescent="0.35">
      <c r="A23" s="55"/>
      <c r="B23" s="77" t="s">
        <v>64</v>
      </c>
      <c r="C23" s="71" t="s">
        <v>72</v>
      </c>
      <c r="D23" s="30">
        <v>1</v>
      </c>
      <c r="E23" s="63">
        <f>F20+1</f>
        <v>45023</v>
      </c>
      <c r="F23" s="63">
        <f>E23</f>
        <v>45023</v>
      </c>
      <c r="G23" s="15"/>
      <c r="H23" s="15">
        <f t="shared" si="6"/>
        <v>1</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row>
    <row r="24" spans="1:64" s="2" customFormat="1" ht="30" customHeight="1" thickBot="1" x14ac:dyDescent="0.35">
      <c r="A24" s="55"/>
      <c r="B24" s="77" t="s">
        <v>66</v>
      </c>
      <c r="C24" s="71" t="s">
        <v>70</v>
      </c>
      <c r="D24" s="30">
        <v>0.45</v>
      </c>
      <c r="E24" s="63">
        <f>F23+1</f>
        <v>45024</v>
      </c>
      <c r="F24" s="63">
        <f>E24+5</f>
        <v>45029</v>
      </c>
      <c r="G24" s="15"/>
      <c r="H24" s="15"/>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row>
    <row r="25" spans="1:64" s="2" customFormat="1" ht="30" customHeight="1" thickBot="1" x14ac:dyDescent="0.35">
      <c r="A25" s="55"/>
      <c r="B25" s="77" t="s">
        <v>65</v>
      </c>
      <c r="C25" s="90" t="s">
        <v>71</v>
      </c>
      <c r="D25" s="30">
        <v>1</v>
      </c>
      <c r="E25" s="63">
        <f>E24+1</f>
        <v>45025</v>
      </c>
      <c r="F25" s="63">
        <f>E25+1</f>
        <v>45026</v>
      </c>
      <c r="G25" s="15"/>
      <c r="H25" s="15">
        <f t="shared" si="6"/>
        <v>2</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row>
    <row r="26" spans="1:64" s="2" customFormat="1" ht="30" customHeight="1" thickBot="1" x14ac:dyDescent="0.35">
      <c r="A26" s="55"/>
      <c r="B26" s="77" t="s">
        <v>67</v>
      </c>
      <c r="C26" s="71" t="s">
        <v>50</v>
      </c>
      <c r="D26" s="30">
        <v>0.25</v>
      </c>
      <c r="E26" s="63">
        <f>E25</f>
        <v>45025</v>
      </c>
      <c r="F26" s="63">
        <f>E25+1</f>
        <v>45026</v>
      </c>
      <c r="G26" s="15"/>
      <c r="H26" s="15">
        <f t="shared" si="6"/>
        <v>2</v>
      </c>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row>
    <row r="27" spans="1:64" s="2" customFormat="1" ht="30" customHeight="1" thickBot="1" x14ac:dyDescent="0.35">
      <c r="A27" s="55"/>
      <c r="B27" s="77" t="s">
        <v>68</v>
      </c>
      <c r="C27" s="71" t="s">
        <v>53</v>
      </c>
      <c r="D27" s="30">
        <v>0.15</v>
      </c>
      <c r="E27" s="63">
        <f>F26+1</f>
        <v>45027</v>
      </c>
      <c r="F27" s="63">
        <f>E27+4</f>
        <v>45031</v>
      </c>
      <c r="G27" s="15"/>
      <c r="H27" s="15">
        <f t="shared" si="6"/>
        <v>5</v>
      </c>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row>
    <row r="28" spans="1:64" s="2" customFormat="1" ht="30" customHeight="1" thickBot="1" x14ac:dyDescent="0.35">
      <c r="A28" s="55"/>
      <c r="B28" s="77" t="s">
        <v>69</v>
      </c>
      <c r="C28" s="71" t="s">
        <v>47</v>
      </c>
      <c r="D28" s="30">
        <v>0.6</v>
      </c>
      <c r="E28" s="63">
        <f>E26</f>
        <v>45025</v>
      </c>
      <c r="F28" s="63">
        <f>E28+4</f>
        <v>45029</v>
      </c>
      <c r="G28" s="15"/>
      <c r="H28" s="15">
        <f t="shared" si="6"/>
        <v>5</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row>
    <row r="29" spans="1:64" s="2" customFormat="1" ht="30" customHeight="1" thickBot="1" x14ac:dyDescent="0.35">
      <c r="A29" s="55" t="s">
        <v>27</v>
      </c>
      <c r="B29" s="31" t="s">
        <v>73</v>
      </c>
      <c r="C29" s="72"/>
      <c r="D29" s="32"/>
      <c r="E29" s="33"/>
      <c r="F29" s="34"/>
      <c r="G29" s="15"/>
      <c r="H29" s="15" t="str">
        <f t="shared" si="6"/>
        <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row>
    <row r="30" spans="1:64" s="2" customFormat="1" ht="30" customHeight="1" thickBot="1" x14ac:dyDescent="0.35">
      <c r="A30" s="55"/>
      <c r="B30" s="78" t="s">
        <v>74</v>
      </c>
      <c r="C30" s="73" t="s">
        <v>75</v>
      </c>
      <c r="D30" s="35">
        <v>0</v>
      </c>
      <c r="E30" s="64">
        <f>F27+2</f>
        <v>45033</v>
      </c>
      <c r="F30" s="64">
        <f>E30+1</f>
        <v>45034</v>
      </c>
      <c r="G30" s="15"/>
      <c r="H30" s="15">
        <f t="shared" si="6"/>
        <v>2</v>
      </c>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row>
    <row r="31" spans="1:64" s="2" customFormat="1" ht="30" customHeight="1" thickBot="1" x14ac:dyDescent="0.35">
      <c r="A31" s="55"/>
      <c r="B31" s="78" t="s">
        <v>76</v>
      </c>
      <c r="C31" s="73" t="s">
        <v>48</v>
      </c>
      <c r="D31" s="35">
        <v>0</v>
      </c>
      <c r="E31" s="64">
        <f>F30+1</f>
        <v>45035</v>
      </c>
      <c r="F31" s="64">
        <f>E31</f>
        <v>45035</v>
      </c>
      <c r="G31" s="15"/>
      <c r="H31" s="15">
        <f t="shared" si="6"/>
        <v>1</v>
      </c>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row>
    <row r="32" spans="1:64" s="2" customFormat="1" ht="30" customHeight="1" thickBot="1" x14ac:dyDescent="0.35">
      <c r="A32" s="55"/>
      <c r="B32" s="78" t="s">
        <v>77</v>
      </c>
      <c r="C32" s="73" t="s">
        <v>78</v>
      </c>
      <c r="D32" s="35">
        <v>0</v>
      </c>
      <c r="E32" s="64">
        <f>F31</f>
        <v>45035</v>
      </c>
      <c r="F32" s="64">
        <f>E32+1</f>
        <v>45036</v>
      </c>
      <c r="G32" s="15"/>
      <c r="H32" s="15">
        <f t="shared" si="6"/>
        <v>2</v>
      </c>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row>
    <row r="33" spans="1:64" s="2" customFormat="1" ht="30" customHeight="1" thickBot="1" x14ac:dyDescent="0.35">
      <c r="A33" s="55"/>
      <c r="B33" s="78" t="s">
        <v>79</v>
      </c>
      <c r="C33" s="73" t="s">
        <v>61</v>
      </c>
      <c r="D33" s="35">
        <v>0</v>
      </c>
      <c r="E33" s="64">
        <f>F32+1</f>
        <v>45037</v>
      </c>
      <c r="F33" s="64">
        <f>E33</f>
        <v>45037</v>
      </c>
      <c r="G33" s="15"/>
      <c r="H33" s="15">
        <f t="shared" si="6"/>
        <v>1</v>
      </c>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row>
    <row r="34" spans="1:64" s="2" customFormat="1" ht="30" customHeight="1" thickBot="1" x14ac:dyDescent="0.35">
      <c r="A34" s="55"/>
      <c r="B34" s="78"/>
      <c r="C34" s="73"/>
      <c r="D34" s="35"/>
      <c r="E34" s="64"/>
      <c r="F34" s="64"/>
      <c r="G34" s="15"/>
      <c r="H34" s="15" t="str">
        <f t="shared" si="6"/>
        <v/>
      </c>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row>
    <row r="35" spans="1:64" s="2" customFormat="1" ht="30" customHeight="1" thickBot="1" x14ac:dyDescent="0.35">
      <c r="A35" s="55" t="s">
        <v>29</v>
      </c>
      <c r="B35" s="79"/>
      <c r="C35" s="74"/>
      <c r="D35" s="14"/>
      <c r="E35" s="65"/>
      <c r="F35" s="65"/>
      <c r="G35" s="15"/>
      <c r="H35" s="15" t="str">
        <f t="shared" si="6"/>
        <v/>
      </c>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row>
    <row r="36" spans="1:64" s="2" customFormat="1" ht="30" customHeight="1" thickBot="1" x14ac:dyDescent="0.35">
      <c r="A36" s="56" t="s">
        <v>28</v>
      </c>
      <c r="B36" s="36" t="s">
        <v>0</v>
      </c>
      <c r="C36" s="37"/>
      <c r="D36" s="38"/>
      <c r="E36" s="39"/>
      <c r="F36" s="40"/>
      <c r="G36" s="41"/>
      <c r="H36" s="41"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ht="30" customHeight="1" x14ac:dyDescent="0.3">
      <c r="G37" s="4"/>
    </row>
    <row r="38" spans="1:64" ht="30" customHeight="1" x14ac:dyDescent="0.3">
      <c r="C38" s="12"/>
      <c r="F38" s="57"/>
    </row>
    <row r="39" spans="1:64" ht="30" customHeight="1" x14ac:dyDescent="0.3">
      <c r="C39" s="13"/>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6">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6">
    <cfRule type="expression" dxfId="2" priority="33">
      <formula>AND(TODAY()&gt;=I$5,TODAY()&lt;J$5)</formula>
    </cfRule>
  </conditionalFormatting>
  <conditionalFormatting sqref="I7:BL36">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3"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5" customWidth="1"/>
    <col min="2" max="16384" width="9.109375" style="1"/>
  </cols>
  <sheetData>
    <row r="1" spans="1:2" ht="46.5" customHeight="1" x14ac:dyDescent="0.3"/>
    <row r="2" spans="1:2" s="47" customFormat="1" ht="15.6" x14ac:dyDescent="0.3">
      <c r="A2" s="46" t="s">
        <v>12</v>
      </c>
      <c r="B2" s="46"/>
    </row>
    <row r="3" spans="1:2" s="51" customFormat="1" ht="27" customHeight="1" x14ac:dyDescent="0.3">
      <c r="A3" s="82" t="s">
        <v>17</v>
      </c>
      <c r="B3" s="52"/>
    </row>
    <row r="4" spans="1:2" s="48" customFormat="1" ht="25.8" x14ac:dyDescent="0.5">
      <c r="A4" s="49" t="s">
        <v>11</v>
      </c>
    </row>
    <row r="5" spans="1:2" ht="74.099999999999994" customHeight="1" x14ac:dyDescent="0.3">
      <c r="A5" s="50" t="s">
        <v>20</v>
      </c>
    </row>
    <row r="6" spans="1:2" ht="26.25" customHeight="1" x14ac:dyDescent="0.3">
      <c r="A6" s="49" t="s">
        <v>25</v>
      </c>
    </row>
    <row r="7" spans="1:2" s="45" customFormat="1" ht="204.9" customHeight="1" x14ac:dyDescent="0.3">
      <c r="A7" s="54" t="s">
        <v>24</v>
      </c>
    </row>
    <row r="8" spans="1:2" s="48" customFormat="1" ht="25.8" x14ac:dyDescent="0.5">
      <c r="A8" s="49" t="s">
        <v>13</v>
      </c>
    </row>
    <row r="9" spans="1:2" ht="57.6" x14ac:dyDescent="0.3">
      <c r="A9" s="50" t="s">
        <v>21</v>
      </c>
    </row>
    <row r="10" spans="1:2" s="45" customFormat="1" ht="27.9" customHeight="1" x14ac:dyDescent="0.3">
      <c r="A10" s="53" t="s">
        <v>19</v>
      </c>
    </row>
    <row r="11" spans="1:2" s="48" customFormat="1" ht="25.8" x14ac:dyDescent="0.5">
      <c r="A11" s="49" t="s">
        <v>10</v>
      </c>
    </row>
    <row r="12" spans="1:2" ht="28.8" x14ac:dyDescent="0.3">
      <c r="A12" s="50" t="s">
        <v>18</v>
      </c>
    </row>
    <row r="13" spans="1:2" s="45" customFormat="1" ht="27.9" customHeight="1" x14ac:dyDescent="0.3">
      <c r="A13" s="53" t="s">
        <v>4</v>
      </c>
    </row>
    <row r="14" spans="1:2" s="48" customFormat="1" ht="25.8" x14ac:dyDescent="0.5">
      <c r="A14" s="49" t="s">
        <v>14</v>
      </c>
    </row>
    <row r="15" spans="1:2" ht="75" customHeight="1" x14ac:dyDescent="0.3">
      <c r="A15" s="50" t="s">
        <v>15</v>
      </c>
    </row>
    <row r="16" spans="1:2" ht="72" x14ac:dyDescent="0.3">
      <c r="A16" s="50"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2022-03-11T22:41:12Z</dcterms:created>
  <dcterms:modified xsi:type="dcterms:W3CDTF">2023-04-09T12:32:24Z</dcterms:modified>
</cp:coreProperties>
</file>