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86" windowHeight="8192" windowWidth="16384" xWindow="0" yWindow="0"/>
  </bookViews>
  <sheets>
    <sheet name="Data" sheetId="1" state="visible" r:id="rId2"/>
    <sheet name="Sheet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<sst xmlns="http://schemas.openxmlformats.org/spreadsheetml/2006/main" count="241" uniqueCount="26">
  <si>
    <t>Group ID</t>
  </si>
  <si>
    <t>Population</t>
  </si>
  <si>
    <t>Species</t>
  </si>
  <si>
    <t>Copper</t>
  </si>
  <si>
    <t>Replicate</t>
  </si>
  <si>
    <t>Day</t>
  </si>
  <si>
    <t>Alive_Juv</t>
  </si>
  <si>
    <t>Alive_Adult</t>
  </si>
  <si>
    <t>Dead_Juv</t>
  </si>
  <si>
    <t>Dead_Adult</t>
  </si>
  <si>
    <t>Pj</t>
  </si>
  <si>
    <t>Pa</t>
  </si>
  <si>
    <t>F</t>
  </si>
  <si>
    <t>A</t>
  </si>
  <si>
    <t>Commercial</t>
  </si>
  <si>
    <t>low</t>
  </si>
  <si>
    <t>medium</t>
  </si>
  <si>
    <t>high</t>
  </si>
  <si>
    <t>Pollution</t>
  </si>
  <si>
    <t>Postpollution</t>
  </si>
  <si>
    <t>Recovery</t>
  </si>
  <si>
    <t>B</t>
  </si>
  <si>
    <t>C</t>
  </si>
  <si>
    <t>D</t>
  </si>
  <si>
    <t>NA</t>
  </si>
  <si>
    <t>E</t>
  </si>
</sst>
</file>

<file path=xl/styles.xml><?xml version="1.0" encoding="utf-8"?>
<styleSheet xmlns="http://schemas.openxmlformats.org/spreadsheetml/2006/main">
  <numFmts count="4">
    <numFmt formatCode="GENERAL" numFmtId="164"/>
    <numFmt formatCode="0.000" numFmtId="165"/>
    <numFmt formatCode="GENERAL" numFmtId="166"/>
    <numFmt formatCode="0.00" numFmtId="167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medium"/>
      <diagonal/>
    </border>
    <border diagonalDown="false" diagonalUp="false">
      <left/>
      <right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/>
    <xf applyAlignment="false" applyBorder="true" applyFont="false" applyProtection="false" borderId="0" fillId="0" fontId="0" numFmtId="165" xfId="0"/>
    <xf applyAlignment="false" applyBorder="true" applyFont="false" applyProtection="false" borderId="0" fillId="0" fontId="0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0" fillId="0" fontId="4" numFmtId="165" xfId="0"/>
    <xf applyAlignment="false" applyBorder="true" applyFont="false" applyProtection="false" borderId="0" fillId="0" fontId="0" numFmtId="164" xfId="0"/>
    <xf applyAlignment="false" applyBorder="true" applyFont="false" applyProtection="false" borderId="0" fillId="0" fontId="0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1" fillId="0" fontId="0" numFmtId="164" xfId="0"/>
    <xf applyAlignment="false" applyBorder="true" applyFont="false" applyProtection="false" borderId="0" fillId="0" fontId="0" numFmtId="164" xfId="0"/>
    <xf applyAlignment="false" applyBorder="true" applyFont="false" applyProtection="false" borderId="2" fillId="0" fontId="0" numFmtId="165" xfId="0"/>
    <xf applyAlignment="false" applyBorder="false" applyFont="false" applyProtection="false" borderId="0" fillId="0" fontId="0" numFmtId="166" xfId="0"/>
    <xf applyAlignment="false" applyBorder="true" applyFont="false" applyProtection="false" borderId="1" fillId="0" fontId="0" numFmtId="165" xfId="0"/>
    <xf applyAlignment="false" applyBorder="true" applyFont="false" applyProtection="false" borderId="2" fillId="0" fontId="0" numFmtId="165" xfId="0"/>
    <xf applyAlignment="false" applyBorder="true" applyFont="false" applyProtection="false" borderId="0" fillId="0" fontId="0" numFmtId="165" xfId="0"/>
    <xf applyAlignment="false" applyBorder="true" applyFont="false" applyProtection="false" borderId="1" fillId="0" fontId="0" numFmtId="165" xfId="0"/>
    <xf applyAlignment="false" applyBorder="true" applyFont="false" applyProtection="false" borderId="0" fillId="0" fontId="0" numFmtId="167" xfId="0"/>
    <xf applyAlignment="false" applyBorder="true" applyFont="true" applyProtection="false" borderId="0" fillId="0" fontId="4" numFmtId="164" xfId="0"/>
    <xf applyAlignment="false" applyBorder="true" applyFont="false" applyProtection="false" borderId="0" fillId="2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colorId="64" defaultGridColor="true" rightToLeft="false" showFormulas="false" showGridLines="true" showOutlineSymbols="true" showRowColHeaders="true" showZeros="true" tabSelected="true" topLeftCell="H1" view="normal" windowProtection="true" workbookViewId="0" zoomScale="100" zoomScaleNormal="100" zoomScalePageLayoutView="100">
      <pane activePane="bottomLeft" topLeftCell="A2" xSplit="0" ySplit="1"/>
      <selection activeCell="H1" activeCellId="0" pane="topLeft" sqref="H1"/>
      <selection activeCell="O2" activeCellId="0" pane="bottomLeft" sqref="O2"/>
    </sheetView>
  </sheetViews>
  <cols>
    <col collapsed="false" hidden="false" max="7" min="1" style="0" width="11.1686274509804"/>
    <col collapsed="false" hidden="false" max="8" min="8" style="0" width="12.1725490196078"/>
    <col collapsed="false" hidden="false" max="10" min="9" style="0" width="11.1686274509804"/>
    <col collapsed="false" hidden="false" max="13" min="11" style="1" width="11.1686274509804"/>
    <col collapsed="false" hidden="false" max="1025" min="14" style="2" width="11.1686274509804"/>
  </cols>
  <sheetData>
    <row collapsed="false" customFormat="false" customHeight="true" hidden="false" ht="15" outlineLevel="0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0"/>
    </row>
    <row collapsed="false" customFormat="false" customHeight="true" hidden="false" ht="15" outlineLevel="0" r="2">
      <c r="A2" s="0" t="s">
        <v>13</v>
      </c>
      <c r="B2" s="0" t="s">
        <v>14</v>
      </c>
      <c r="C2" s="0" t="str">
        <f aca="false">IF(OR(B2="Commercial",B2="Postpollution"),"BC","BU")</f>
        <v>BC</v>
      </c>
      <c r="D2" s="0" t="s">
        <v>15</v>
      </c>
      <c r="E2" s="0" t="n">
        <v>1</v>
      </c>
      <c r="F2" s="0" t="n">
        <v>2</v>
      </c>
      <c r="G2" s="5" t="n">
        <v>6</v>
      </c>
      <c r="H2" s="5" t="n">
        <v>7</v>
      </c>
      <c r="I2" s="5" t="n">
        <v>0</v>
      </c>
      <c r="J2" s="5" t="n">
        <v>2</v>
      </c>
      <c r="K2" s="6" t="n">
        <v>0.833</v>
      </c>
      <c r="L2" s="6" t="n">
        <v>0.714</v>
      </c>
      <c r="M2" s="6" t="n">
        <v>8</v>
      </c>
      <c r="N2" s="0"/>
    </row>
    <row collapsed="false" customFormat="false" customHeight="true" hidden="false" ht="15" outlineLevel="0" r="3">
      <c r="A3" s="0" t="s">
        <v>13</v>
      </c>
      <c r="B3" s="0" t="s">
        <v>14</v>
      </c>
      <c r="C3" s="0" t="str">
        <f aca="false">IF(OR(B3="Commercial",B3="Postpollution"),"BC","BU")</f>
        <v>BC</v>
      </c>
      <c r="D3" s="0" t="s">
        <v>16</v>
      </c>
      <c r="E3" s="0" t="n">
        <v>6</v>
      </c>
      <c r="F3" s="0" t="n">
        <v>2</v>
      </c>
      <c r="G3" s="5" t="n">
        <v>5</v>
      </c>
      <c r="H3" s="5" t="n">
        <v>8</v>
      </c>
      <c r="I3" s="5" t="n">
        <v>0</v>
      </c>
      <c r="J3" s="5" t="n">
        <v>0</v>
      </c>
      <c r="K3" s="6" t="n">
        <v>1</v>
      </c>
      <c r="L3" s="6" t="n">
        <v>1</v>
      </c>
      <c r="M3" s="6" t="n">
        <v>1.625</v>
      </c>
      <c r="N3" s="0"/>
    </row>
    <row collapsed="false" customFormat="false" customHeight="true" hidden="false" ht="15" outlineLevel="0" r="4">
      <c r="A4" s="0" t="s">
        <v>13</v>
      </c>
      <c r="B4" s="0" t="s">
        <v>14</v>
      </c>
      <c r="C4" s="0" t="str">
        <f aca="false">IF(OR(B4="Commercial",B4="Postpollution"),"BC","BU")</f>
        <v>BC</v>
      </c>
      <c r="D4" s="0" t="s">
        <v>17</v>
      </c>
      <c r="E4" s="0" t="n">
        <v>4</v>
      </c>
      <c r="F4" s="0" t="n">
        <v>2</v>
      </c>
      <c r="G4" s="5" t="n">
        <v>5</v>
      </c>
      <c r="H4" s="5" t="n">
        <v>7</v>
      </c>
      <c r="I4" s="5" t="n">
        <v>0</v>
      </c>
      <c r="J4" s="5" t="n">
        <v>4</v>
      </c>
      <c r="K4" s="6" t="n">
        <v>1</v>
      </c>
      <c r="L4" s="6" t="n">
        <v>0.714</v>
      </c>
      <c r="M4" s="6" t="n">
        <v>2</v>
      </c>
      <c r="N4" s="0"/>
    </row>
    <row collapsed="false" customFormat="false" customHeight="true" hidden="false" ht="15" outlineLevel="0" r="5">
      <c r="A5" s="0" t="s">
        <v>13</v>
      </c>
      <c r="B5" s="0" t="s">
        <v>18</v>
      </c>
      <c r="C5" s="0" t="str">
        <f aca="false">IF(OR(B5="Commercial",B5="Postpollution"),"BC","BU")</f>
        <v>BU</v>
      </c>
      <c r="D5" s="0" t="s">
        <v>15</v>
      </c>
      <c r="E5" s="0" t="n">
        <v>2</v>
      </c>
      <c r="F5" s="0" t="n">
        <v>2</v>
      </c>
      <c r="G5" s="5" t="n">
        <v>1</v>
      </c>
      <c r="H5" s="5" t="n">
        <v>5</v>
      </c>
      <c r="I5" s="5" t="n">
        <v>0</v>
      </c>
      <c r="J5" s="5" t="n">
        <v>0</v>
      </c>
      <c r="K5" s="6" t="n">
        <v>0</v>
      </c>
      <c r="L5" s="6" t="n">
        <v>0</v>
      </c>
      <c r="M5" s="6" t="n">
        <v>0</v>
      </c>
      <c r="N5" s="0"/>
    </row>
    <row collapsed="false" customFormat="false" customHeight="true" hidden="false" ht="15" outlineLevel="0" r="6">
      <c r="A6" s="0" t="s">
        <v>13</v>
      </c>
      <c r="B6" s="0" t="s">
        <v>18</v>
      </c>
      <c r="C6" s="0" t="str">
        <f aca="false">IF(OR(B6="Commercial",B6="Postpollution"),"BC","BU")</f>
        <v>BU</v>
      </c>
      <c r="D6" s="0" t="s">
        <v>17</v>
      </c>
      <c r="E6" s="0" t="n">
        <v>3</v>
      </c>
      <c r="F6" s="0" t="n">
        <v>2</v>
      </c>
      <c r="G6" s="5" t="n">
        <v>1</v>
      </c>
      <c r="H6" s="5" t="n">
        <v>3</v>
      </c>
      <c r="I6" s="5" t="n">
        <v>0</v>
      </c>
      <c r="J6" s="5" t="n">
        <v>2</v>
      </c>
      <c r="K6" s="6" t="n">
        <v>0</v>
      </c>
      <c r="L6" s="6" t="n">
        <v>0.667</v>
      </c>
      <c r="M6" s="6" t="n">
        <v>0.333</v>
      </c>
      <c r="N6" s="0"/>
    </row>
    <row collapsed="false" customFormat="false" customHeight="true" hidden="false" ht="15" outlineLevel="0" r="7">
      <c r="A7" s="0" t="s">
        <v>13</v>
      </c>
      <c r="B7" s="0" t="s">
        <v>19</v>
      </c>
      <c r="C7" s="0" t="str">
        <f aca="false">IF(OR(B7="Commercial",B7="Postpollution"),"BC","BU")</f>
        <v>BC</v>
      </c>
      <c r="D7" s="0" t="s">
        <v>15</v>
      </c>
      <c r="E7" s="0" t="n">
        <v>6</v>
      </c>
      <c r="F7" s="0" t="n">
        <v>2</v>
      </c>
      <c r="G7" s="5" t="n">
        <v>0</v>
      </c>
      <c r="H7" s="5" t="n">
        <v>2</v>
      </c>
      <c r="I7" s="5" t="n">
        <v>0</v>
      </c>
      <c r="J7" s="5" t="n">
        <v>4</v>
      </c>
      <c r="K7" s="6" t="n">
        <v>0</v>
      </c>
      <c r="L7" s="6" t="n">
        <v>0</v>
      </c>
      <c r="M7" s="6" t="n">
        <v>0</v>
      </c>
      <c r="N7" s="0"/>
    </row>
    <row collapsed="false" customFormat="false" customHeight="true" hidden="false" ht="15" outlineLevel="0" r="8">
      <c r="A8" s="0" t="s">
        <v>13</v>
      </c>
      <c r="B8" s="0" t="s">
        <v>19</v>
      </c>
      <c r="C8" s="0" t="str">
        <f aca="false">IF(OR(B8="Commercial",B8="Postpollution"),"BC","BU")</f>
        <v>BC</v>
      </c>
      <c r="D8" s="0" t="s">
        <v>16</v>
      </c>
      <c r="E8" s="0" t="n">
        <v>2</v>
      </c>
      <c r="F8" s="0" t="n">
        <v>2</v>
      </c>
      <c r="G8" s="5" t="n">
        <v>1</v>
      </c>
      <c r="H8" s="5" t="n">
        <v>3</v>
      </c>
      <c r="I8" s="5" t="n">
        <v>0</v>
      </c>
      <c r="J8" s="5" t="n">
        <v>2</v>
      </c>
      <c r="K8" s="6" t="n">
        <v>1</v>
      </c>
      <c r="L8" s="6" t="n">
        <v>1</v>
      </c>
      <c r="M8" s="6" t="n">
        <f aca="false">2/3</f>
        <v>0.666666666666667</v>
      </c>
      <c r="N8" s="0"/>
    </row>
    <row collapsed="false" customFormat="false" customHeight="true" hidden="false" ht="15" outlineLevel="0" r="9">
      <c r="A9" s="0" t="s">
        <v>13</v>
      </c>
      <c r="B9" s="0" t="s">
        <v>19</v>
      </c>
      <c r="C9" s="0" t="str">
        <f aca="false">IF(OR(B9="Commercial",B9="Postpollution"),"BC","BU")</f>
        <v>BC</v>
      </c>
      <c r="D9" s="0" t="s">
        <v>16</v>
      </c>
      <c r="E9" s="0" t="n">
        <v>4</v>
      </c>
      <c r="F9" s="0" t="n">
        <v>2</v>
      </c>
      <c r="G9" s="5" t="n">
        <v>3</v>
      </c>
      <c r="H9" s="5" t="n">
        <v>4</v>
      </c>
      <c r="I9" s="5" t="n">
        <v>1</v>
      </c>
      <c r="J9" s="5" t="n">
        <v>1</v>
      </c>
      <c r="K9" s="6" t="n">
        <v>0</v>
      </c>
      <c r="L9" s="6" t="n">
        <v>0.75</v>
      </c>
      <c r="M9" s="6" t="n">
        <v>0.75</v>
      </c>
      <c r="N9" s="0"/>
    </row>
    <row collapsed="false" customFormat="false" customHeight="true" hidden="false" ht="15" outlineLevel="0" r="10">
      <c r="A10" s="2" t="s">
        <v>13</v>
      </c>
      <c r="B10" s="2" t="s">
        <v>19</v>
      </c>
      <c r="C10" s="2" t="str">
        <f aca="false">IF(OR(B10="Commercial",B10="Postpollution"),"BC","BU")</f>
        <v>BC</v>
      </c>
      <c r="D10" s="2" t="s">
        <v>17</v>
      </c>
      <c r="E10" s="2" t="n">
        <v>2</v>
      </c>
      <c r="F10" s="2" t="n">
        <v>2</v>
      </c>
      <c r="G10" s="2" t="n">
        <v>1</v>
      </c>
      <c r="H10" s="2" t="n">
        <v>2</v>
      </c>
      <c r="I10" s="2" t="n">
        <v>0</v>
      </c>
      <c r="J10" s="2" t="n">
        <v>1</v>
      </c>
      <c r="K10" s="6" t="n">
        <v>0</v>
      </c>
      <c r="L10" s="6" t="n">
        <v>0.5</v>
      </c>
      <c r="M10" s="6" t="n">
        <v>0</v>
      </c>
      <c r="N10" s="0"/>
    </row>
    <row collapsed="false" customFormat="false" customHeight="true" hidden="false" ht="15" outlineLevel="0" r="11">
      <c r="A11" s="0" t="s">
        <v>13</v>
      </c>
      <c r="B11" s="0" t="s">
        <v>20</v>
      </c>
      <c r="C11" s="0" t="str">
        <f aca="false">IF(OR(B11="Commercial",B11="Postpollution"),"BC","BU")</f>
        <v>BU</v>
      </c>
      <c r="D11" s="0" t="s">
        <v>15</v>
      </c>
      <c r="E11" s="0" t="n">
        <v>1</v>
      </c>
      <c r="F11" s="0" t="n">
        <v>2</v>
      </c>
      <c r="G11" s="5" t="n">
        <v>2</v>
      </c>
      <c r="H11" s="5" t="n">
        <v>6</v>
      </c>
      <c r="I11" s="5" t="n">
        <v>0</v>
      </c>
      <c r="J11" s="5" t="n">
        <v>0</v>
      </c>
      <c r="K11" s="6" t="n">
        <v>0.5</v>
      </c>
      <c r="L11" s="6" t="n">
        <v>0.833</v>
      </c>
      <c r="M11" s="6" t="n">
        <v>0</v>
      </c>
      <c r="N11" s="0"/>
    </row>
    <row collapsed="false" customFormat="false" customHeight="true" hidden="false" ht="15" outlineLevel="0" r="12">
      <c r="A12" s="2" t="s">
        <v>13</v>
      </c>
      <c r="B12" s="2" t="s">
        <v>20</v>
      </c>
      <c r="C12" s="2" t="str">
        <f aca="false">IF(OR(B12="Commercial",B12="Postpollution"),"BC","BU")</f>
        <v>BU</v>
      </c>
      <c r="D12" s="2" t="s">
        <v>16</v>
      </c>
      <c r="E12" s="2" t="n">
        <v>4</v>
      </c>
      <c r="F12" s="2" t="n">
        <v>2</v>
      </c>
      <c r="G12" s="5" t="n">
        <v>0</v>
      </c>
      <c r="H12" s="5" t="n">
        <v>4</v>
      </c>
      <c r="I12" s="5" t="n">
        <v>0</v>
      </c>
      <c r="J12" s="5" t="n">
        <v>2</v>
      </c>
      <c r="K12" s="6" t="n">
        <v>0</v>
      </c>
      <c r="L12" s="6" t="n">
        <v>0.5</v>
      </c>
      <c r="M12" s="6" t="n">
        <v>1.25</v>
      </c>
      <c r="N12" s="0"/>
    </row>
    <row collapsed="false" customFormat="false" customHeight="true" hidden="false" ht="15" outlineLevel="0" r="13">
      <c r="A13" s="7" t="s">
        <v>13</v>
      </c>
      <c r="B13" s="7" t="s">
        <v>20</v>
      </c>
      <c r="C13" s="7" t="str">
        <f aca="false">IF(OR(B13="Commercial",B13="Postpollution"),"BC","BU")</f>
        <v>BU</v>
      </c>
      <c r="D13" s="7" t="s">
        <v>17</v>
      </c>
      <c r="E13" s="7" t="n">
        <v>4</v>
      </c>
      <c r="F13" s="7" t="n">
        <v>2</v>
      </c>
      <c r="G13" s="8" t="n">
        <v>5</v>
      </c>
      <c r="H13" s="8" t="n">
        <v>3</v>
      </c>
      <c r="I13" s="8" t="n">
        <v>0</v>
      </c>
      <c r="J13" s="8" t="n">
        <v>1</v>
      </c>
      <c r="K13" s="9" t="n">
        <v>0.667</v>
      </c>
      <c r="L13" s="9" t="n">
        <v>1</v>
      </c>
      <c r="M13" s="9" t="n">
        <v>0.667</v>
      </c>
    </row>
    <row collapsed="false" customFormat="false" customHeight="true" hidden="false" ht="15" outlineLevel="0" r="14">
      <c r="A14" s="0" t="s">
        <v>21</v>
      </c>
      <c r="B14" s="0" t="s">
        <v>14</v>
      </c>
      <c r="C14" s="0" t="str">
        <f aca="false">IF(OR(B14="Commercial",B14="Postpollution"),"BC","BU")</f>
        <v>BC</v>
      </c>
      <c r="D14" s="0" t="s">
        <v>17</v>
      </c>
      <c r="E14" s="0" t="n">
        <v>3</v>
      </c>
      <c r="F14" s="0" t="n">
        <v>2</v>
      </c>
      <c r="G14" s="0" t="n">
        <v>1</v>
      </c>
      <c r="H14" s="0" t="n">
        <v>8</v>
      </c>
      <c r="I14" s="0" t="n">
        <v>2</v>
      </c>
      <c r="J14" s="0" t="n">
        <v>0</v>
      </c>
      <c r="K14" s="10" t="n">
        <v>1</v>
      </c>
      <c r="L14" s="10" t="n">
        <v>1</v>
      </c>
      <c r="M14" s="10" t="n">
        <v>2.375</v>
      </c>
    </row>
    <row collapsed="false" customFormat="false" customHeight="true" hidden="false" ht="15" outlineLevel="0" r="15">
      <c r="A15" s="0" t="s">
        <v>21</v>
      </c>
      <c r="B15" s="0" t="s">
        <v>18</v>
      </c>
      <c r="C15" s="0" t="str">
        <f aca="false">IF(OR(B15="Commercial",B15="Postpollution"),"BC","BU")</f>
        <v>BU</v>
      </c>
      <c r="D15" s="0" t="s">
        <v>15</v>
      </c>
      <c r="E15" s="0" t="n">
        <v>1</v>
      </c>
      <c r="F15" s="0" t="n">
        <v>2</v>
      </c>
      <c r="G15" s="5" t="n">
        <v>5</v>
      </c>
      <c r="H15" s="5" t="n">
        <v>4</v>
      </c>
      <c r="I15" s="5" t="n">
        <v>0</v>
      </c>
      <c r="J15" s="5" t="n">
        <v>0</v>
      </c>
      <c r="K15" s="1" t="n">
        <v>1</v>
      </c>
      <c r="L15" s="1" t="n">
        <v>0.5</v>
      </c>
      <c r="M15" s="1" t="n">
        <v>0.125</v>
      </c>
    </row>
    <row collapsed="false" customFormat="false" customHeight="true" hidden="false" ht="15" outlineLevel="0" r="16">
      <c r="A16" s="0" t="s">
        <v>21</v>
      </c>
      <c r="B16" s="0" t="s">
        <v>18</v>
      </c>
      <c r="C16" s="0" t="str">
        <f aca="false">IF(OR(B16="Commercial",B16="Postpollution"),"BC","BU")</f>
        <v>BU</v>
      </c>
      <c r="D16" s="0" t="s">
        <v>15</v>
      </c>
      <c r="E16" s="0" t="n">
        <v>3</v>
      </c>
      <c r="F16" s="0" t="n">
        <v>2</v>
      </c>
      <c r="G16" s="0" t="n">
        <v>1</v>
      </c>
      <c r="H16" s="0" t="n">
        <v>6</v>
      </c>
      <c r="I16" s="0" t="n">
        <v>0</v>
      </c>
      <c r="J16" s="0" t="n">
        <v>0</v>
      </c>
      <c r="K16" s="1" t="n">
        <v>1</v>
      </c>
      <c r="L16" s="1" t="n">
        <v>0.66</v>
      </c>
      <c r="M16" s="1" t="n">
        <v>0.66</v>
      </c>
    </row>
    <row collapsed="false" customFormat="false" customHeight="true" hidden="false" ht="15" outlineLevel="0" r="17">
      <c r="A17" s="0" t="s">
        <v>21</v>
      </c>
      <c r="B17" s="0" t="s">
        <v>18</v>
      </c>
      <c r="C17" s="0" t="str">
        <f aca="false">IF(OR(B17="Commercial",B17="Postpollution"),"BC","BU")</f>
        <v>BU</v>
      </c>
      <c r="D17" s="0" t="s">
        <v>16</v>
      </c>
      <c r="E17" s="0" t="n">
        <v>1</v>
      </c>
      <c r="F17" s="0" t="n">
        <v>2</v>
      </c>
      <c r="G17" s="0" t="n">
        <v>2</v>
      </c>
      <c r="H17" s="0" t="n">
        <v>4</v>
      </c>
      <c r="I17" s="5" t="n">
        <v>0</v>
      </c>
      <c r="J17" s="5" t="n">
        <v>0</v>
      </c>
      <c r="K17" s="1" t="n">
        <v>1</v>
      </c>
      <c r="L17" s="1" t="n">
        <v>1</v>
      </c>
      <c r="M17" s="1" t="n">
        <v>1.5</v>
      </c>
    </row>
    <row collapsed="false" customFormat="false" customHeight="true" hidden="false" ht="15" outlineLevel="0" r="18">
      <c r="A18" s="0" t="s">
        <v>21</v>
      </c>
      <c r="B18" s="0" t="s">
        <v>18</v>
      </c>
      <c r="C18" s="0" t="str">
        <f aca="false">IF(OR(B18="Commercial",B18="Postpollution"),"BC","BU")</f>
        <v>BU</v>
      </c>
      <c r="D18" s="0" t="s">
        <v>16</v>
      </c>
      <c r="E18" s="0" t="n">
        <v>6</v>
      </c>
      <c r="F18" s="0" t="n">
        <v>2</v>
      </c>
      <c r="G18" s="0" t="n">
        <v>0</v>
      </c>
      <c r="H18" s="0" t="n">
        <v>6</v>
      </c>
      <c r="I18" s="5" t="n">
        <v>0</v>
      </c>
      <c r="J18" s="5" t="n">
        <v>0</v>
      </c>
      <c r="K18" s="1" t="n">
        <v>0</v>
      </c>
      <c r="L18" s="1" t="n">
        <v>0.857142857142857</v>
      </c>
      <c r="M18" s="1" t="n">
        <v>0</v>
      </c>
    </row>
    <row collapsed="false" customFormat="false" customHeight="true" hidden="false" ht="15" outlineLevel="0" r="19">
      <c r="A19" s="2" t="s">
        <v>21</v>
      </c>
      <c r="B19" s="2" t="s">
        <v>18</v>
      </c>
      <c r="C19" s="2" t="str">
        <f aca="false">IF(OR(B19="Commercial",B19="Postpollution"),"BC","BU")</f>
        <v>BU</v>
      </c>
      <c r="D19" s="2" t="s">
        <v>17</v>
      </c>
      <c r="E19" s="2" t="n">
        <v>2</v>
      </c>
      <c r="F19" s="2" t="n">
        <v>2</v>
      </c>
      <c r="G19" s="2" t="n">
        <v>2</v>
      </c>
      <c r="H19" s="2" t="n">
        <v>6</v>
      </c>
      <c r="I19" s="2" t="n">
        <v>0</v>
      </c>
      <c r="J19" s="2" t="n">
        <v>0</v>
      </c>
      <c r="K19" s="1" t="n">
        <v>1</v>
      </c>
      <c r="L19" s="1" t="n">
        <v>1</v>
      </c>
      <c r="M19" s="1" t="n">
        <v>0.66</v>
      </c>
    </row>
    <row collapsed="false" customFormat="false" customHeight="true" hidden="false" ht="15" outlineLevel="0" r="20">
      <c r="A20" s="0" t="s">
        <v>21</v>
      </c>
      <c r="B20" s="0" t="s">
        <v>19</v>
      </c>
      <c r="C20" s="0" t="str">
        <f aca="false">IF(OR(B20="Commercial",B20="Postpollution"),"BC","BU")</f>
        <v>BC</v>
      </c>
      <c r="D20" s="0" t="s">
        <v>15</v>
      </c>
      <c r="E20" s="0" t="n">
        <v>2</v>
      </c>
      <c r="F20" s="0" t="n">
        <v>2</v>
      </c>
      <c r="G20" s="0" t="n">
        <v>1</v>
      </c>
      <c r="H20" s="0" t="n">
        <v>2</v>
      </c>
      <c r="I20" s="0" t="n">
        <v>0</v>
      </c>
      <c r="J20" s="0" t="n">
        <v>1</v>
      </c>
      <c r="K20" s="1" t="n">
        <v>1</v>
      </c>
      <c r="L20" s="1" t="n">
        <v>0.5</v>
      </c>
      <c r="M20" s="1" t="n">
        <v>2.5</v>
      </c>
    </row>
    <row collapsed="false" customFormat="false" customHeight="true" hidden="false" ht="15" outlineLevel="0" r="21">
      <c r="A21" s="0" t="s">
        <v>21</v>
      </c>
      <c r="B21" s="0" t="s">
        <v>19</v>
      </c>
      <c r="C21" s="0" t="str">
        <f aca="false">IF(OR(B21="Commercial",B21="Postpollution"),"BC","BU")</f>
        <v>BC</v>
      </c>
      <c r="D21" s="0" t="s">
        <v>17</v>
      </c>
      <c r="E21" s="0" t="n">
        <v>3</v>
      </c>
      <c r="F21" s="0" t="n">
        <v>2</v>
      </c>
      <c r="G21" s="0" t="n">
        <v>1</v>
      </c>
      <c r="H21" s="0" t="n">
        <v>5</v>
      </c>
      <c r="I21" s="0" t="n">
        <v>0</v>
      </c>
      <c r="J21" s="0" t="n">
        <v>0</v>
      </c>
      <c r="K21" s="1" t="n">
        <v>0</v>
      </c>
      <c r="L21" s="1" t="n">
        <v>1</v>
      </c>
      <c r="M21" s="1" t="n">
        <v>1.2</v>
      </c>
    </row>
    <row collapsed="false" customFormat="false" customHeight="true" hidden="false" ht="15" outlineLevel="0" r="22">
      <c r="A22" s="0" t="s">
        <v>21</v>
      </c>
      <c r="B22" s="0" t="s">
        <v>19</v>
      </c>
      <c r="C22" s="11" t="n">
        <f aca="false">IF(OR(B22="Commercial",B22="Postpollution"),"BC","BU")</f>
        <v>0</v>
      </c>
      <c r="D22" s="0" t="s">
        <v>17</v>
      </c>
      <c r="E22" s="0" t="n">
        <v>4</v>
      </c>
      <c r="F22" s="0" t="n">
        <v>2</v>
      </c>
      <c r="G22" s="0" t="n">
        <v>0</v>
      </c>
      <c r="H22" s="0" t="n">
        <v>2</v>
      </c>
      <c r="I22" s="0" t="n">
        <v>2</v>
      </c>
      <c r="J22" s="0" t="n">
        <v>0</v>
      </c>
      <c r="K22" s="1" t="n">
        <v>0</v>
      </c>
      <c r="L22" s="1" t="n">
        <v>0.5</v>
      </c>
      <c r="M22" s="1" t="n">
        <v>0</v>
      </c>
    </row>
    <row collapsed="false" customFormat="false" customHeight="true" hidden="false" ht="15" outlineLevel="0" r="23">
      <c r="A23" s="0" t="s">
        <v>21</v>
      </c>
      <c r="B23" s="0" t="s">
        <v>20</v>
      </c>
      <c r="C23" s="11" t="n">
        <f aca="false">IF(OR(B23="Commercial",B23="Postpollution"),"BC","BU")</f>
        <v>0</v>
      </c>
      <c r="D23" s="0" t="s">
        <v>15</v>
      </c>
      <c r="E23" s="0" t="n">
        <v>2</v>
      </c>
      <c r="F23" s="0" t="n">
        <v>2</v>
      </c>
      <c r="G23" s="0" t="n">
        <v>3</v>
      </c>
      <c r="H23" s="0" t="n">
        <v>4</v>
      </c>
      <c r="I23" s="0" t="n">
        <v>1</v>
      </c>
      <c r="J23" s="0" t="n">
        <v>0</v>
      </c>
      <c r="K23" s="1" t="n">
        <v>1</v>
      </c>
      <c r="L23" s="1" t="n">
        <v>0.75</v>
      </c>
      <c r="M23" s="1" t="n">
        <v>1.25</v>
      </c>
    </row>
    <row collapsed="false" customFormat="false" customHeight="true" hidden="false" ht="15" outlineLevel="0" r="24">
      <c r="A24" s="2" t="s">
        <v>21</v>
      </c>
      <c r="B24" s="2" t="s">
        <v>20</v>
      </c>
      <c r="C24" s="2" t="str">
        <f aca="false">IF(OR(B24="Commercial",B24="Postpollution"),"BC","BU")</f>
        <v>BU</v>
      </c>
      <c r="D24" s="2" t="s">
        <v>16</v>
      </c>
      <c r="E24" s="2" t="n">
        <v>2</v>
      </c>
      <c r="F24" s="2" t="n">
        <v>2</v>
      </c>
      <c r="G24" s="2" t="n">
        <v>1</v>
      </c>
      <c r="H24" s="2" t="n">
        <v>2</v>
      </c>
      <c r="I24" s="2" t="n">
        <v>2</v>
      </c>
      <c r="J24" s="2" t="n">
        <v>1</v>
      </c>
      <c r="K24" s="1" t="n">
        <v>0</v>
      </c>
      <c r="L24" s="1" t="n">
        <v>0.5</v>
      </c>
      <c r="M24" s="1" t="n">
        <v>0.2</v>
      </c>
    </row>
    <row collapsed="false" customFormat="false" customHeight="true" hidden="false" ht="15" outlineLevel="0" r="25">
      <c r="A25" s="7" t="s">
        <v>21</v>
      </c>
      <c r="B25" s="7" t="s">
        <v>20</v>
      </c>
      <c r="C25" s="7" t="str">
        <f aca="false">IF(OR(B25="Commercial",B25="Postpollution"),"BC","BU")</f>
        <v>BU</v>
      </c>
      <c r="D25" s="7" t="s">
        <v>17</v>
      </c>
      <c r="E25" s="7" t="n">
        <v>6</v>
      </c>
      <c r="F25" s="7" t="n">
        <v>2</v>
      </c>
      <c r="G25" s="7" t="n">
        <v>2</v>
      </c>
      <c r="H25" s="7" t="n">
        <v>4</v>
      </c>
      <c r="I25" s="7" t="n">
        <v>0</v>
      </c>
      <c r="J25" s="7" t="n">
        <v>0</v>
      </c>
      <c r="K25" s="12" t="n">
        <v>1</v>
      </c>
      <c r="L25" s="12" t="n">
        <v>0.75</v>
      </c>
      <c r="M25" s="12" t="n">
        <v>0</v>
      </c>
    </row>
    <row collapsed="false" customFormat="false" customHeight="true" hidden="false" ht="15" outlineLevel="0" r="26">
      <c r="A26" s="0" t="s">
        <v>22</v>
      </c>
      <c r="B26" s="5" t="s">
        <v>14</v>
      </c>
      <c r="C26" s="0" t="str">
        <f aca="false">IF(OR(B26="Commercial",B26="Postpollution"),"BC","BU")</f>
        <v>BC</v>
      </c>
      <c r="D26" s="5" t="s">
        <v>15</v>
      </c>
      <c r="E26" s="5" t="n">
        <v>3</v>
      </c>
      <c r="F26" s="0" t="n">
        <v>2</v>
      </c>
      <c r="G26" s="5" t="n">
        <v>4</v>
      </c>
      <c r="H26" s="5" t="n">
        <v>4</v>
      </c>
      <c r="I26" s="0" t="n">
        <v>0</v>
      </c>
      <c r="J26" s="0" t="n">
        <v>0</v>
      </c>
      <c r="K26" s="13" t="n">
        <v>1</v>
      </c>
      <c r="L26" s="13" t="n">
        <v>1</v>
      </c>
      <c r="M26" s="13" t="n">
        <v>2.5</v>
      </c>
      <c r="N26" s="0"/>
    </row>
    <row collapsed="false" customFormat="false" customHeight="true" hidden="false" ht="15" outlineLevel="0" r="27">
      <c r="A27" s="0" t="s">
        <v>22</v>
      </c>
      <c r="B27" s="5" t="s">
        <v>14</v>
      </c>
      <c r="C27" s="0" t="str">
        <f aca="false">IF(OR(B27="Commercial",B27="Postpollution"),"BC","BU")</f>
        <v>BC</v>
      </c>
      <c r="D27" s="5" t="s">
        <v>15</v>
      </c>
      <c r="E27" s="5" t="n">
        <v>4</v>
      </c>
      <c r="F27" s="0" t="n">
        <v>2</v>
      </c>
      <c r="G27" s="5" t="n">
        <v>5</v>
      </c>
      <c r="H27" s="5" t="n">
        <v>6</v>
      </c>
      <c r="I27" s="0" t="n">
        <v>0</v>
      </c>
      <c r="J27" s="0" t="n">
        <v>1</v>
      </c>
      <c r="K27" s="14" t="n">
        <v>1</v>
      </c>
      <c r="L27" s="14" t="n">
        <v>1</v>
      </c>
      <c r="M27" s="14" t="n">
        <v>1</v>
      </c>
      <c r="N27" s="0"/>
    </row>
    <row collapsed="false" customFormat="false" customHeight="true" hidden="false" ht="15" outlineLevel="0" r="28">
      <c r="A28" s="0" t="s">
        <v>22</v>
      </c>
      <c r="B28" s="5" t="s">
        <v>14</v>
      </c>
      <c r="C28" s="0" t="str">
        <f aca="false">IF(OR(B28="Commercial",B28="Postpollution"),"BC","BU")</f>
        <v>BC</v>
      </c>
      <c r="D28" s="5" t="s">
        <v>16</v>
      </c>
      <c r="E28" s="5" t="n">
        <v>1</v>
      </c>
      <c r="F28" s="0" t="n">
        <v>2</v>
      </c>
      <c r="G28" s="5" t="n">
        <v>1</v>
      </c>
      <c r="H28" s="5" t="n">
        <v>6</v>
      </c>
      <c r="I28" s="0" t="n">
        <v>1</v>
      </c>
      <c r="J28" s="0" t="n">
        <v>0</v>
      </c>
      <c r="K28" s="14" t="n">
        <v>1</v>
      </c>
      <c r="L28" s="14" t="n">
        <v>1</v>
      </c>
      <c r="M28" s="14" t="n">
        <v>1.5</v>
      </c>
      <c r="N28" s="0"/>
    </row>
    <row collapsed="false" customFormat="false" customHeight="true" hidden="false" ht="15" outlineLevel="0" r="29">
      <c r="A29" s="2" t="s">
        <v>22</v>
      </c>
      <c r="B29" s="2" t="s">
        <v>14</v>
      </c>
      <c r="C29" s="2" t="str">
        <f aca="false">IF(OR(B29="Commercial",B29="Postpollution"),"BC","BU")</f>
        <v>BC</v>
      </c>
      <c r="D29" s="2" t="s">
        <v>17</v>
      </c>
      <c r="E29" s="2" t="n">
        <v>5</v>
      </c>
      <c r="F29" s="2" t="n">
        <v>2</v>
      </c>
      <c r="G29" s="2" t="n">
        <v>7</v>
      </c>
      <c r="H29" s="2" t="n">
        <v>6</v>
      </c>
      <c r="I29" s="2" t="n">
        <v>0</v>
      </c>
      <c r="J29" s="2" t="n">
        <v>0</v>
      </c>
      <c r="K29" s="14" t="n">
        <v>1</v>
      </c>
      <c r="L29" s="14" t="n">
        <v>1</v>
      </c>
      <c r="M29" s="14" t="n">
        <v>3.33</v>
      </c>
      <c r="N29" s="0"/>
    </row>
    <row collapsed="false" customFormat="false" customHeight="true" hidden="false" ht="15" outlineLevel="0" r="30">
      <c r="A30" s="0" t="s">
        <v>22</v>
      </c>
      <c r="B30" s="5" t="s">
        <v>18</v>
      </c>
      <c r="C30" s="0" t="str">
        <f aca="false">IF(OR(B30="Commercial",B30="Postpollution"),"BC","BU")</f>
        <v>BU</v>
      </c>
      <c r="D30" s="5" t="s">
        <v>15</v>
      </c>
      <c r="E30" s="5" t="n">
        <v>6</v>
      </c>
      <c r="F30" s="0" t="n">
        <v>2</v>
      </c>
      <c r="G30" s="5" t="n">
        <v>1</v>
      </c>
      <c r="H30" s="5" t="n">
        <v>6</v>
      </c>
      <c r="I30" s="0" t="n">
        <v>0</v>
      </c>
      <c r="J30" s="0" t="n">
        <v>1</v>
      </c>
      <c r="K30" s="14" t="n">
        <v>1</v>
      </c>
      <c r="L30" s="14" t="n">
        <v>1</v>
      </c>
      <c r="M30" s="14" t="n">
        <v>2</v>
      </c>
      <c r="N30" s="0"/>
    </row>
    <row collapsed="false" customFormat="false" customHeight="true" hidden="false" ht="15" outlineLevel="0" r="31">
      <c r="A31" s="0" t="s">
        <v>22</v>
      </c>
      <c r="B31" s="5" t="s">
        <v>19</v>
      </c>
      <c r="C31" s="0" t="str">
        <f aca="false">IF(OR(B31="Commercial",B31="Postpollution"),"BC","BU")</f>
        <v>BC</v>
      </c>
      <c r="D31" s="5" t="s">
        <v>15</v>
      </c>
      <c r="E31" s="5" t="n">
        <v>3</v>
      </c>
      <c r="F31" s="0" t="n">
        <v>2</v>
      </c>
      <c r="G31" s="5" t="n">
        <v>1</v>
      </c>
      <c r="H31" s="5" t="n">
        <v>6</v>
      </c>
      <c r="I31" s="0" t="n">
        <v>0</v>
      </c>
      <c r="J31" s="0" t="n">
        <v>1</v>
      </c>
      <c r="K31" s="14" t="n">
        <v>0</v>
      </c>
      <c r="L31" s="14" t="n">
        <f aca="false">5/6</f>
        <v>0.833333333333333</v>
      </c>
      <c r="M31" s="14" t="n">
        <f aca="false">1/2</f>
        <v>0.5</v>
      </c>
      <c r="N31" s="0"/>
    </row>
    <row collapsed="false" customFormat="false" customHeight="true" hidden="false" ht="15" outlineLevel="0" r="32">
      <c r="A32" s="0" t="s">
        <v>22</v>
      </c>
      <c r="B32" s="5" t="s">
        <v>19</v>
      </c>
      <c r="C32" s="0" t="str">
        <f aca="false">IF(OR(B32="Commercial",B32="Postpollution"),"BC","BU")</f>
        <v>BC</v>
      </c>
      <c r="D32" s="5" t="s">
        <v>17</v>
      </c>
      <c r="E32" s="5" t="n">
        <v>6</v>
      </c>
      <c r="F32" s="0" t="n">
        <v>2</v>
      </c>
      <c r="G32" s="5" t="n">
        <v>1</v>
      </c>
      <c r="H32" s="5" t="n">
        <v>2</v>
      </c>
      <c r="I32" s="0" t="n">
        <v>1</v>
      </c>
      <c r="J32" s="0" t="n">
        <v>1</v>
      </c>
      <c r="K32" s="14" t="n">
        <v>1</v>
      </c>
      <c r="L32" s="14" t="n">
        <v>0</v>
      </c>
      <c r="M32" s="14" t="n">
        <v>0</v>
      </c>
      <c r="N32" s="0"/>
    </row>
    <row collapsed="false" customFormat="false" customHeight="true" hidden="false" ht="15" outlineLevel="0" r="33">
      <c r="A33" s="0" t="s">
        <v>22</v>
      </c>
      <c r="B33" s="5" t="s">
        <v>20</v>
      </c>
      <c r="C33" s="0" t="str">
        <f aca="false">IF(OR(B33="Commercial",B33="Postpollution"),"BC","BU")</f>
        <v>BU</v>
      </c>
      <c r="D33" s="5" t="s">
        <v>15</v>
      </c>
      <c r="E33" s="5" t="n">
        <v>3</v>
      </c>
      <c r="F33" s="0" t="n">
        <v>2</v>
      </c>
      <c r="G33" s="5" t="n">
        <v>3</v>
      </c>
      <c r="H33" s="5" t="n">
        <v>4</v>
      </c>
      <c r="I33" s="0" t="n">
        <v>0</v>
      </c>
      <c r="J33" s="0" t="n">
        <v>0</v>
      </c>
      <c r="K33" s="14" t="n">
        <f aca="false">1/3</f>
        <v>0.333333333333333</v>
      </c>
      <c r="L33" s="14" t="n">
        <f aca="false">3/4</f>
        <v>0.75</v>
      </c>
      <c r="M33" s="14" t="n">
        <f aca="false">2/4</f>
        <v>0.5</v>
      </c>
      <c r="N33" s="0"/>
    </row>
    <row collapsed="false" customFormat="false" customHeight="true" hidden="false" ht="15" outlineLevel="0" r="34">
      <c r="A34" s="0" t="s">
        <v>22</v>
      </c>
      <c r="B34" s="5" t="s">
        <v>20</v>
      </c>
      <c r="C34" s="0" t="str">
        <f aca="false">IF(OR(B34="Commercial",B34="Postpollution"),"BC","BU")</f>
        <v>BU</v>
      </c>
      <c r="D34" s="5" t="s">
        <v>15</v>
      </c>
      <c r="E34" s="5" t="n">
        <v>5</v>
      </c>
      <c r="F34" s="0" t="n">
        <v>2</v>
      </c>
      <c r="G34" s="5" t="n">
        <v>1</v>
      </c>
      <c r="H34" s="5" t="n">
        <v>4</v>
      </c>
      <c r="I34" s="0" t="n">
        <v>0</v>
      </c>
      <c r="J34" s="0" t="n">
        <v>1</v>
      </c>
      <c r="K34" s="14" t="n">
        <v>1</v>
      </c>
      <c r="L34" s="14" t="n">
        <v>1</v>
      </c>
      <c r="M34" s="14" t="n">
        <f aca="false">1/4</f>
        <v>0.25</v>
      </c>
      <c r="N34" s="0"/>
    </row>
    <row collapsed="false" customFormat="false" customHeight="true" hidden="false" ht="15" outlineLevel="0" r="35">
      <c r="A35" s="0" t="s">
        <v>22</v>
      </c>
      <c r="B35" s="5" t="s">
        <v>20</v>
      </c>
      <c r="C35" s="0" t="str">
        <f aca="false">IF(OR(B35="Commercial",B35="Postpollution"),"BC","BU")</f>
        <v>BU</v>
      </c>
      <c r="D35" s="5" t="s">
        <v>16</v>
      </c>
      <c r="E35" s="5" t="n">
        <v>3</v>
      </c>
      <c r="F35" s="0" t="n">
        <v>2</v>
      </c>
      <c r="G35" s="5" t="n">
        <v>0</v>
      </c>
      <c r="H35" s="5" t="n">
        <v>7</v>
      </c>
      <c r="I35" s="0" t="n">
        <v>0</v>
      </c>
      <c r="J35" s="0" t="n">
        <v>0</v>
      </c>
      <c r="K35" s="14" t="n">
        <v>0</v>
      </c>
      <c r="L35" s="14" t="n">
        <v>1</v>
      </c>
      <c r="M35" s="14" t="n">
        <v>0.43</v>
      </c>
      <c r="N35" s="0"/>
    </row>
    <row collapsed="false" customFormat="false" customHeight="true" hidden="false" ht="15" outlineLevel="0" r="36">
      <c r="A36" s="2" t="s">
        <v>22</v>
      </c>
      <c r="B36" s="5" t="s">
        <v>20</v>
      </c>
      <c r="C36" s="2" t="str">
        <f aca="false">IF(OR(B36="Commercial",B36="Postpollution"),"BC","BU")</f>
        <v>BU</v>
      </c>
      <c r="D36" s="5" t="s">
        <v>16</v>
      </c>
      <c r="E36" s="5" t="n">
        <v>5</v>
      </c>
      <c r="F36" s="2" t="n">
        <v>2</v>
      </c>
      <c r="G36" s="5" t="n">
        <v>1</v>
      </c>
      <c r="H36" s="5" t="n">
        <v>5</v>
      </c>
      <c r="I36" s="2" t="n">
        <v>0</v>
      </c>
      <c r="J36" s="2" t="n">
        <v>1</v>
      </c>
      <c r="K36" s="14" t="n">
        <v>1</v>
      </c>
      <c r="L36" s="14" t="n">
        <v>0.6</v>
      </c>
      <c r="M36" s="14" t="n">
        <v>0</v>
      </c>
      <c r="N36" s="0"/>
    </row>
    <row collapsed="false" customFormat="false" customHeight="true" hidden="false" ht="15" outlineLevel="0" r="37">
      <c r="A37" s="7" t="s">
        <v>22</v>
      </c>
      <c r="B37" s="8" t="s">
        <v>20</v>
      </c>
      <c r="C37" s="7" t="str">
        <f aca="false">IF(OR(B37="Commercial",B37="Postpollution"),"BC","BU")</f>
        <v>BU</v>
      </c>
      <c r="D37" s="8" t="s">
        <v>17</v>
      </c>
      <c r="E37" s="8" t="n">
        <v>5</v>
      </c>
      <c r="F37" s="7" t="n">
        <v>2</v>
      </c>
      <c r="G37" s="8" t="n">
        <v>1</v>
      </c>
      <c r="H37" s="8" t="n">
        <v>5</v>
      </c>
      <c r="I37" s="7" t="n">
        <v>0</v>
      </c>
      <c r="J37" s="7" t="n">
        <v>1</v>
      </c>
      <c r="K37" s="15" t="n">
        <v>1</v>
      </c>
      <c r="L37" s="15" t="n">
        <v>1</v>
      </c>
      <c r="M37" s="15" t="n">
        <v>0</v>
      </c>
      <c r="N37" s="0"/>
    </row>
    <row collapsed="false" customFormat="false" customHeight="true" hidden="false" ht="15" outlineLevel="0" r="38">
      <c r="A38" s="0" t="s">
        <v>23</v>
      </c>
      <c r="B38" s="5" t="s">
        <v>14</v>
      </c>
      <c r="C38" s="0" t="str">
        <f aca="false">IF(OR(B38="Commercial",B38="Postpollution"),"BC","BU")</f>
        <v>BC</v>
      </c>
      <c r="D38" s="5" t="s">
        <v>16</v>
      </c>
      <c r="E38" s="5" t="n">
        <v>3</v>
      </c>
      <c r="F38" s="0" t="n">
        <v>2</v>
      </c>
      <c r="G38" s="5" t="n">
        <v>6</v>
      </c>
      <c r="H38" s="5" t="n">
        <v>4</v>
      </c>
      <c r="I38" s="5" t="n">
        <v>0</v>
      </c>
      <c r="J38" s="5" t="n">
        <v>2</v>
      </c>
      <c r="K38" s="10" t="n">
        <v>0.667</v>
      </c>
      <c r="L38" s="10" t="n">
        <v>1</v>
      </c>
      <c r="M38" s="10" t="n">
        <v>2.25</v>
      </c>
      <c r="N38" s="0"/>
    </row>
    <row collapsed="false" customFormat="false" customHeight="true" hidden="false" ht="15" outlineLevel="0" r="39">
      <c r="A39" s="0" t="s">
        <v>23</v>
      </c>
      <c r="B39" s="5" t="s">
        <v>14</v>
      </c>
      <c r="C39" s="0" t="str">
        <f aca="false">IF(OR(B39="Commercial",B39="Postpollution"),"BC","BU")</f>
        <v>BC</v>
      </c>
      <c r="D39" s="5" t="s">
        <v>17</v>
      </c>
      <c r="E39" s="5" t="n">
        <v>2</v>
      </c>
      <c r="F39" s="0" t="n">
        <v>2</v>
      </c>
      <c r="G39" s="5" t="n">
        <v>4</v>
      </c>
      <c r="H39" s="5" t="n">
        <v>7</v>
      </c>
      <c r="I39" s="5" t="n">
        <v>0</v>
      </c>
      <c r="J39" s="5" t="n">
        <v>0</v>
      </c>
      <c r="K39" s="1" t="n">
        <v>0.75</v>
      </c>
      <c r="L39" s="1" t="n">
        <v>1</v>
      </c>
      <c r="M39" s="1" t="n">
        <v>0.429</v>
      </c>
      <c r="N39" s="0"/>
    </row>
    <row collapsed="false" customFormat="false" customHeight="true" hidden="false" ht="15" outlineLevel="0" r="40">
      <c r="A40" s="0" t="s">
        <v>23</v>
      </c>
      <c r="B40" s="5" t="s">
        <v>18</v>
      </c>
      <c r="C40" s="0" t="str">
        <f aca="false">IF(OR(B40="Commercial",B40="Postpollution"),"BC","BU")</f>
        <v>BU</v>
      </c>
      <c r="D40" s="5" t="s">
        <v>15</v>
      </c>
      <c r="E40" s="5" t="n">
        <v>4</v>
      </c>
      <c r="F40" s="0" t="n">
        <v>2</v>
      </c>
      <c r="G40" s="5" t="n">
        <v>2</v>
      </c>
      <c r="H40" s="5" t="n">
        <v>7</v>
      </c>
      <c r="I40" s="5" t="n">
        <v>0</v>
      </c>
      <c r="J40" s="5" t="n">
        <v>0</v>
      </c>
      <c r="K40" s="1" t="n">
        <v>0.5</v>
      </c>
      <c r="L40" s="1" t="n">
        <v>0.857</v>
      </c>
      <c r="M40" s="1" t="n">
        <v>0.286</v>
      </c>
      <c r="N40" s="0"/>
    </row>
    <row collapsed="false" customFormat="false" customHeight="true" hidden="false" ht="15" outlineLevel="0" r="41">
      <c r="A41" s="0" t="s">
        <v>23</v>
      </c>
      <c r="B41" s="5" t="s">
        <v>18</v>
      </c>
      <c r="C41" s="0" t="str">
        <f aca="false">IF(OR(B41="Commercial",B41="Postpollution"),"BC","BU")</f>
        <v>BU</v>
      </c>
      <c r="D41" s="5" t="s">
        <v>16</v>
      </c>
      <c r="E41" s="5" t="n">
        <v>5</v>
      </c>
      <c r="F41" s="0" t="n">
        <v>2</v>
      </c>
      <c r="G41" s="5" t="n">
        <v>6</v>
      </c>
      <c r="H41" s="5" t="n">
        <v>8</v>
      </c>
      <c r="I41" s="5" t="n">
        <v>0</v>
      </c>
      <c r="J41" s="5" t="n">
        <v>0</v>
      </c>
      <c r="K41" s="1" t="n">
        <v>0.167</v>
      </c>
      <c r="L41" s="1" t="n">
        <v>1</v>
      </c>
      <c r="M41" s="1" t="n">
        <v>1.625</v>
      </c>
      <c r="N41" s="0"/>
    </row>
    <row collapsed="false" customFormat="false" customHeight="true" hidden="false" ht="15" outlineLevel="0" r="42">
      <c r="A42" s="0" t="s">
        <v>23</v>
      </c>
      <c r="B42" s="5" t="s">
        <v>18</v>
      </c>
      <c r="C42" s="0" t="str">
        <f aca="false">IF(OR(B42="Commercial",B42="Postpollution"),"BC","BU")</f>
        <v>BU</v>
      </c>
      <c r="D42" s="5" t="s">
        <v>17</v>
      </c>
      <c r="E42" s="5" t="n">
        <v>6</v>
      </c>
      <c r="F42" s="0" t="n">
        <v>2</v>
      </c>
      <c r="G42" s="5" t="n">
        <v>3</v>
      </c>
      <c r="H42" s="5" t="n">
        <v>2</v>
      </c>
      <c r="I42" s="5" t="n">
        <v>0</v>
      </c>
      <c r="J42" s="5" t="n">
        <v>2</v>
      </c>
      <c r="K42" s="1" t="n">
        <v>0.333</v>
      </c>
      <c r="L42" s="1" t="n">
        <v>0.5</v>
      </c>
      <c r="M42" s="1" t="n">
        <v>1</v>
      </c>
      <c r="N42" s="0"/>
    </row>
    <row collapsed="false" customFormat="false" customHeight="true" hidden="false" ht="15" outlineLevel="0" r="43">
      <c r="A43" s="0" t="s">
        <v>23</v>
      </c>
      <c r="B43" s="5" t="s">
        <v>19</v>
      </c>
      <c r="C43" s="0" t="str">
        <f aca="false">IF(OR(B43="Commercial",B43="Postpollution"),"BC","BU")</f>
        <v>BC</v>
      </c>
      <c r="D43" s="5" t="s">
        <v>15</v>
      </c>
      <c r="E43" s="5" t="n">
        <v>5</v>
      </c>
      <c r="F43" s="0" t="n">
        <v>2</v>
      </c>
      <c r="G43" s="5" t="n">
        <v>0</v>
      </c>
      <c r="H43" s="5" t="n">
        <v>0</v>
      </c>
      <c r="I43" s="5" t="n">
        <v>3</v>
      </c>
      <c r="J43" s="5" t="n">
        <v>3</v>
      </c>
      <c r="K43" s="1" t="s">
        <v>24</v>
      </c>
      <c r="L43" s="1" t="s">
        <v>24</v>
      </c>
      <c r="M43" s="1" t="s">
        <v>24</v>
      </c>
      <c r="N43" s="0"/>
    </row>
    <row collapsed="false" customFormat="false" customHeight="true" hidden="false" ht="15" outlineLevel="0" r="44">
      <c r="A44" s="0" t="s">
        <v>23</v>
      </c>
      <c r="B44" s="5" t="s">
        <v>19</v>
      </c>
      <c r="C44" s="0" t="str">
        <f aca="false">IF(OR(B44="Commercial",B44="Postpollution"),"BC","BU")</f>
        <v>BC</v>
      </c>
      <c r="D44" s="5" t="s">
        <v>16</v>
      </c>
      <c r="E44" s="5" t="n">
        <v>3</v>
      </c>
      <c r="F44" s="0" t="n">
        <v>2</v>
      </c>
      <c r="G44" s="5" t="n">
        <v>2</v>
      </c>
      <c r="H44" s="5" t="n">
        <v>2</v>
      </c>
      <c r="I44" s="5" t="n">
        <v>3</v>
      </c>
      <c r="J44" s="5" t="n">
        <v>1</v>
      </c>
      <c r="K44" s="1" t="n">
        <v>1</v>
      </c>
      <c r="L44" s="1" t="n">
        <v>0.5</v>
      </c>
      <c r="M44" s="1" t="n">
        <v>4.5</v>
      </c>
      <c r="N44" s="0"/>
    </row>
    <row collapsed="false" customFormat="false" customHeight="true" hidden="false" ht="15" outlineLevel="0" r="45">
      <c r="A45" s="2" t="s">
        <v>23</v>
      </c>
      <c r="B45" s="2" t="s">
        <v>19</v>
      </c>
      <c r="C45" s="2" t="str">
        <f aca="false">IF(OR(B45="Commercial",B45="Postpollution"),"BC","BU")</f>
        <v>BC</v>
      </c>
      <c r="D45" s="2" t="s">
        <v>17</v>
      </c>
      <c r="E45" s="2" t="n">
        <v>1</v>
      </c>
      <c r="F45" s="2" t="n">
        <v>2</v>
      </c>
      <c r="G45" s="2" t="n">
        <v>2</v>
      </c>
      <c r="H45" s="2" t="n">
        <v>2</v>
      </c>
      <c r="I45" s="2" t="n">
        <v>1</v>
      </c>
      <c r="J45" s="2" t="n">
        <v>1</v>
      </c>
      <c r="K45" s="1" t="n">
        <v>0.5</v>
      </c>
      <c r="L45" s="1" t="n">
        <v>1</v>
      </c>
      <c r="M45" s="1" t="n">
        <v>2</v>
      </c>
      <c r="N45" s="0"/>
    </row>
    <row collapsed="false" customFormat="false" customHeight="true" hidden="false" ht="15" outlineLevel="0" r="46">
      <c r="A46" s="0" t="s">
        <v>23</v>
      </c>
      <c r="B46" s="5" t="s">
        <v>20</v>
      </c>
      <c r="C46" s="0" t="str">
        <f aca="false">IF(OR(B46="Commercial",B46="Postpollution"),"BC","BU")</f>
        <v>BU</v>
      </c>
      <c r="D46" s="5" t="s">
        <v>15</v>
      </c>
      <c r="E46" s="5" t="n">
        <v>4</v>
      </c>
      <c r="F46" s="0" t="n">
        <v>2</v>
      </c>
      <c r="G46" s="5" t="n">
        <v>3</v>
      </c>
      <c r="H46" s="5" t="n">
        <v>3</v>
      </c>
      <c r="I46" s="5" t="n">
        <v>0</v>
      </c>
      <c r="J46" s="5" t="n">
        <v>0</v>
      </c>
      <c r="K46" s="1" t="n">
        <v>0.667</v>
      </c>
      <c r="L46" s="1" t="n">
        <v>1</v>
      </c>
      <c r="M46" s="1" t="n">
        <v>2.333</v>
      </c>
      <c r="N46" s="0"/>
    </row>
    <row collapsed="false" customFormat="false" customHeight="true" hidden="false" ht="15" outlineLevel="0" r="47">
      <c r="A47" s="0" t="s">
        <v>23</v>
      </c>
      <c r="B47" s="5" t="s">
        <v>20</v>
      </c>
      <c r="C47" s="0" t="str">
        <f aca="false">IF(OR(B47="Commercial",B47="Postpollution"),"BC","BU")</f>
        <v>BU</v>
      </c>
      <c r="D47" s="5" t="s">
        <v>15</v>
      </c>
      <c r="E47" s="5" t="n">
        <v>6</v>
      </c>
      <c r="F47" s="0" t="n">
        <v>2</v>
      </c>
      <c r="G47" s="5" t="n">
        <v>2</v>
      </c>
      <c r="H47" s="5" t="n">
        <v>3</v>
      </c>
      <c r="I47" s="5" t="n">
        <v>1</v>
      </c>
      <c r="J47" s="5" t="n">
        <v>0</v>
      </c>
      <c r="K47" s="1" t="n">
        <v>0</v>
      </c>
      <c r="L47" s="1" t="n">
        <v>1</v>
      </c>
      <c r="M47" s="1" t="n">
        <v>1</v>
      </c>
      <c r="N47" s="0"/>
    </row>
    <row collapsed="false" customFormat="false" customHeight="true" hidden="false" ht="15" outlineLevel="0" r="48">
      <c r="A48" s="2" t="s">
        <v>23</v>
      </c>
      <c r="B48" s="5" t="s">
        <v>20</v>
      </c>
      <c r="C48" s="2" t="str">
        <f aca="false">IF(OR(B48="Commercial",B48="Postpollution"),"BC","BU")</f>
        <v>BU</v>
      </c>
      <c r="D48" s="5" t="s">
        <v>16</v>
      </c>
      <c r="E48" s="5" t="n">
        <v>6</v>
      </c>
      <c r="F48" s="2" t="n">
        <v>2</v>
      </c>
      <c r="G48" s="5" t="n">
        <v>2</v>
      </c>
      <c r="H48" s="5" t="n">
        <v>3</v>
      </c>
      <c r="I48" s="5" t="n">
        <v>0</v>
      </c>
      <c r="J48" s="5" t="n">
        <v>1</v>
      </c>
      <c r="K48" s="1" t="n">
        <v>0</v>
      </c>
      <c r="L48" s="1" t="n">
        <v>0.667</v>
      </c>
      <c r="M48" s="1" t="n">
        <v>0.667</v>
      </c>
      <c r="N48" s="0"/>
    </row>
    <row collapsed="false" customFormat="false" customHeight="true" hidden="false" ht="15" outlineLevel="0" r="49">
      <c r="A49" s="7" t="s">
        <v>23</v>
      </c>
      <c r="B49" s="8" t="s">
        <v>20</v>
      </c>
      <c r="C49" s="7" t="str">
        <f aca="false">IF(OR(B49="Commercial",B49="Postpollution"),"BC","BU")</f>
        <v>BU</v>
      </c>
      <c r="D49" s="8" t="s">
        <v>17</v>
      </c>
      <c r="E49" s="8" t="n">
        <v>2</v>
      </c>
      <c r="F49" s="7" t="n">
        <v>2</v>
      </c>
      <c r="G49" s="8" t="n">
        <v>3</v>
      </c>
      <c r="H49" s="8" t="n">
        <v>3</v>
      </c>
      <c r="I49" s="8" t="n">
        <v>0</v>
      </c>
      <c r="J49" s="8" t="n">
        <v>0</v>
      </c>
      <c r="K49" s="12" t="n">
        <v>0.333</v>
      </c>
      <c r="L49" s="12" t="n">
        <v>1</v>
      </c>
      <c r="M49" s="12" t="n">
        <v>1</v>
      </c>
      <c r="N49" s="0"/>
    </row>
    <row collapsed="false" customFormat="false" customHeight="true" hidden="false" ht="15" outlineLevel="0" r="50">
      <c r="A50" s="0" t="s">
        <v>25</v>
      </c>
      <c r="B50" s="5" t="s">
        <v>14</v>
      </c>
      <c r="C50" s="11" t="n">
        <f aca="false">IF(OR(B50="Commercial",B50="Postpollution"),"BC","BU")</f>
        <v>0</v>
      </c>
      <c r="D50" s="5" t="s">
        <v>15</v>
      </c>
      <c r="E50" s="5" t="n">
        <v>2</v>
      </c>
      <c r="F50" s="0" t="n">
        <v>2</v>
      </c>
      <c r="G50" s="5" t="n">
        <v>5</v>
      </c>
      <c r="H50" s="5" t="n">
        <v>4</v>
      </c>
      <c r="I50" s="5" t="n">
        <v>0</v>
      </c>
      <c r="J50" s="5" t="n">
        <v>0</v>
      </c>
      <c r="K50" s="1" t="n">
        <f aca="false">2/5</f>
        <v>0.4</v>
      </c>
      <c r="L50" s="1" t="n">
        <v>1</v>
      </c>
      <c r="M50" s="1" t="n">
        <f aca="false">4/11</f>
        <v>0.363636363636364</v>
      </c>
    </row>
    <row collapsed="false" customFormat="false" customHeight="true" hidden="false" ht="15" outlineLevel="0" r="51">
      <c r="A51" s="0" t="s">
        <v>25</v>
      </c>
      <c r="B51" s="5" t="s">
        <v>14</v>
      </c>
      <c r="C51" s="11" t="n">
        <f aca="false">IF(OR(B51="Commercial",B51="Postpollution"),"BC","BU")</f>
        <v>0</v>
      </c>
      <c r="D51" s="5" t="s">
        <v>15</v>
      </c>
      <c r="E51" s="5" t="n">
        <v>5</v>
      </c>
      <c r="F51" s="0" t="n">
        <v>2</v>
      </c>
      <c r="G51" s="5" t="n">
        <v>8</v>
      </c>
      <c r="H51" s="5" t="n">
        <v>4</v>
      </c>
      <c r="I51" s="5" t="n">
        <v>2</v>
      </c>
      <c r="J51" s="5" t="n">
        <v>0</v>
      </c>
      <c r="K51" s="14" t="n">
        <v>1</v>
      </c>
      <c r="L51" s="14" t="n">
        <v>1</v>
      </c>
      <c r="M51" s="1" t="n">
        <f aca="false">17/4</f>
        <v>4.25</v>
      </c>
    </row>
    <row collapsed="false" customFormat="false" customHeight="true" hidden="false" ht="15" outlineLevel="0" r="52">
      <c r="A52" s="0" t="s">
        <v>25</v>
      </c>
      <c r="B52" s="5" t="s">
        <v>14</v>
      </c>
      <c r="C52" s="11" t="n">
        <f aca="false">IF(OR(B52="Commercial",B52="Postpollution"),"BC","BU")</f>
        <v>0</v>
      </c>
      <c r="D52" s="5" t="s">
        <v>15</v>
      </c>
      <c r="E52" s="5" t="n">
        <v>6</v>
      </c>
      <c r="F52" s="0" t="n">
        <v>2</v>
      </c>
      <c r="G52" s="5" t="n">
        <v>10</v>
      </c>
      <c r="H52" s="5" t="n">
        <v>4</v>
      </c>
      <c r="I52" s="5" t="n">
        <v>0</v>
      </c>
      <c r="J52" s="5" t="n">
        <v>0</v>
      </c>
      <c r="K52" s="1" t="n">
        <f aca="false">9/10</f>
        <v>0.9</v>
      </c>
      <c r="L52" s="1" t="n">
        <v>1</v>
      </c>
      <c r="M52" s="1" t="n">
        <f aca="false">16/4</f>
        <v>4</v>
      </c>
    </row>
    <row collapsed="false" customFormat="false" customHeight="true" hidden="false" ht="15" outlineLevel="0" r="53">
      <c r="A53" s="0" t="s">
        <v>25</v>
      </c>
      <c r="B53" s="5" t="s">
        <v>14</v>
      </c>
      <c r="C53" s="11" t="n">
        <f aca="false">IF(OR(B53="Commercial",B53="Postpollution"),"BC","BU")</f>
        <v>0</v>
      </c>
      <c r="D53" s="5" t="s">
        <v>16</v>
      </c>
      <c r="E53" s="5" t="n">
        <v>5</v>
      </c>
      <c r="F53" s="0" t="n">
        <v>2</v>
      </c>
      <c r="G53" s="5" t="n">
        <v>7</v>
      </c>
      <c r="H53" s="5" t="n">
        <v>4</v>
      </c>
      <c r="I53" s="5" t="n">
        <v>0</v>
      </c>
      <c r="J53" s="5" t="n">
        <v>0</v>
      </c>
      <c r="K53" s="1" t="n">
        <f aca="false">6/7</f>
        <v>0.857142857142857</v>
      </c>
      <c r="L53" s="1" t="n">
        <v>0.75</v>
      </c>
      <c r="M53" s="1" t="n">
        <v>4.5</v>
      </c>
    </row>
    <row collapsed="false" customFormat="false" customHeight="true" hidden="false" ht="15" outlineLevel="0" r="54">
      <c r="A54" s="2" t="s">
        <v>25</v>
      </c>
      <c r="B54" s="2" t="s">
        <v>14</v>
      </c>
      <c r="C54" s="2" t="n">
        <f aca="false">IF(OR(B54="Commercial",B54="Postpollution"),"BC","BU")</f>
        <v>0</v>
      </c>
      <c r="D54" s="2" t="s">
        <v>17</v>
      </c>
      <c r="E54" s="2" t="n">
        <v>1</v>
      </c>
      <c r="F54" s="2" t="n">
        <v>2</v>
      </c>
      <c r="G54" s="2" t="n">
        <v>5</v>
      </c>
      <c r="H54" s="2" t="n">
        <v>3</v>
      </c>
      <c r="I54" s="2" t="n">
        <v>2</v>
      </c>
      <c r="J54" s="2" t="n">
        <v>0</v>
      </c>
      <c r="K54" s="14" t="n">
        <v>0.6</v>
      </c>
      <c r="L54" s="14" t="n">
        <v>1</v>
      </c>
      <c r="M54" s="14" t="n">
        <v>2</v>
      </c>
    </row>
    <row collapsed="false" customFormat="false" customHeight="true" hidden="false" ht="15" outlineLevel="0" r="55">
      <c r="A55" s="0" t="s">
        <v>25</v>
      </c>
      <c r="B55" s="5" t="s">
        <v>18</v>
      </c>
      <c r="C55" s="11" t="n">
        <f aca="false">IF(OR(B55="Commercial",B55="Postpollution"),"BC","BU")</f>
        <v>0</v>
      </c>
      <c r="D55" s="5" t="s">
        <v>15</v>
      </c>
      <c r="E55" s="5" t="n">
        <v>5</v>
      </c>
      <c r="F55" s="0" t="n">
        <v>2</v>
      </c>
      <c r="G55" s="5" t="n">
        <v>1</v>
      </c>
      <c r="H55" s="5" t="n">
        <v>0</v>
      </c>
      <c r="I55" s="5" t="n">
        <v>3</v>
      </c>
      <c r="J55" s="5" t="n">
        <v>3</v>
      </c>
      <c r="K55" s="14" t="n">
        <v>0</v>
      </c>
      <c r="L55" s="14" t="n">
        <v>1</v>
      </c>
      <c r="M55" s="14" t="n">
        <v>2</v>
      </c>
    </row>
    <row collapsed="false" customFormat="false" customHeight="true" hidden="false" ht="15" outlineLevel="0" r="56">
      <c r="A56" s="0" t="s">
        <v>25</v>
      </c>
      <c r="B56" s="5" t="s">
        <v>18</v>
      </c>
      <c r="C56" s="11" t="n">
        <f aca="false">IF(OR(B56="Commercial",B56="Postpollution"),"BC","BU")</f>
        <v>0</v>
      </c>
      <c r="D56" s="0" t="s">
        <v>16</v>
      </c>
      <c r="E56" s="5" t="n">
        <v>2</v>
      </c>
      <c r="F56" s="0" t="n">
        <v>2</v>
      </c>
      <c r="G56" s="5" t="n">
        <v>4</v>
      </c>
      <c r="H56" s="5" t="n">
        <v>3</v>
      </c>
      <c r="I56" s="5" t="n">
        <v>6</v>
      </c>
      <c r="J56" s="5" t="n">
        <v>0</v>
      </c>
      <c r="K56" s="1" t="n">
        <v>0.25</v>
      </c>
      <c r="L56" s="1" t="n">
        <v>0.666666666666667</v>
      </c>
      <c r="M56" s="1" t="n">
        <v>1.33333333333333</v>
      </c>
    </row>
    <row collapsed="false" customFormat="false" customHeight="true" hidden="false" ht="15" outlineLevel="0" r="57">
      <c r="A57" s="0" t="s">
        <v>25</v>
      </c>
      <c r="B57" s="5" t="s">
        <v>18</v>
      </c>
      <c r="C57" s="11" t="n">
        <f aca="false">IF(OR(B57="Commercial",B57="Postpollution"),"BC","BU")</f>
        <v>0</v>
      </c>
      <c r="D57" s="0" t="s">
        <v>16</v>
      </c>
      <c r="E57" s="5" t="n">
        <v>3</v>
      </c>
      <c r="F57" s="0" t="n">
        <v>2</v>
      </c>
      <c r="G57" s="5" t="n">
        <v>2</v>
      </c>
      <c r="H57" s="5" t="n">
        <v>4</v>
      </c>
      <c r="I57" s="5" t="n">
        <v>0</v>
      </c>
      <c r="J57" s="5" t="n">
        <v>0</v>
      </c>
      <c r="K57" s="1" t="n">
        <v>0</v>
      </c>
      <c r="L57" s="1" t="n">
        <v>0.75</v>
      </c>
      <c r="M57" s="1" t="n">
        <v>0.75</v>
      </c>
    </row>
    <row collapsed="false" customFormat="false" customHeight="true" hidden="false" ht="15" outlineLevel="0" r="58">
      <c r="A58" s="0" t="s">
        <v>25</v>
      </c>
      <c r="B58" s="5" t="s">
        <v>18</v>
      </c>
      <c r="C58" s="11" t="n">
        <f aca="false">IF(OR(B58="Commercial",B58="Postpollution"),"BC","BU")</f>
        <v>0</v>
      </c>
      <c r="D58" s="0" t="s">
        <v>16</v>
      </c>
      <c r="E58" s="5" t="n">
        <v>4</v>
      </c>
      <c r="F58" s="0" t="n">
        <v>2</v>
      </c>
      <c r="G58" s="5" t="n">
        <v>2</v>
      </c>
      <c r="H58" s="5" t="n">
        <v>5</v>
      </c>
      <c r="I58" s="5" t="n">
        <v>0</v>
      </c>
      <c r="J58" s="5" t="n">
        <v>0</v>
      </c>
      <c r="K58" s="1" t="n">
        <v>0.5</v>
      </c>
      <c r="L58" s="1" t="n">
        <v>1</v>
      </c>
      <c r="M58" s="1" t="n">
        <v>2</v>
      </c>
    </row>
    <row collapsed="false" customFormat="false" customHeight="true" hidden="false" ht="15" outlineLevel="0" r="59">
      <c r="A59" s="0" t="s">
        <v>25</v>
      </c>
      <c r="B59" s="5" t="s">
        <v>19</v>
      </c>
      <c r="C59" s="11" t="n">
        <f aca="false">IF(OR(B59="Commercial",B59="Postpollution"),"BC","BU")</f>
        <v>0</v>
      </c>
      <c r="D59" s="5" t="s">
        <v>15</v>
      </c>
      <c r="E59" s="5" t="n">
        <v>1</v>
      </c>
      <c r="F59" s="0" t="n">
        <v>2</v>
      </c>
      <c r="G59" s="5" t="n">
        <v>1</v>
      </c>
      <c r="H59" s="5" t="n">
        <v>4</v>
      </c>
      <c r="I59" s="5" t="n">
        <v>1</v>
      </c>
      <c r="J59" s="5" t="n">
        <v>0</v>
      </c>
      <c r="K59" s="1" t="n">
        <v>0</v>
      </c>
      <c r="L59" s="1" t="n">
        <v>1</v>
      </c>
      <c r="M59" s="1" t="n">
        <v>1</v>
      </c>
    </row>
    <row collapsed="false" customFormat="false" customHeight="true" hidden="false" ht="15" outlineLevel="0" r="60">
      <c r="A60" s="0" t="s">
        <v>25</v>
      </c>
      <c r="B60" s="5" t="s">
        <v>19</v>
      </c>
      <c r="C60" s="11" t="n">
        <f aca="false">IF(OR(B60="Commercial",B60="Postpollution"),"BC","BU")</f>
        <v>0</v>
      </c>
      <c r="D60" s="0" t="s">
        <v>16</v>
      </c>
      <c r="E60" s="5" t="n">
        <v>5</v>
      </c>
      <c r="F60" s="0" t="n">
        <v>2</v>
      </c>
      <c r="G60" s="5" t="n">
        <v>1</v>
      </c>
      <c r="H60" s="5" t="n">
        <v>4</v>
      </c>
      <c r="I60" s="5" t="n">
        <v>1</v>
      </c>
      <c r="J60" s="5" t="n">
        <v>1</v>
      </c>
      <c r="K60" s="1" t="n">
        <v>0</v>
      </c>
      <c r="L60" s="1" t="n">
        <v>0.5</v>
      </c>
      <c r="M60" s="1" t="n">
        <v>0.25</v>
      </c>
    </row>
    <row collapsed="false" customFormat="false" customHeight="true" hidden="false" ht="15" outlineLevel="0" r="61">
      <c r="A61" s="7" t="s">
        <v>25</v>
      </c>
      <c r="B61" s="8" t="s">
        <v>20</v>
      </c>
      <c r="C61" s="7" t="n">
        <f aca="false">IF(OR(B61="Commercial",B61="Postpollution"),"BC","BU")</f>
        <v>0</v>
      </c>
      <c r="D61" s="7" t="s">
        <v>17</v>
      </c>
      <c r="E61" s="8" t="n">
        <v>3</v>
      </c>
      <c r="F61" s="7" t="n">
        <v>2</v>
      </c>
      <c r="G61" s="8" t="n">
        <v>3</v>
      </c>
      <c r="H61" s="8" t="n">
        <v>3</v>
      </c>
      <c r="I61" s="8" t="n">
        <v>0</v>
      </c>
      <c r="J61" s="8" t="n">
        <v>0</v>
      </c>
      <c r="K61" s="12" t="n">
        <v>0.333333333333333</v>
      </c>
      <c r="L61" s="12" t="n">
        <v>1</v>
      </c>
      <c r="M61" s="12" t="n">
        <v>1.66666666666667</v>
      </c>
    </row>
    <row collapsed="false" customFormat="false" customHeight="true" hidden="false" ht="15" outlineLevel="0" r="62">
      <c r="A62" s="5" t="s">
        <v>12</v>
      </c>
      <c r="B62" s="0" t="s">
        <v>14</v>
      </c>
      <c r="C62" s="11" t="n">
        <f aca="false">IF(OR(B62="Commercial",B62="Postpollution"),"BC","BU")</f>
        <v>0</v>
      </c>
      <c r="D62" s="0" t="s">
        <v>16</v>
      </c>
      <c r="E62" s="0" t="n">
        <v>2</v>
      </c>
      <c r="F62" s="0" t="n">
        <v>2</v>
      </c>
      <c r="G62" s="0" t="n">
        <v>7</v>
      </c>
      <c r="H62" s="0" t="n">
        <v>7</v>
      </c>
      <c r="I62" s="0" t="n">
        <v>0</v>
      </c>
      <c r="J62" s="0" t="n">
        <v>0</v>
      </c>
      <c r="K62" s="10" t="n">
        <v>1</v>
      </c>
      <c r="L62" s="10" t="n">
        <v>1</v>
      </c>
      <c r="M62" s="10" t="n">
        <v>1.43</v>
      </c>
    </row>
    <row collapsed="false" customFormat="false" customHeight="true" hidden="false" ht="15" outlineLevel="0" r="63">
      <c r="A63" s="5" t="s">
        <v>12</v>
      </c>
      <c r="B63" s="0" t="s">
        <v>14</v>
      </c>
      <c r="C63" s="11" t="n">
        <f aca="false">IF(OR(B63="Commercial",B63="Postpollution"),"BC","BU")</f>
        <v>0</v>
      </c>
      <c r="D63" s="0" t="s">
        <v>16</v>
      </c>
      <c r="E63" s="0" t="n">
        <v>4</v>
      </c>
      <c r="F63" s="0" t="n">
        <v>2</v>
      </c>
      <c r="G63" s="0" t="n">
        <v>4</v>
      </c>
      <c r="H63" s="0" t="n">
        <v>5</v>
      </c>
      <c r="I63" s="0" t="n">
        <v>1</v>
      </c>
      <c r="J63" s="0" t="n">
        <v>0</v>
      </c>
      <c r="K63" s="1" t="n">
        <v>1</v>
      </c>
      <c r="L63" s="1" t="n">
        <v>1</v>
      </c>
      <c r="M63" s="1" t="n">
        <v>2</v>
      </c>
    </row>
    <row collapsed="false" customFormat="false" customHeight="true" hidden="false" ht="15" outlineLevel="0" r="64">
      <c r="A64" s="5" t="s">
        <v>12</v>
      </c>
      <c r="B64" s="0" t="s">
        <v>14</v>
      </c>
      <c r="C64" s="11" t="n">
        <f aca="false">IF(OR(B64="Commercial",B64="Postpollution"),"BC","BU")</f>
        <v>0</v>
      </c>
      <c r="D64" s="0" t="s">
        <v>17</v>
      </c>
      <c r="E64" s="0" t="n">
        <v>6</v>
      </c>
      <c r="F64" s="0" t="n">
        <v>2</v>
      </c>
      <c r="G64" s="0" t="n">
        <v>2</v>
      </c>
      <c r="H64" s="0" t="n">
        <v>3</v>
      </c>
      <c r="I64" s="0" t="n">
        <v>0</v>
      </c>
      <c r="J64" s="0" t="n">
        <v>0</v>
      </c>
      <c r="K64" s="1" t="n">
        <v>1</v>
      </c>
      <c r="L64" s="1" t="n">
        <v>1</v>
      </c>
      <c r="M64" s="1" t="n">
        <v>7</v>
      </c>
    </row>
    <row collapsed="false" customFormat="false" customHeight="true" hidden="false" ht="15" outlineLevel="0" r="65">
      <c r="A65" s="5" t="s">
        <v>12</v>
      </c>
      <c r="B65" s="0" t="s">
        <v>18</v>
      </c>
      <c r="C65" s="11" t="n">
        <f aca="false">IF(OR(B65="Commercial",B65="Postpollution"),"BC","BU")</f>
        <v>0</v>
      </c>
      <c r="D65" s="0" t="s">
        <v>17</v>
      </c>
      <c r="E65" s="0" t="n">
        <v>1</v>
      </c>
      <c r="F65" s="0" t="n">
        <v>2</v>
      </c>
      <c r="G65" s="0" t="n">
        <v>2</v>
      </c>
      <c r="H65" s="0" t="n">
        <v>7</v>
      </c>
      <c r="I65" s="0" t="n">
        <v>1</v>
      </c>
      <c r="J65" s="0" t="n">
        <v>2</v>
      </c>
      <c r="K65" s="1" t="n">
        <v>1</v>
      </c>
      <c r="L65" s="1" t="n">
        <v>1</v>
      </c>
      <c r="M65" s="16" t="n">
        <v>0.571</v>
      </c>
    </row>
    <row collapsed="false" customFormat="false" customHeight="true" hidden="false" ht="15" outlineLevel="0" r="66">
      <c r="A66" s="5" t="s">
        <v>12</v>
      </c>
      <c r="B66" s="0" t="s">
        <v>18</v>
      </c>
      <c r="C66" s="11" t="n">
        <f aca="false">IF(OR(B66="Commercial",B66="Postpollution"),"BC","BU")</f>
        <v>0</v>
      </c>
      <c r="D66" s="0" t="s">
        <v>17</v>
      </c>
      <c r="E66" s="0" t="n">
        <v>4</v>
      </c>
      <c r="F66" s="0" t="n">
        <v>2</v>
      </c>
      <c r="G66" s="0" t="n">
        <v>0</v>
      </c>
      <c r="H66" s="0" t="n">
        <v>3</v>
      </c>
      <c r="I66" s="0" t="n">
        <v>3</v>
      </c>
      <c r="J66" s="0" t="n">
        <v>0</v>
      </c>
      <c r="K66" s="1" t="s">
        <v>24</v>
      </c>
      <c r="L66" s="1" t="n">
        <v>1</v>
      </c>
      <c r="M66" s="1" t="n">
        <v>0</v>
      </c>
    </row>
    <row collapsed="false" customFormat="false" customHeight="true" hidden="false" ht="15" outlineLevel="0" r="67">
      <c r="A67" s="5" t="s">
        <v>12</v>
      </c>
      <c r="B67" s="0" t="s">
        <v>18</v>
      </c>
      <c r="C67" s="11" t="n">
        <f aca="false">IF(OR(B67="Commercial",B67="Postpollution"),"BC","BU")</f>
        <v>0</v>
      </c>
      <c r="D67" s="0" t="s">
        <v>17</v>
      </c>
      <c r="E67" s="0" t="n">
        <v>5</v>
      </c>
      <c r="F67" s="0" t="n">
        <v>2</v>
      </c>
      <c r="G67" s="0" t="n">
        <v>0</v>
      </c>
      <c r="H67" s="0" t="n">
        <v>0</v>
      </c>
      <c r="I67" s="0" t="n">
        <v>0</v>
      </c>
      <c r="J67" s="0" t="n">
        <v>1</v>
      </c>
      <c r="K67" s="1" t="s">
        <v>24</v>
      </c>
      <c r="L67" s="1" t="s">
        <v>24</v>
      </c>
      <c r="M67" s="1" t="s">
        <v>24</v>
      </c>
    </row>
    <row collapsed="false" customFormat="false" customHeight="true" hidden="false" ht="15" outlineLevel="0" r="68">
      <c r="A68" s="5" t="s">
        <v>12</v>
      </c>
      <c r="B68" s="0" t="s">
        <v>19</v>
      </c>
      <c r="C68" s="11" t="n">
        <f aca="false">IF(OR(B68="Commercial",B68="Postpollution"),"BC","BU")</f>
        <v>0</v>
      </c>
      <c r="D68" s="0" t="s">
        <v>15</v>
      </c>
      <c r="E68" s="0" t="n">
        <v>4</v>
      </c>
      <c r="F68" s="0" t="n">
        <v>2</v>
      </c>
      <c r="G68" s="0" t="n">
        <v>0</v>
      </c>
      <c r="H68" s="0" t="n">
        <v>1</v>
      </c>
      <c r="I68" s="0" t="n">
        <v>0</v>
      </c>
      <c r="J68" s="0" t="n">
        <v>0</v>
      </c>
      <c r="K68" s="1" t="s">
        <v>24</v>
      </c>
      <c r="L68" s="1" t="s">
        <v>24</v>
      </c>
      <c r="M68" s="1" t="s">
        <v>24</v>
      </c>
    </row>
    <row collapsed="false" customFormat="false" customHeight="true" hidden="false" ht="15" outlineLevel="0" r="69">
      <c r="A69" s="5" t="s">
        <v>12</v>
      </c>
      <c r="B69" s="0" t="s">
        <v>19</v>
      </c>
      <c r="C69" s="11" t="n">
        <f aca="false">IF(OR(B69="Commercial",B69="Postpollution"),"BC","BU")</f>
        <v>0</v>
      </c>
      <c r="D69" s="0" t="s">
        <v>16</v>
      </c>
      <c r="E69" s="0" t="n">
        <v>1</v>
      </c>
      <c r="F69" s="0" t="n">
        <v>2</v>
      </c>
      <c r="G69" s="0" t="n">
        <v>0</v>
      </c>
      <c r="H69" s="0" t="n">
        <v>4</v>
      </c>
      <c r="I69" s="0" t="n">
        <v>0</v>
      </c>
      <c r="J69" s="0" t="n">
        <v>1</v>
      </c>
      <c r="K69" s="1" t="s">
        <v>24</v>
      </c>
      <c r="L69" s="1" t="n">
        <v>0.75</v>
      </c>
      <c r="M69" s="1" t="n">
        <v>0.75</v>
      </c>
    </row>
    <row collapsed="false" customFormat="false" customHeight="true" hidden="false" ht="15" outlineLevel="0" r="70">
      <c r="A70" s="5" t="s">
        <v>12</v>
      </c>
      <c r="B70" s="0" t="s">
        <v>19</v>
      </c>
      <c r="C70" s="11" t="n">
        <f aca="false">IF(OR(B70="Commercial",B70="Postpollution"),"BC","BU")</f>
        <v>0</v>
      </c>
      <c r="D70" s="0" t="s">
        <v>16</v>
      </c>
      <c r="E70" s="0" t="n">
        <v>6</v>
      </c>
      <c r="F70" s="0" t="n">
        <v>2</v>
      </c>
      <c r="G70" s="0" t="n">
        <v>7</v>
      </c>
      <c r="H70" s="0" t="n">
        <v>4</v>
      </c>
      <c r="I70" s="0" t="n">
        <v>0</v>
      </c>
      <c r="J70" s="0" t="n">
        <v>0</v>
      </c>
      <c r="K70" s="1" t="n">
        <v>0</v>
      </c>
      <c r="L70" s="1" t="n">
        <v>0</v>
      </c>
      <c r="M70" s="1" t="n">
        <v>0</v>
      </c>
    </row>
    <row collapsed="false" customFormat="false" customHeight="true" hidden="false" ht="15" outlineLevel="0" r="71">
      <c r="A71" s="5" t="s">
        <v>12</v>
      </c>
      <c r="B71" s="0" t="s">
        <v>19</v>
      </c>
      <c r="C71" s="11" t="n">
        <f aca="false">IF(OR(B71="Commercial",B71="Postpollution"),"BC","BU")</f>
        <v>0</v>
      </c>
      <c r="D71" s="0" t="s">
        <v>17</v>
      </c>
      <c r="E71" s="0" t="n">
        <v>5</v>
      </c>
      <c r="F71" s="0" t="n">
        <v>2</v>
      </c>
      <c r="G71" s="0" t="n">
        <v>1</v>
      </c>
      <c r="H71" s="0" t="n">
        <v>4</v>
      </c>
      <c r="I71" s="0" t="n">
        <v>1</v>
      </c>
      <c r="J71" s="0" t="n">
        <v>0</v>
      </c>
      <c r="K71" s="1" t="n">
        <v>1</v>
      </c>
      <c r="L71" s="1" t="n">
        <v>0.5</v>
      </c>
      <c r="M71" s="1" t="n">
        <v>0.25</v>
      </c>
    </row>
    <row collapsed="false" customFormat="false" customHeight="true" hidden="false" ht="15" outlineLevel="0" r="72">
      <c r="A72" s="5" t="s">
        <v>12</v>
      </c>
      <c r="B72" s="2" t="s">
        <v>20</v>
      </c>
      <c r="C72" s="2" t="n">
        <f aca="false">IF(OR(B72="Commercial",B72="Postpollution"),"BC","BU")</f>
        <v>0</v>
      </c>
      <c r="D72" s="2" t="s">
        <v>16</v>
      </c>
      <c r="E72" s="2" t="n">
        <v>1</v>
      </c>
      <c r="F72" s="2" t="n">
        <v>2</v>
      </c>
      <c r="G72" s="2" t="n">
        <v>0</v>
      </c>
      <c r="H72" s="2" t="n">
        <v>6</v>
      </c>
      <c r="I72" s="2" t="n">
        <v>0</v>
      </c>
      <c r="J72" s="2" t="n">
        <v>0</v>
      </c>
      <c r="K72" s="1" t="s">
        <v>24</v>
      </c>
      <c r="L72" s="1" t="n">
        <v>1</v>
      </c>
      <c r="M72" s="1" t="n">
        <v>1</v>
      </c>
    </row>
    <row collapsed="false" customFormat="false" customHeight="true" hidden="false" ht="15" outlineLevel="0" r="73">
      <c r="A73" s="8" t="s">
        <v>12</v>
      </c>
      <c r="B73" s="7" t="s">
        <v>20</v>
      </c>
      <c r="C73" s="7" t="n">
        <f aca="false">IF(OR(B73="Commercial",B73="Postpollution"),"BC","BU")</f>
        <v>0</v>
      </c>
      <c r="D73" s="7" t="s">
        <v>17</v>
      </c>
      <c r="E73" s="7" t="n">
        <v>1</v>
      </c>
      <c r="F73" s="7" t="n">
        <v>2</v>
      </c>
      <c r="G73" s="7" t="n">
        <v>3</v>
      </c>
      <c r="H73" s="7" t="n">
        <v>4</v>
      </c>
      <c r="I73" s="7" t="n">
        <v>1</v>
      </c>
      <c r="J73" s="7" t="n">
        <v>0</v>
      </c>
      <c r="K73" s="15" t="n">
        <v>1</v>
      </c>
      <c r="L73" s="15" t="n">
        <v>1</v>
      </c>
      <c r="M73" s="15" t="n">
        <v>0.25</v>
      </c>
    </row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20" activeCellId="0" pane="topLeft" sqref="J20"/>
    </sheetView>
  </sheetViews>
  <cols>
    <col collapsed="false" hidden="false" max="1" min="1" style="0" width="8.16862745098039"/>
    <col collapsed="false" hidden="false" max="2" min="2" style="0" width="10.5098039215686"/>
    <col collapsed="false" hidden="false" max="1025" min="3" style="0" width="8.16862745098039"/>
  </cols>
  <sheetData>
    <row collapsed="false" customFormat="true" customHeight="true" hidden="false" ht="15" outlineLevel="0" r="1" s="2">
      <c r="A1" s="3"/>
      <c r="B1" s="3"/>
      <c r="C1" s="3"/>
      <c r="D1" s="3"/>
      <c r="E1" s="3"/>
      <c r="F1" s="3"/>
      <c r="G1" s="3"/>
      <c r="H1" s="3"/>
      <c r="I1" s="3"/>
      <c r="J1" s="3"/>
      <c r="K1" s="17"/>
      <c r="L1" s="17"/>
      <c r="M1" s="17"/>
    </row>
    <row collapsed="false" customFormat="false" customHeight="true" hidden="false" ht="15" outlineLevel="0" r="2">
      <c r="B2" s="5"/>
      <c r="D2" s="5"/>
      <c r="E2" s="5"/>
      <c r="G2" s="5"/>
      <c r="H2" s="18"/>
      <c r="I2" s="5"/>
      <c r="J2" s="5"/>
      <c r="K2" s="5"/>
      <c r="L2" s="5"/>
      <c r="M2" s="5"/>
    </row>
    <row collapsed="false" customFormat="false" customHeight="true" hidden="false" ht="15" outlineLevel="0" r="3">
      <c r="B3" s="5"/>
      <c r="D3" s="5"/>
      <c r="E3" s="5"/>
      <c r="G3" s="5"/>
      <c r="H3" s="5"/>
      <c r="I3" s="5"/>
      <c r="J3" s="5"/>
      <c r="K3" s="5"/>
      <c r="L3" s="5"/>
    </row>
    <row collapsed="false" customFormat="false" customHeight="true" hidden="false" ht="15" outlineLevel="0" r="4">
      <c r="B4" s="5"/>
      <c r="D4" s="5"/>
      <c r="E4" s="5"/>
      <c r="G4" s="5"/>
      <c r="H4" s="5"/>
      <c r="I4" s="5"/>
      <c r="J4" s="5"/>
    </row>
    <row collapsed="false" customFormat="false" customHeight="true" hidden="false" ht="15" outlineLevel="0" r="5">
      <c r="B5" s="5"/>
      <c r="D5" s="5"/>
      <c r="E5" s="5"/>
      <c r="G5" s="5"/>
      <c r="H5" s="5"/>
      <c r="I5" s="5"/>
      <c r="J5" s="5"/>
    </row>
    <row collapsed="false" customFormat="true" customHeight="true" hidden="false" ht="15" outlineLevel="0" r="6" s="2">
      <c r="B6" s="5"/>
      <c r="D6" s="5"/>
      <c r="E6" s="5"/>
      <c r="G6" s="5"/>
      <c r="H6" s="5"/>
      <c r="I6" s="5"/>
      <c r="J6" s="5"/>
    </row>
    <row collapsed="false" customFormat="false" customHeight="true" hidden="false" ht="15" outlineLevel="0" r="7">
      <c r="A7" s="19"/>
      <c r="B7" s="5"/>
      <c r="D7" s="5"/>
      <c r="E7" s="5"/>
    </row>
    <row collapsed="false" customFormat="false" customHeight="true" hidden="false" ht="15" outlineLevel="0" r="8">
      <c r="A8" s="19"/>
      <c r="B8" s="5"/>
      <c r="D8" s="5"/>
      <c r="E8" s="5"/>
    </row>
    <row collapsed="false" customFormat="false" customHeight="true" hidden="false" ht="15" outlineLevel="0" r="9">
      <c r="A9" s="19"/>
      <c r="B9" s="5"/>
      <c r="D9" s="5"/>
      <c r="E9" s="5"/>
    </row>
    <row collapsed="false" customFormat="false" customHeight="true" hidden="false" ht="15" outlineLevel="0" r="10">
      <c r="A10" s="19"/>
      <c r="B10" s="5"/>
      <c r="D10" s="5"/>
      <c r="E10" s="5"/>
      <c r="I10" s="20"/>
    </row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2013-10-04T11:24:53.00Z</dcterms:created>
  <dc:creator>Naomi</dc:creator>
  <cp:lastModifiedBy>Koen van Benthem</cp:lastModifiedBy>
  <dcterms:modified xsi:type="dcterms:W3CDTF">2014-04-17T16:27:59.00Z</dcterms:modified>
  <cp:revision>0</cp:revision>
</cp:coreProperties>
</file>