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BDDA3A4-F4F8-4EF3-A82F-B26FAE68F78A}" xr6:coauthVersionLast="45" xr6:coauthVersionMax="45" xr10:uidLastSave="{00000000-0000-0000-0000-000000000000}"/>
  <bookViews>
    <workbookView xWindow="-108" yWindow="-108" windowWidth="23256" windowHeight="12576" tabRatio="883" firstSheet="8" activeTab="11" xr2:uid="{00000000-000D-0000-FFFF-FFFF00000000}"/>
  </bookViews>
  <sheets>
    <sheet name="REPORT" sheetId="35" state="veryHidden" r:id="rId1"/>
    <sheet name="Parameters" sheetId="52" state="hidden" r:id="rId2"/>
    <sheet name="MapConfig" sheetId="34" state="veryHidden" r:id="rId3"/>
    <sheet name="AtxWorkbookState" sheetId="102" state="veryHidden" r:id="rId4"/>
    <sheet name="CrossTab Formatted Data" sheetId="98" state="veryHidden" r:id="rId5"/>
    <sheet name="ChartData" sheetId="59" state="hidden" r:id="rId6"/>
    <sheet name="TableR" sheetId="103" state="veryHidden" r:id="rId7"/>
    <sheet name="File_List" sheetId="47" state="veryHidden" r:id="rId8"/>
    <sheet name="ChartR1" sheetId="104" r:id="rId9"/>
    <sheet name="ChartR2" sheetId="105" r:id="rId10"/>
    <sheet name="ChartR3" sheetId="106" r:id="rId11"/>
    <sheet name="FCN01_FCN" sheetId="26" r:id="rId12"/>
  </sheets>
  <definedNames>
    <definedName name="_xlnm._FilterDatabase" localSheetId="4" hidden="1">'CrossTab Formatted Data'!$Z$1:$BB$1</definedName>
    <definedName name="_xlnm._FilterDatabase" localSheetId="7" hidden="1">File_List!$B$4:$AW$5</definedName>
    <definedName name="ChartR11_RangeX">OFFSET(TableR!$H$3,0,0,TableR!$A$1,1)</definedName>
    <definedName name="ChartR11_RangeY1">OFFSET(TableR!$C$3,0,0,TableR!$A$1,1)</definedName>
    <definedName name="ChartR11_RangeY2">OFFSET(TableR!$F$3,0,0,TableR!$A$1,1)</definedName>
    <definedName name="ChartR11_RangeY3">OFFSET(TableR!$G$3,0,0,TableR!$A$1,1)</definedName>
    <definedName name="ChartR11_Sample">TableR!$H$2</definedName>
    <definedName name="ChartR12_RangeX">OFFSET(TableR!$R$3,0,0,TableR!$K$1,1)</definedName>
    <definedName name="ChartR12_RangeY1">OFFSET(TableR!$M$3,0,0,TableR!$K$1,1)</definedName>
    <definedName name="ChartR12_RangeY2">OFFSET(TableR!$P$3,0,0,TableR!$K$1,1)</definedName>
    <definedName name="ChartR12_RangeY3">OFFSET(TableR!$Q$3,0,0,TableR!$K$1,1)</definedName>
    <definedName name="ChartR12_Sample">TableR!$R$2</definedName>
    <definedName name="ChartR13_RangeX">OFFSET(TableR!$AB$3,0,0,TableR!$U$1,1)</definedName>
    <definedName name="ChartR13_RangeY1">OFFSET(TableR!$W$3,0,0,TableR!$U$1,1)</definedName>
    <definedName name="ChartR13_RangeY2">OFFSET(TableR!$Z$3,0,0,TableR!$U$1,1)</definedName>
    <definedName name="ChartR13_RangeY3">OFFSET(TableR!$AA$3,0,0,TableR!$U$1,1)</definedName>
    <definedName name="ChartR13_Sample">TableR!$AB$2</definedName>
    <definedName name="ChartR14_RangeX">OFFSET(TableR!$AL$3,0,0,TableR!$AE$1,1)</definedName>
    <definedName name="ChartR14_RangeY1">OFFSET(TableR!$AG$3,0,0,TableR!$AE$1,1)</definedName>
    <definedName name="ChartR14_RangeY2">OFFSET(TableR!$AJ$3,0,0,TableR!$AE$1,1)</definedName>
    <definedName name="ChartR14_RangeY3">OFFSET(TableR!$AK$3,0,0,TableR!$AE$1,1)</definedName>
    <definedName name="ChartR14_Sample">TableR!$AL$2</definedName>
    <definedName name="ChartR21_RangeX">OFFSET(TableR!$AV$3,0,0,TableR!$AO$1,1)</definedName>
    <definedName name="ChartR21_RangeY1">OFFSET(TableR!$AQ$3,0,0,TableR!$AO$1,1)</definedName>
    <definedName name="ChartR21_RangeY2">OFFSET(TableR!$AT$3,0,0,TableR!$AO$1,1)</definedName>
    <definedName name="ChartR21_RangeY3">OFFSET(TableR!$AU$3,0,0,TableR!$AO$1,1)</definedName>
    <definedName name="ChartR21_Sample">TableR!$AV$2</definedName>
    <definedName name="ChartR22_RangeX">OFFSET(TableR!$BF$3,0,0,TableR!$AY$1,1)</definedName>
    <definedName name="ChartR22_RangeY1">OFFSET(TableR!$BA$3,0,0,TableR!$AY$1,1)</definedName>
    <definedName name="ChartR22_RangeY2">OFFSET(TableR!$BD$3,0,0,TableR!$AY$1,1)</definedName>
    <definedName name="ChartR22_RangeY3">OFFSET(TableR!$BE$3,0,0,TableR!$AY$1,1)</definedName>
    <definedName name="ChartR22_Sample">TableR!$BF$2</definedName>
    <definedName name="ChartR23_RangeX">OFFSET(TableR!$BP$3,0,0,TableR!$BI$1,1)</definedName>
    <definedName name="ChartR23_RangeY1">OFFSET(TableR!$BK$3,0,0,TableR!$BI$1,1)</definedName>
    <definedName name="ChartR23_RangeY2">OFFSET(TableR!$BN$3,0,0,TableR!$BI$1,1)</definedName>
    <definedName name="ChartR23_RangeY3">OFFSET(TableR!$BO$3,0,0,TableR!$BI$1,1)</definedName>
    <definedName name="ChartR23_Sample">TableR!$BP$2</definedName>
    <definedName name="ChartR24_RangeX">OFFSET(TableR!$BZ$3,0,0,TableR!$BS$1,1)</definedName>
    <definedName name="ChartR24_RangeY1">OFFSET(TableR!$BU$3,0,0,TableR!$BS$1,1)</definedName>
    <definedName name="ChartR24_RangeY2">OFFSET(TableR!$BX$3,0,0,TableR!$BS$1,1)</definedName>
    <definedName name="ChartR24_RangeY3">OFFSET(TableR!$BY$3,0,0,TableR!$BS$1,1)</definedName>
    <definedName name="ChartR24_Sample">TableR!$BZ$2</definedName>
    <definedName name="ChartR31_RangeX">OFFSET(TableR!$CJ$3,0,0,TableR!$CC$1,1)</definedName>
    <definedName name="ChartR31_RangeY1">OFFSET(TableR!$CE$3,0,0,TableR!$CC$1,1)</definedName>
    <definedName name="ChartR31_RangeY2">OFFSET(TableR!$CH$3,0,0,TableR!$CC$1,1)</definedName>
    <definedName name="ChartR31_RangeY3">OFFSET(TableR!$CI$3,0,0,TableR!$CC$1,1)</definedName>
    <definedName name="ChartR31_Sample">TableR!$CJ$2</definedName>
    <definedName name="ChartR32_RangeX">OFFSET(TableR!$CT$3,0,0,TableR!$CM$1,1)</definedName>
    <definedName name="ChartR32_RangeY1">OFFSET(TableR!$CO$3,0,0,TableR!$CM$1,1)</definedName>
    <definedName name="ChartR32_RangeY2">OFFSET(TableR!$CR$3,0,0,TableR!$CM$1,1)</definedName>
    <definedName name="ChartR32_RangeY3">OFFSET(TableR!$CS$3,0,0,TableR!$CM$1,1)</definedName>
    <definedName name="ChartR32_Sample">TableR!$CT$2</definedName>
    <definedName name="ChartR33_RangeX">OFFSET(TableR!$DD$3,0,0,TableR!$CW$1,1)</definedName>
    <definedName name="ChartR33_RangeY1">OFFSET(TableR!$CY$3,0,0,TableR!$CW$1,1)</definedName>
    <definedName name="ChartR33_RangeY2">OFFSET(TableR!$DB$3,0,0,TableR!$CW$1,1)</definedName>
    <definedName name="ChartR33_RangeY3">OFFSET(TableR!$DC$3,0,0,TableR!$CW$1,1)</definedName>
    <definedName name="ChartR33_Sample">TableR!$DD$2</definedName>
    <definedName name="ChartR34_RangeX">OFFSET(TableR!$DN$3,0,0,TableR!$DG$1,1)</definedName>
    <definedName name="ChartR34_RangeY1">OFFSET(TableR!$DI$3,0,0,TableR!$DG$1,1)</definedName>
    <definedName name="ChartR34_RangeY2">OFFSET(TableR!$DL$3,0,0,TableR!$DG$1,1)</definedName>
    <definedName name="ChartR34_RangeY3">OFFSET(TableR!$DM$3,0,0,TableR!$DG$1,1)</definedName>
    <definedName name="ChartR34_Sample">TableR!$DN$2</definedName>
    <definedName name="ChartR41_RangeX">OFFSET(TableR!$DX$3,0,0,TableR!$DQ$1,1)</definedName>
    <definedName name="ChartR41_RangeY1">OFFSET(TableR!$DS$3,0,0,TableR!$DQ$1,1)</definedName>
    <definedName name="ChartR41_RangeY2">OFFSET(TableR!$DV$3,0,0,TableR!$DQ$1,1)</definedName>
    <definedName name="ChartR41_RangeY3">OFFSET(TableR!$DW$3,0,0,TableR!$DQ$1,1)</definedName>
    <definedName name="ChartR41_Sample">TableR!$DX$2</definedName>
    <definedName name="ChartR42_RangeX">OFFSET(TableR!$EH$3,0,0,TableR!$EA$1,1)</definedName>
    <definedName name="ChartR42_RangeY1">OFFSET(TableR!$EC$3,0,0,TableR!$EA$1,1)</definedName>
    <definedName name="ChartR42_RangeY2">OFFSET(TableR!$EF$3,0,0,TableR!$EA$1,1)</definedName>
    <definedName name="ChartR42_RangeY3">OFFSET(TableR!$EG$3,0,0,TableR!$EA$1,1)</definedName>
    <definedName name="ChartR42_Sample">TableR!$EH$2</definedName>
    <definedName name="ChartR43_RangeX">OFFSET(TableR!$ER$3,0,0,TableR!$EK$1,1)</definedName>
    <definedName name="ChartR43_RangeY1">OFFSET(TableR!$EM$3,0,0,TableR!$EK$1,1)</definedName>
    <definedName name="ChartR43_RangeY2">OFFSET(TableR!$EP$3,0,0,TableR!$EK$1,1)</definedName>
    <definedName name="ChartR43_RangeY3">OFFSET(TableR!$EQ$3,0,0,TableR!$EK$1,1)</definedName>
    <definedName name="ChartR43_Sample">TableR!$ER$2</definedName>
    <definedName name="ChartR44_RangeX">OFFSET(TableR!$FB$3,0,0,TableR!$EU$1,1)</definedName>
    <definedName name="ChartR44_RangeY1">OFFSET(TableR!$EW$3,0,0,TableR!$EU$1,1)</definedName>
    <definedName name="ChartR44_RangeY2">OFFSET(TableR!$EZ$3,0,0,TableR!$EU$1,1)</definedName>
    <definedName name="ChartR44_RangeY3">OFFSET(TableR!$FA$3,0,0,TableR!$EU$1,1)</definedName>
    <definedName name="ChartR44_Sample">TableR!$FB$2</definedName>
    <definedName name="_xlnm.Print_Area" localSheetId="8">ChartR1!$A$1:$AW$26</definedName>
    <definedName name="_xlnm.Print_Area" localSheetId="9">ChartR2!$A$1:$AW$26</definedName>
    <definedName name="_xlnm.Print_Area" localSheetId="10">ChartR3!$A$1:$AW$26</definedName>
    <definedName name="_xlnm.Print_Area" localSheetId="11">FCN01_FCN!$A$1:$AW$26</definedName>
    <definedName name="_xlnm.Print_Area" localSheetId="7">OFFSET(File_List!$A$1,0,0,COUNTA(File_List!$B:$B)-1+4,50)</definedName>
    <definedName name="_xlnm.Print_Titles" localSheetId="7">File_List!$1:$4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B14" i="103" l="1"/>
  <c r="FB13" i="103"/>
  <c r="FB12" i="103"/>
  <c r="FB11" i="103"/>
  <c r="FB10" i="103"/>
  <c r="FB9" i="103"/>
  <c r="FB8" i="103"/>
  <c r="FB7" i="103"/>
  <c r="FB6" i="103"/>
  <c r="FB5" i="103"/>
  <c r="FB4" i="103"/>
  <c r="FB3" i="103"/>
  <c r="EH14" i="103"/>
  <c r="EH13" i="103"/>
  <c r="EH12" i="103"/>
  <c r="EH11" i="103"/>
  <c r="EH10" i="103"/>
  <c r="EH9" i="103"/>
  <c r="EH8" i="103"/>
  <c r="EH7" i="103"/>
  <c r="EH6" i="103"/>
  <c r="EH5" i="103"/>
  <c r="EH4" i="103"/>
  <c r="EH3" i="103"/>
  <c r="DN14" i="103"/>
  <c r="DN13" i="103"/>
  <c r="DN12" i="103"/>
  <c r="DN11" i="103"/>
  <c r="DN10" i="103"/>
  <c r="DN9" i="103"/>
  <c r="DN8" i="103"/>
  <c r="DN7" i="103"/>
  <c r="DN6" i="103"/>
  <c r="DN5" i="103"/>
  <c r="DN4" i="103"/>
  <c r="DN3" i="103"/>
  <c r="CT14" i="103"/>
  <c r="CT13" i="103"/>
  <c r="CT12" i="103"/>
  <c r="CT11" i="103"/>
  <c r="CT10" i="103"/>
  <c r="CT9" i="103"/>
  <c r="CT8" i="103"/>
  <c r="CT7" i="103"/>
  <c r="CT6" i="103"/>
  <c r="CT5" i="103"/>
  <c r="CT4" i="103"/>
  <c r="CT3" i="103"/>
  <c r="BZ14" i="103"/>
  <c r="BZ13" i="103"/>
  <c r="BZ12" i="103"/>
  <c r="BZ11" i="103"/>
  <c r="BZ10" i="103"/>
  <c r="BZ9" i="103"/>
  <c r="BZ8" i="103"/>
  <c r="BZ7" i="103"/>
  <c r="BZ6" i="103"/>
  <c r="BZ5" i="103"/>
  <c r="BZ4" i="103"/>
  <c r="BZ3" i="103"/>
  <c r="BF14" i="103"/>
  <c r="BF13" i="103"/>
  <c r="BF12" i="103"/>
  <c r="BF11" i="103"/>
  <c r="BF10" i="103"/>
  <c r="BF9" i="103"/>
  <c r="BF8" i="103"/>
  <c r="BF7" i="103"/>
  <c r="BF6" i="103"/>
  <c r="BF5" i="103"/>
  <c r="BF4" i="103"/>
  <c r="BF3" i="103"/>
  <c r="AL14" i="103"/>
  <c r="AL13" i="103"/>
  <c r="AL12" i="103"/>
  <c r="AL11" i="103"/>
  <c r="AL10" i="103"/>
  <c r="AL9" i="103"/>
  <c r="AL8" i="103"/>
  <c r="AL7" i="103"/>
  <c r="AL6" i="103"/>
  <c r="AL5" i="103"/>
  <c r="AL4" i="103"/>
  <c r="AL3" i="103"/>
  <c r="ER13" i="103"/>
  <c r="ER12" i="103"/>
  <c r="ER11" i="103"/>
  <c r="ER10" i="103"/>
  <c r="ER9" i="103"/>
  <c r="ER8" i="103"/>
  <c r="ER7" i="103"/>
  <c r="ER6" i="103"/>
  <c r="ER5" i="103"/>
  <c r="ER4" i="103"/>
  <c r="ER3" i="103"/>
  <c r="DX13" i="103"/>
  <c r="DX12" i="103"/>
  <c r="DX11" i="103"/>
  <c r="DX10" i="103"/>
  <c r="DX9" i="103"/>
  <c r="DX8" i="103"/>
  <c r="DX7" i="103"/>
  <c r="DX6" i="103"/>
  <c r="DX5" i="103"/>
  <c r="DX4" i="103"/>
  <c r="DX3" i="103"/>
  <c r="DD13" i="103"/>
  <c r="DD12" i="103"/>
  <c r="DD11" i="103"/>
  <c r="DD10" i="103"/>
  <c r="DD9" i="103"/>
  <c r="DD8" i="103"/>
  <c r="DD7" i="103"/>
  <c r="DD6" i="103"/>
  <c r="DD5" i="103"/>
  <c r="DD4" i="103"/>
  <c r="DD3" i="103"/>
  <c r="CJ13" i="103"/>
  <c r="CJ12" i="103"/>
  <c r="CJ11" i="103"/>
  <c r="CJ10" i="103"/>
  <c r="CJ9" i="103"/>
  <c r="CJ8" i="103"/>
  <c r="CJ7" i="103"/>
  <c r="CJ6" i="103"/>
  <c r="CJ5" i="103"/>
  <c r="CJ4" i="103"/>
  <c r="CJ3" i="103"/>
  <c r="BP13" i="103"/>
  <c r="BP12" i="103"/>
  <c r="BP11" i="103"/>
  <c r="BP10" i="103"/>
  <c r="BP9" i="103"/>
  <c r="BP8" i="103"/>
  <c r="BP7" i="103"/>
  <c r="BP6" i="103"/>
  <c r="BP5" i="103"/>
  <c r="BP4" i="103"/>
  <c r="BP3" i="103"/>
  <c r="AV13" i="103"/>
  <c r="AV12" i="103"/>
  <c r="AV11" i="103"/>
  <c r="AV10" i="103"/>
  <c r="AV9" i="103"/>
  <c r="AV8" i="103"/>
  <c r="AV7" i="103"/>
  <c r="AV6" i="103"/>
  <c r="AV5" i="103"/>
  <c r="AV4" i="103"/>
  <c r="AV3" i="103"/>
  <c r="AB13" i="103"/>
  <c r="AB12" i="103"/>
  <c r="AB11" i="103"/>
  <c r="AB10" i="103"/>
  <c r="AB9" i="103"/>
  <c r="AB8" i="103"/>
  <c r="AB7" i="103"/>
  <c r="AB6" i="103"/>
  <c r="AB5" i="103"/>
  <c r="AB4" i="103"/>
  <c r="AB3" i="103"/>
  <c r="H13" i="103"/>
  <c r="H12" i="103"/>
  <c r="H11" i="103"/>
  <c r="H10" i="103"/>
  <c r="H9" i="103"/>
  <c r="H8" i="103"/>
  <c r="H7" i="103"/>
  <c r="H6" i="103"/>
  <c r="H5" i="103"/>
  <c r="H4" i="103"/>
  <c r="H3" i="103"/>
  <c r="R14" i="103"/>
  <c r="R13" i="103"/>
  <c r="R12" i="103"/>
  <c r="R11" i="103"/>
  <c r="R10" i="103"/>
  <c r="R9" i="103"/>
  <c r="E5" i="35" l="1"/>
  <c r="E4" i="35"/>
  <c r="H6" i="35"/>
  <c r="H5" i="35"/>
  <c r="H4" i="35"/>
  <c r="H3" i="35"/>
  <c r="G6" i="35"/>
  <c r="G5" i="35"/>
  <c r="G4" i="35"/>
  <c r="G3" i="35"/>
  <c r="F6" i="35"/>
  <c r="F5" i="35"/>
  <c r="F4" i="35"/>
  <c r="F3" i="35"/>
  <c r="E6" i="35"/>
  <c r="E3" i="35"/>
  <c r="EW1" i="103" l="1"/>
  <c r="EM1" i="103"/>
  <c r="EC1" i="103"/>
  <c r="DS1" i="103"/>
  <c r="DI1" i="103"/>
  <c r="CY1" i="103"/>
  <c r="CO1" i="103"/>
  <c r="CE1" i="103"/>
  <c r="BU1" i="103"/>
  <c r="BK1" i="103"/>
  <c r="BA1" i="103"/>
  <c r="AQ1" i="103"/>
  <c r="AG1" i="103"/>
  <c r="W1" i="103"/>
  <c r="M1" i="103"/>
  <c r="C1" i="103"/>
  <c r="B5" i="103" s="1"/>
  <c r="EV3" i="103" l="1"/>
  <c r="EW3" i="103" s="1"/>
  <c r="EV9" i="103"/>
  <c r="EV10" i="103"/>
  <c r="EW10" i="103" s="1"/>
  <c r="EV11" i="103"/>
  <c r="EV12" i="103"/>
  <c r="EV13" i="103"/>
  <c r="EV14" i="103"/>
  <c r="EB5" i="103"/>
  <c r="EB9" i="103"/>
  <c r="EB10" i="103"/>
  <c r="EB11" i="103"/>
  <c r="EB12" i="103"/>
  <c r="EB13" i="103"/>
  <c r="EB14" i="103"/>
  <c r="DH7" i="103"/>
  <c r="DH9" i="103"/>
  <c r="DH10" i="103"/>
  <c r="DH11" i="103"/>
  <c r="DH12" i="103"/>
  <c r="DH13" i="103"/>
  <c r="DH14" i="103"/>
  <c r="CN3" i="103"/>
  <c r="CO3" i="103" s="1"/>
  <c r="CN9" i="103"/>
  <c r="CN10" i="103"/>
  <c r="CN11" i="103"/>
  <c r="CN12" i="103"/>
  <c r="CN13" i="103"/>
  <c r="CN14" i="103"/>
  <c r="BT3" i="103"/>
  <c r="BU3" i="103" s="1"/>
  <c r="BT9" i="103"/>
  <c r="BT13" i="103"/>
  <c r="BT10" i="103"/>
  <c r="BT11" i="103"/>
  <c r="BT12" i="103"/>
  <c r="BT14" i="103"/>
  <c r="AZ5" i="103"/>
  <c r="AZ11" i="103"/>
  <c r="AZ12" i="103"/>
  <c r="AZ13" i="103"/>
  <c r="AZ14" i="103"/>
  <c r="AZ9" i="103"/>
  <c r="AZ10" i="103"/>
  <c r="AF7" i="103"/>
  <c r="AF9" i="103"/>
  <c r="AF10" i="103"/>
  <c r="AF11" i="103"/>
  <c r="AF12" i="103"/>
  <c r="AF13" i="103"/>
  <c r="AF14" i="103"/>
  <c r="EL8" i="103"/>
  <c r="EL10" i="103"/>
  <c r="EL11" i="103"/>
  <c r="EL12" i="103"/>
  <c r="EL13" i="103"/>
  <c r="EL9" i="103"/>
  <c r="DR3" i="103"/>
  <c r="DS3" i="103" s="1"/>
  <c r="DR9" i="103"/>
  <c r="DR10" i="103"/>
  <c r="DR11" i="103"/>
  <c r="DR12" i="103"/>
  <c r="DR13" i="103"/>
  <c r="CX5" i="103"/>
  <c r="CX9" i="103"/>
  <c r="CX10" i="103"/>
  <c r="CX11" i="103"/>
  <c r="CX12" i="103"/>
  <c r="CX13" i="103"/>
  <c r="CD7" i="103"/>
  <c r="CD9" i="103"/>
  <c r="CD10" i="103"/>
  <c r="CD11" i="103"/>
  <c r="CD12" i="103"/>
  <c r="CD13" i="103"/>
  <c r="BJ8" i="103"/>
  <c r="BJ11" i="103"/>
  <c r="BJ12" i="103"/>
  <c r="BJ13" i="103"/>
  <c r="BJ10" i="103"/>
  <c r="BJ9" i="103"/>
  <c r="BJ7" i="103"/>
  <c r="BJ6" i="103"/>
  <c r="EL7" i="103"/>
  <c r="EM8" i="103" s="1"/>
  <c r="BJ4" i="103"/>
  <c r="AP3" i="103"/>
  <c r="AQ3" i="103" s="1"/>
  <c r="AP9" i="103"/>
  <c r="AP10" i="103"/>
  <c r="AP11" i="103"/>
  <c r="AP12" i="103"/>
  <c r="AP13" i="103"/>
  <c r="BJ3" i="103"/>
  <c r="BK3" i="103" s="1"/>
  <c r="EL4" i="103"/>
  <c r="EL3" i="103"/>
  <c r="EM3" i="103" s="1"/>
  <c r="B3" i="103"/>
  <c r="C3" i="103" s="1"/>
  <c r="B10" i="103"/>
  <c r="B9" i="103"/>
  <c r="B13" i="103"/>
  <c r="B12" i="103"/>
  <c r="B11" i="103"/>
  <c r="B7" i="103"/>
  <c r="L4" i="103"/>
  <c r="L11" i="103"/>
  <c r="L12" i="103"/>
  <c r="L14" i="103"/>
  <c r="L13" i="103"/>
  <c r="L10" i="103"/>
  <c r="L9" i="103"/>
  <c r="B6" i="103"/>
  <c r="C6" i="103" s="1"/>
  <c r="BJ5" i="103"/>
  <c r="V5" i="103"/>
  <c r="V10" i="103"/>
  <c r="V11" i="103"/>
  <c r="V12" i="103"/>
  <c r="V13" i="103"/>
  <c r="V9" i="103"/>
  <c r="V3" i="103"/>
  <c r="W3" i="103" s="1"/>
  <c r="AP7" i="103"/>
  <c r="EL6" i="103"/>
  <c r="AP8" i="103"/>
  <c r="EL5" i="103"/>
  <c r="L7" i="103"/>
  <c r="B8" i="103"/>
  <c r="L5" i="103"/>
  <c r="V4" i="103"/>
  <c r="CD6" i="103"/>
  <c r="CE7" i="103" s="1"/>
  <c r="CX4" i="103"/>
  <c r="AF6" i="103"/>
  <c r="AZ4" i="103"/>
  <c r="CN8" i="103"/>
  <c r="DH6" i="103"/>
  <c r="EB4" i="103"/>
  <c r="L6" i="103"/>
  <c r="CD5" i="103"/>
  <c r="CX3" i="103"/>
  <c r="CY3" i="103" s="1"/>
  <c r="AF5" i="103"/>
  <c r="AZ3" i="103"/>
  <c r="BA3" i="103" s="1"/>
  <c r="CN7" i="103"/>
  <c r="DH5" i="103"/>
  <c r="EB3" i="103"/>
  <c r="EC3" i="103" s="1"/>
  <c r="CD4" i="103"/>
  <c r="DR8" i="103"/>
  <c r="AF4" i="103"/>
  <c r="BT8" i="103"/>
  <c r="CN6" i="103"/>
  <c r="DH4" i="103"/>
  <c r="EV8" i="103"/>
  <c r="CD3" i="103"/>
  <c r="CE3" i="103" s="1"/>
  <c r="DR7" i="103"/>
  <c r="AF3" i="103"/>
  <c r="AG3" i="103" s="1"/>
  <c r="BT7" i="103"/>
  <c r="CN5" i="103"/>
  <c r="DH3" i="103"/>
  <c r="DI3" i="103" s="1"/>
  <c r="EV7" i="103"/>
  <c r="B4" i="103"/>
  <c r="V8" i="103"/>
  <c r="AP6" i="103"/>
  <c r="AZ8" i="103"/>
  <c r="BT6" i="103"/>
  <c r="CN4" i="103"/>
  <c r="CO4" i="103" s="1"/>
  <c r="EB8" i="103"/>
  <c r="EV6" i="103"/>
  <c r="L8" i="103"/>
  <c r="CX7" i="103"/>
  <c r="DR5" i="103"/>
  <c r="EV5" i="103"/>
  <c r="AZ7" i="103"/>
  <c r="BT5" i="103"/>
  <c r="EB7" i="103"/>
  <c r="L3" i="103"/>
  <c r="M3" i="103" s="1"/>
  <c r="V6" i="103"/>
  <c r="AP4" i="103"/>
  <c r="CD8" i="103"/>
  <c r="CX6" i="103"/>
  <c r="DR4" i="103"/>
  <c r="AF8" i="103"/>
  <c r="AZ6" i="103"/>
  <c r="BT4" i="103"/>
  <c r="DH8" i="103"/>
  <c r="EB6" i="103"/>
  <c r="EV4" i="103"/>
  <c r="EW4" i="103" s="1"/>
  <c r="CX8" i="103"/>
  <c r="DR6" i="103"/>
  <c r="V7" i="103"/>
  <c r="AP5" i="103"/>
  <c r="R8" i="103"/>
  <c r="R7" i="103"/>
  <c r="R6" i="103"/>
  <c r="R5" i="103"/>
  <c r="R4" i="103"/>
  <c r="R3" i="103"/>
  <c r="EV1" i="103"/>
  <c r="EL1" i="103"/>
  <c r="EB1" i="103"/>
  <c r="DR1" i="103"/>
  <c r="DH1" i="103"/>
  <c r="CX1" i="103"/>
  <c r="CN1" i="103"/>
  <c r="CD1" i="103"/>
  <c r="BT1" i="103"/>
  <c r="BJ1" i="103"/>
  <c r="AZ1" i="103"/>
  <c r="AP1" i="103"/>
  <c r="AF1" i="103"/>
  <c r="V1" i="103"/>
  <c r="L1" i="103"/>
  <c r="B1" i="103"/>
  <c r="CO13" i="103" l="1"/>
  <c r="DI12" i="103"/>
  <c r="EC14" i="103"/>
  <c r="EW13" i="103"/>
  <c r="EC11" i="103"/>
  <c r="DI14" i="103"/>
  <c r="AG13" i="103"/>
  <c r="BA14" i="103"/>
  <c r="CO10" i="103"/>
  <c r="AG8" i="103"/>
  <c r="EC13" i="103"/>
  <c r="EW12" i="103"/>
  <c r="BU14" i="103"/>
  <c r="DI8" i="103"/>
  <c r="DI7" i="103"/>
  <c r="EW14" i="103"/>
  <c r="EC12" i="103"/>
  <c r="EW11" i="103"/>
  <c r="EC6" i="103"/>
  <c r="EC5" i="103"/>
  <c r="EC10" i="103"/>
  <c r="EW9" i="103"/>
  <c r="CO11" i="103"/>
  <c r="C4" i="103"/>
  <c r="DI10" i="103"/>
  <c r="EC9" i="103"/>
  <c r="BU4" i="103"/>
  <c r="BU10" i="103"/>
  <c r="DS12" i="103"/>
  <c r="EM11" i="103"/>
  <c r="AG9" i="103"/>
  <c r="CO14" i="103"/>
  <c r="DI13" i="103"/>
  <c r="BU12" i="103"/>
  <c r="CO12" i="103"/>
  <c r="DI11" i="103"/>
  <c r="DI9" i="103"/>
  <c r="AG12" i="103"/>
  <c r="BA13" i="103"/>
  <c r="BU11" i="103"/>
  <c r="CO9" i="103"/>
  <c r="BA10" i="103"/>
  <c r="BU13" i="103"/>
  <c r="BU9" i="103"/>
  <c r="BA9" i="103"/>
  <c r="BA6" i="103"/>
  <c r="BA5" i="103"/>
  <c r="EM13" i="103"/>
  <c r="AG11" i="103"/>
  <c r="BA12" i="103"/>
  <c r="BA11" i="103"/>
  <c r="CE13" i="103"/>
  <c r="CY11" i="103"/>
  <c r="AG14" i="103"/>
  <c r="EM9" i="103"/>
  <c r="DS4" i="103"/>
  <c r="AG10" i="103"/>
  <c r="CY13" i="103"/>
  <c r="DS11" i="103"/>
  <c r="AQ12" i="103"/>
  <c r="CE12" i="103"/>
  <c r="CY10" i="103"/>
  <c r="EM12" i="103"/>
  <c r="EM10" i="103"/>
  <c r="CE11" i="103"/>
  <c r="DS13" i="103"/>
  <c r="CY6" i="103"/>
  <c r="DS10" i="103"/>
  <c r="DS9" i="103"/>
  <c r="M13" i="103"/>
  <c r="BK13" i="103"/>
  <c r="AQ7" i="103"/>
  <c r="EM4" i="103"/>
  <c r="AQ4" i="103"/>
  <c r="M5" i="103"/>
  <c r="CY12" i="103"/>
  <c r="BK7" i="103"/>
  <c r="CY9" i="103"/>
  <c r="CE8" i="103"/>
  <c r="C10" i="103"/>
  <c r="BK10" i="103"/>
  <c r="CE10" i="103"/>
  <c r="C12" i="103"/>
  <c r="EM5" i="103"/>
  <c r="BK9" i="103"/>
  <c r="W4" i="103"/>
  <c r="CE9" i="103"/>
  <c r="M9" i="103"/>
  <c r="BK5" i="103"/>
  <c r="AQ13" i="103"/>
  <c r="BK8" i="103"/>
  <c r="W11" i="103"/>
  <c r="AQ11" i="103"/>
  <c r="AQ10" i="103"/>
  <c r="BK12" i="103"/>
  <c r="BK11" i="103"/>
  <c r="W9" i="103"/>
  <c r="C13" i="103"/>
  <c r="M14" i="103"/>
  <c r="EM6" i="103"/>
  <c r="M11" i="103"/>
  <c r="AQ9" i="103"/>
  <c r="AQ8" i="103"/>
  <c r="C7" i="103"/>
  <c r="BK4" i="103"/>
  <c r="W6" i="103"/>
  <c r="EM7" i="103"/>
  <c r="BK6" i="103"/>
  <c r="W13" i="103"/>
  <c r="M10" i="103"/>
  <c r="C11" i="103"/>
  <c r="W12" i="103"/>
  <c r="W10" i="103"/>
  <c r="M12" i="103"/>
  <c r="M8" i="103"/>
  <c r="C8" i="103"/>
  <c r="C9" i="103"/>
  <c r="BU8" i="103"/>
  <c r="AG5" i="103"/>
  <c r="DI4" i="103"/>
  <c r="CO7" i="103"/>
  <c r="CO5" i="103"/>
  <c r="EW7" i="103"/>
  <c r="BA8" i="103"/>
  <c r="M6" i="103"/>
  <c r="DS5" i="103"/>
  <c r="W7" i="103"/>
  <c r="DS8" i="103"/>
  <c r="CE5" i="103"/>
  <c r="CY8" i="103"/>
  <c r="AG6" i="103"/>
  <c r="CY7" i="103"/>
  <c r="BU7" i="103"/>
  <c r="AG4" i="103"/>
  <c r="CY4" i="103"/>
  <c r="AQ6" i="103"/>
  <c r="CE6" i="103"/>
  <c r="M4" i="103"/>
  <c r="AQ5" i="103"/>
  <c r="EC7" i="103"/>
  <c r="W8" i="103"/>
  <c r="DS7" i="103"/>
  <c r="CE4" i="103"/>
  <c r="BU5" i="103"/>
  <c r="EW6" i="103"/>
  <c r="EC4" i="103"/>
  <c r="DS6" i="103"/>
  <c r="BA7" i="103"/>
  <c r="EC8" i="103"/>
  <c r="C5" i="103"/>
  <c r="EW8" i="103"/>
  <c r="DI5" i="103"/>
  <c r="DI6" i="103"/>
  <c r="AG7" i="103"/>
  <c r="CO8" i="103"/>
  <c r="CY5" i="103"/>
  <c r="EW5" i="103"/>
  <c r="BU6" i="103"/>
  <c r="CO6" i="103"/>
  <c r="BA4" i="103"/>
  <c r="M7" i="103"/>
  <c r="W5" i="103"/>
  <c r="EZ12" i="103" l="1"/>
  <c r="EZ10" i="103"/>
  <c r="EZ9" i="103"/>
  <c r="EZ13" i="103"/>
  <c r="EZ14" i="103"/>
  <c r="DL10" i="103"/>
  <c r="DL14" i="103"/>
  <c r="EF12" i="103"/>
  <c r="EZ11" i="103"/>
  <c r="BX14" i="103"/>
  <c r="EF13" i="103"/>
  <c r="EF9" i="103"/>
  <c r="EF10" i="103"/>
  <c r="EF11" i="103"/>
  <c r="EF14" i="103"/>
  <c r="CR9" i="103"/>
  <c r="DL13" i="103"/>
  <c r="DL12" i="103"/>
  <c r="DL9" i="103"/>
  <c r="DL11" i="103"/>
  <c r="CR13" i="103"/>
  <c r="CR10" i="103"/>
  <c r="CR11" i="103"/>
  <c r="CR14" i="103"/>
  <c r="BX9" i="103"/>
  <c r="CR12" i="103"/>
  <c r="AJ9" i="103"/>
  <c r="BX13" i="103"/>
  <c r="BD12" i="103"/>
  <c r="BX10" i="103"/>
  <c r="BX11" i="103"/>
  <c r="BX12" i="103"/>
  <c r="BD14" i="103"/>
  <c r="BD10" i="103"/>
  <c r="BD13" i="103"/>
  <c r="AJ11" i="103"/>
  <c r="BD11" i="103"/>
  <c r="BD9" i="103"/>
  <c r="EP10" i="103"/>
  <c r="AJ10" i="103"/>
  <c r="CH13" i="103"/>
  <c r="AJ12" i="103"/>
  <c r="AJ13" i="103"/>
  <c r="AJ14" i="103"/>
  <c r="EP11" i="103"/>
  <c r="EP12" i="103"/>
  <c r="EP13" i="103"/>
  <c r="EP9" i="103"/>
  <c r="DV11" i="103"/>
  <c r="EP6" i="103"/>
  <c r="DV12" i="103"/>
  <c r="DV9" i="103"/>
  <c r="EP3" i="103"/>
  <c r="DV10" i="103"/>
  <c r="DB11" i="103"/>
  <c r="CH10" i="103"/>
  <c r="BN9" i="103"/>
  <c r="DB12" i="103"/>
  <c r="DV13" i="103"/>
  <c r="DB10" i="103"/>
  <c r="DB13" i="103"/>
  <c r="DB9" i="103"/>
  <c r="BP2" i="103"/>
  <c r="BN8" i="103"/>
  <c r="CH11" i="103"/>
  <c r="CH12" i="103"/>
  <c r="BN12" i="103"/>
  <c r="CH9" i="103"/>
  <c r="BN3" i="103"/>
  <c r="BN13" i="103"/>
  <c r="AT12" i="103"/>
  <c r="Z11" i="103"/>
  <c r="EP7" i="103"/>
  <c r="AT10" i="103"/>
  <c r="BN10" i="103"/>
  <c r="CH6" i="103"/>
  <c r="DL8" i="103"/>
  <c r="BD8" i="103"/>
  <c r="AT11" i="103"/>
  <c r="BN5" i="103"/>
  <c r="BN4" i="103"/>
  <c r="F11" i="103"/>
  <c r="BN11" i="103"/>
  <c r="ER2" i="103"/>
  <c r="Z12" i="103"/>
  <c r="AT13" i="103"/>
  <c r="EP5" i="103"/>
  <c r="EP8" i="103"/>
  <c r="DB3" i="103"/>
  <c r="P9" i="103"/>
  <c r="F9" i="103"/>
  <c r="AT9" i="103"/>
  <c r="EP4" i="103"/>
  <c r="BN6" i="103"/>
  <c r="Z13" i="103"/>
  <c r="P10" i="103"/>
  <c r="Z9" i="103"/>
  <c r="BN7" i="103"/>
  <c r="BD3" i="103"/>
  <c r="Z10" i="103"/>
  <c r="P13" i="103"/>
  <c r="Z6" i="103"/>
  <c r="P14" i="103"/>
  <c r="P12" i="103"/>
  <c r="P11" i="103"/>
  <c r="F13" i="103"/>
  <c r="F12" i="103"/>
  <c r="F4" i="103"/>
  <c r="F10" i="103"/>
  <c r="CR8" i="103"/>
  <c r="BX7" i="103"/>
  <c r="BD5" i="103"/>
  <c r="EZ3" i="103"/>
  <c r="CT2" i="103"/>
  <c r="DL5" i="103"/>
  <c r="DN2" i="103"/>
  <c r="BX6" i="103"/>
  <c r="AJ3" i="103"/>
  <c r="EF8" i="103"/>
  <c r="EF4" i="103"/>
  <c r="CR5" i="103"/>
  <c r="AJ7" i="103"/>
  <c r="AJ4" i="103"/>
  <c r="EF7" i="103"/>
  <c r="BZ2" i="103"/>
  <c r="P4" i="103"/>
  <c r="BD4" i="103"/>
  <c r="FB2" i="103"/>
  <c r="BX4" i="103"/>
  <c r="BD6" i="103"/>
  <c r="CR7" i="103"/>
  <c r="CR3" i="103"/>
  <c r="CR6" i="103"/>
  <c r="BX8" i="103"/>
  <c r="BX3" i="103"/>
  <c r="CR4" i="103"/>
  <c r="AJ5" i="103"/>
  <c r="AJ6" i="103"/>
  <c r="BD7" i="103"/>
  <c r="P5" i="103"/>
  <c r="AT4" i="103"/>
  <c r="Z4" i="103"/>
  <c r="AB2" i="103"/>
  <c r="Z7" i="103"/>
  <c r="Z5" i="103"/>
  <c r="F3" i="103"/>
  <c r="Z8" i="103"/>
  <c r="F7" i="103"/>
  <c r="DV5" i="103"/>
  <c r="F6" i="103"/>
  <c r="DV7" i="103"/>
  <c r="AT5" i="103"/>
  <c r="Z3" i="103"/>
  <c r="AT6" i="103"/>
  <c r="DD2" i="103"/>
  <c r="AT8" i="103"/>
  <c r="AV2" i="103"/>
  <c r="AT3" i="103"/>
  <c r="DX2" i="103"/>
  <c r="AT7" i="103"/>
  <c r="DB4" i="103"/>
  <c r="DB7" i="103"/>
  <c r="F5" i="103"/>
  <c r="H2" i="103"/>
  <c r="DL7" i="103"/>
  <c r="EF5" i="103"/>
  <c r="DL3" i="103"/>
  <c r="P6" i="103"/>
  <c r="CH3" i="103"/>
  <c r="DB8" i="103"/>
  <c r="DL4" i="103"/>
  <c r="EF6" i="103"/>
  <c r="AL2" i="103"/>
  <c r="DV6" i="103"/>
  <c r="EZ8" i="103"/>
  <c r="CH8" i="103"/>
  <c r="DV4" i="103"/>
  <c r="BX5" i="103"/>
  <c r="EZ5" i="103"/>
  <c r="DL6" i="103"/>
  <c r="EZ4" i="103"/>
  <c r="CH5" i="103"/>
  <c r="BF2" i="103"/>
  <c r="EF3" i="103"/>
  <c r="DB5" i="103"/>
  <c r="EZ7" i="103"/>
  <c r="CH7" i="103"/>
  <c r="DV3" i="103"/>
  <c r="CJ2" i="103"/>
  <c r="P8" i="103"/>
  <c r="DB6" i="103"/>
  <c r="CH4" i="103"/>
  <c r="DV8" i="103"/>
  <c r="EZ6" i="103"/>
  <c r="P3" i="103"/>
  <c r="P7" i="103"/>
  <c r="F8" i="103"/>
  <c r="AJ8" i="103"/>
  <c r="EH2" i="103"/>
  <c r="R2" i="103"/>
  <c r="C67" i="34"/>
  <c r="C65" i="34"/>
  <c r="C63" i="34"/>
  <c r="C61" i="34"/>
  <c r="C59" i="34"/>
  <c r="C57" i="34"/>
  <c r="C55" i="34"/>
  <c r="C53" i="34"/>
  <c r="C51" i="34"/>
  <c r="C49" i="34"/>
  <c r="C47" i="34"/>
  <c r="C45" i="34"/>
  <c r="C43" i="34"/>
  <c r="C41" i="34"/>
  <c r="C39" i="34"/>
  <c r="C37" i="34"/>
  <c r="C35" i="34"/>
  <c r="C33" i="34"/>
  <c r="C31" i="34"/>
  <c r="C29" i="34"/>
  <c r="C27" i="34"/>
  <c r="C25" i="34"/>
  <c r="C23" i="34"/>
  <c r="C21" i="34"/>
  <c r="C19" i="34"/>
  <c r="C17" i="34"/>
  <c r="C15" i="34"/>
  <c r="C13" i="34"/>
  <c r="C11" i="34"/>
  <c r="C9" i="34"/>
  <c r="C7" i="34"/>
  <c r="C5" i="34"/>
  <c r="CI10" i="103" l="1"/>
  <c r="CI3" i="103"/>
  <c r="CI11" i="103"/>
  <c r="CI6" i="103"/>
  <c r="CI4" i="103"/>
  <c r="CI12" i="103"/>
  <c r="CI5" i="103"/>
  <c r="CI13" i="103"/>
  <c r="CI7" i="103"/>
  <c r="CI8" i="103"/>
  <c r="CI9" i="103"/>
  <c r="AA5" i="103"/>
  <c r="AA13" i="103"/>
  <c r="AA6" i="103"/>
  <c r="AA12" i="103"/>
  <c r="AA7" i="103"/>
  <c r="AA9" i="103"/>
  <c r="AA3" i="103"/>
  <c r="AA8" i="103"/>
  <c r="AA10" i="103"/>
  <c r="AA11" i="103"/>
  <c r="AA4" i="103"/>
  <c r="FA3" i="103"/>
  <c r="FA11" i="103"/>
  <c r="FA4" i="103"/>
  <c r="FA12" i="103"/>
  <c r="FA5" i="103"/>
  <c r="FA13" i="103"/>
  <c r="FA6" i="103"/>
  <c r="FA14" i="103"/>
  <c r="FA7" i="103"/>
  <c r="FA8" i="103"/>
  <c r="FA9" i="103"/>
  <c r="FA10" i="103"/>
  <c r="DC9" i="103"/>
  <c r="DC10" i="103"/>
  <c r="DC5" i="103"/>
  <c r="DC13" i="103"/>
  <c r="DC3" i="103"/>
  <c r="DC11" i="103"/>
  <c r="DC4" i="103"/>
  <c r="DC12" i="103"/>
  <c r="DC6" i="103"/>
  <c r="DC7" i="103"/>
  <c r="DC8" i="103"/>
  <c r="EG4" i="103"/>
  <c r="EG12" i="103"/>
  <c r="EG5" i="103"/>
  <c r="EG13" i="103"/>
  <c r="EG6" i="103"/>
  <c r="EG14" i="103"/>
  <c r="EG7" i="103"/>
  <c r="EG8" i="103"/>
  <c r="EG3" i="103"/>
  <c r="EG11" i="103"/>
  <c r="EG9" i="103"/>
  <c r="EG10" i="103"/>
  <c r="BY7" i="103"/>
  <c r="BY8" i="103"/>
  <c r="BY6" i="103"/>
  <c r="BY9" i="103"/>
  <c r="BY3" i="103"/>
  <c r="BY10" i="103"/>
  <c r="BY11" i="103"/>
  <c r="BY14" i="103"/>
  <c r="BY4" i="103"/>
  <c r="BY12" i="103"/>
  <c r="BY5" i="103"/>
  <c r="BY13" i="103"/>
  <c r="DM5" i="103"/>
  <c r="DM13" i="103"/>
  <c r="DM6" i="103"/>
  <c r="DM14" i="103"/>
  <c r="DM9" i="103"/>
  <c r="DM12" i="103"/>
  <c r="DM7" i="103"/>
  <c r="DM8" i="103"/>
  <c r="DM4" i="103"/>
  <c r="DM10" i="103"/>
  <c r="DM3" i="103"/>
  <c r="DM11" i="103"/>
  <c r="AU4" i="103"/>
  <c r="AU12" i="103"/>
  <c r="AU5" i="103"/>
  <c r="AU13" i="103"/>
  <c r="AU10" i="103"/>
  <c r="AU11" i="103"/>
  <c r="AU6" i="103"/>
  <c r="AU8" i="103"/>
  <c r="AU3" i="103"/>
  <c r="AU7" i="103"/>
  <c r="AU9" i="103"/>
  <c r="AK9" i="103"/>
  <c r="AK10" i="103"/>
  <c r="AK5" i="103"/>
  <c r="AK3" i="103"/>
  <c r="AK11" i="103"/>
  <c r="AK4" i="103"/>
  <c r="AK12" i="103"/>
  <c r="AK13" i="103"/>
  <c r="AK8" i="103"/>
  <c r="AK6" i="103"/>
  <c r="AK14" i="103"/>
  <c r="AK7" i="103"/>
  <c r="G6" i="103"/>
  <c r="G7" i="103"/>
  <c r="G8" i="103"/>
  <c r="G9" i="103"/>
  <c r="G12" i="103"/>
  <c r="G10" i="103"/>
  <c r="G4" i="103"/>
  <c r="G5" i="103"/>
  <c r="G3" i="103"/>
  <c r="G11" i="103"/>
  <c r="G13" i="103"/>
  <c r="BO3" i="103"/>
  <c r="BO11" i="103"/>
  <c r="BO4" i="103"/>
  <c r="BO12" i="103"/>
  <c r="BO7" i="103"/>
  <c r="BO5" i="103"/>
  <c r="BO13" i="103"/>
  <c r="BO6" i="103"/>
  <c r="BO10" i="103"/>
  <c r="BO8" i="103"/>
  <c r="BO9" i="103"/>
  <c r="EQ7" i="103"/>
  <c r="EQ8" i="103"/>
  <c r="EQ3" i="103"/>
  <c r="EQ6" i="103"/>
  <c r="EQ9" i="103"/>
  <c r="EQ11" i="103"/>
  <c r="EQ10" i="103"/>
  <c r="EQ4" i="103"/>
  <c r="EQ12" i="103"/>
  <c r="EQ5" i="103"/>
  <c r="EQ13" i="103"/>
  <c r="DW8" i="103"/>
  <c r="DW9" i="103"/>
  <c r="DW4" i="103"/>
  <c r="DW12" i="103"/>
  <c r="DW10" i="103"/>
  <c r="DW7" i="103"/>
  <c r="DW3" i="103"/>
  <c r="DW11" i="103"/>
  <c r="DW5" i="103"/>
  <c r="DW13" i="103"/>
  <c r="DW6" i="103"/>
  <c r="CS6" i="103"/>
  <c r="CS14" i="103"/>
  <c r="CS7" i="103"/>
  <c r="CS8" i="103"/>
  <c r="CS13" i="103"/>
  <c r="CS9" i="103"/>
  <c r="CS10" i="103"/>
  <c r="CS5" i="103"/>
  <c r="CS3" i="103"/>
  <c r="CS11" i="103"/>
  <c r="CS4" i="103"/>
  <c r="CS12" i="103"/>
  <c r="Q10" i="103"/>
  <c r="Q3" i="103"/>
  <c r="Q11" i="103"/>
  <c r="Q12" i="103"/>
  <c r="Q13" i="103"/>
  <c r="Q14" i="103"/>
  <c r="Q8" i="103"/>
  <c r="Q4" i="103"/>
  <c r="Q5" i="103"/>
  <c r="Q9" i="103"/>
  <c r="Q6" i="103"/>
  <c r="Q7" i="103"/>
  <c r="BE8" i="103"/>
  <c r="BE9" i="103"/>
  <c r="BE4" i="103"/>
  <c r="BE10" i="103"/>
  <c r="BE3" i="103"/>
  <c r="BE11" i="103"/>
  <c r="BE12" i="103"/>
  <c r="BE5" i="103"/>
  <c r="BE13" i="103"/>
  <c r="BE6" i="103"/>
  <c r="BE14" i="103"/>
  <c r="BE7" i="103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Q71" i="34" l="1"/>
  <c r="Q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Q67" i="34"/>
  <c r="Q65" i="34"/>
  <c r="Q63" i="34"/>
  <c r="Q61" i="34"/>
  <c r="Q59" i="34"/>
  <c r="Q57" i="34"/>
  <c r="Q55" i="34"/>
  <c r="Q53" i="34"/>
  <c r="Q51" i="34"/>
  <c r="Q49" i="34"/>
  <c r="Q47" i="34"/>
  <c r="Q45" i="34"/>
  <c r="Q43" i="34"/>
  <c r="Q41" i="34"/>
  <c r="Q39" i="34"/>
  <c r="Q37" i="34"/>
  <c r="Q35" i="34"/>
  <c r="Q33" i="34"/>
  <c r="Q31" i="34"/>
  <c r="Q29" i="34"/>
  <c r="Q27" i="34"/>
  <c r="Q25" i="34"/>
  <c r="J12" i="34"/>
  <c r="J11" i="34"/>
  <c r="J10" i="34"/>
  <c r="J9" i="34"/>
  <c r="J8" i="34"/>
  <c r="J7" i="34"/>
  <c r="J6" i="34"/>
  <c r="J5" i="34"/>
  <c r="Q23" i="34" l="1"/>
  <c r="Q21" i="34"/>
  <c r="Q19" i="34"/>
  <c r="Q17" i="34"/>
  <c r="Q15" i="34"/>
  <c r="Q13" i="34"/>
  <c r="Q11" i="34"/>
  <c r="Q9" i="34"/>
  <c r="Q7" i="34"/>
  <c r="Q5" i="34"/>
  <c r="Q3" i="34" l="1"/>
  <c r="J4" i="34"/>
  <c r="J3" i="34"/>
</calcChain>
</file>

<file path=xl/sharedStrings.xml><?xml version="1.0" encoding="utf-8"?>
<sst xmlns="http://schemas.openxmlformats.org/spreadsheetml/2006/main" count="856" uniqueCount="208">
  <si>
    <t>KPI</t>
  </si>
  <si>
    <t>Device</t>
  </si>
  <si>
    <t>Sheet Name</t>
  </si>
  <si>
    <t>Col</t>
  </si>
  <si>
    <t>Row</t>
  </si>
  <si>
    <t>Height</t>
  </si>
  <si>
    <t>Width</t>
  </si>
  <si>
    <t>Border</t>
  </si>
  <si>
    <t>Title</t>
  </si>
  <si>
    <t>Tech</t>
  </si>
  <si>
    <t>Customer</t>
  </si>
  <si>
    <t>Root Folder</t>
  </si>
  <si>
    <t>Image File location</t>
  </si>
  <si>
    <t>Sub Folder</t>
  </si>
  <si>
    <t>Map</t>
  </si>
  <si>
    <t>Macro 1st Run</t>
  </si>
  <si>
    <t>File Name</t>
  </si>
  <si>
    <t>Occurences</t>
  </si>
  <si>
    <t>Analyzer_Version</t>
  </si>
  <si>
    <t>Product_Version</t>
  </si>
  <si>
    <t>Product_Name</t>
  </si>
  <si>
    <t>File_Format</t>
  </si>
  <si>
    <t>Stream_Type</t>
  </si>
  <si>
    <t>Longitude_Max</t>
  </si>
  <si>
    <t>Longitude_Min</t>
  </si>
  <si>
    <t>Latitude_Max</t>
  </si>
  <si>
    <t>Latitude_Min</t>
  </si>
  <si>
    <t>UTC_End</t>
  </si>
  <si>
    <t>UTC_Start</t>
  </si>
  <si>
    <t>UTC_Day</t>
  </si>
  <si>
    <t>UTC_Month</t>
  </si>
  <si>
    <t>UTC_Year</t>
  </si>
  <si>
    <t>Device_Name</t>
  </si>
  <si>
    <t>File_Name</t>
  </si>
  <si>
    <t>Stream_Label</t>
  </si>
  <si>
    <t>Banner</t>
  </si>
  <si>
    <t>Device_Label</t>
  </si>
  <si>
    <t>4GLTE_FCN01</t>
  </si>
  <si>
    <t>4GLTE_FCN02</t>
  </si>
  <si>
    <t>4GLTE_FCN03</t>
  </si>
  <si>
    <t>4GLTE_FCN04</t>
  </si>
  <si>
    <t>Device Name</t>
  </si>
  <si>
    <t>File Format</t>
  </si>
  <si>
    <t>Product Name</t>
  </si>
  <si>
    <t>Product Version</t>
  </si>
  <si>
    <t>File Size (KB)</t>
  </si>
  <si>
    <t>Device_Index</t>
  </si>
  <si>
    <t>File_Size</t>
  </si>
  <si>
    <t>Measurement_Count</t>
  </si>
  <si>
    <t>Measurement_Duration</t>
  </si>
  <si>
    <t>Measurement_Distance</t>
  </si>
  <si>
    <t>Map02</t>
  </si>
  <si>
    <t>File &amp; Device List</t>
  </si>
  <si>
    <t>L100_</t>
  </si>
  <si>
    <t>File_Route</t>
  </si>
  <si>
    <t>File ID</t>
  </si>
  <si>
    <t>Occurence</t>
  </si>
  <si>
    <t>4GLTE_PCI01</t>
  </si>
  <si>
    <t>4GLTE_PCI02</t>
  </si>
  <si>
    <t>4GLTE_PCI03</t>
  </si>
  <si>
    <t>4GLTE_PCI04</t>
  </si>
  <si>
    <t>Map00</t>
  </si>
  <si>
    <t>Map01</t>
  </si>
  <si>
    <t>Map03</t>
  </si>
  <si>
    <t>Map04</t>
  </si>
  <si>
    <t>Map05</t>
  </si>
  <si>
    <t>Map06</t>
  </si>
  <si>
    <t>Map07</t>
  </si>
  <si>
    <t>Map08</t>
  </si>
  <si>
    <t>Map09</t>
  </si>
  <si>
    <t>Header</t>
  </si>
  <si>
    <t>File_List</t>
  </si>
  <si>
    <t>UE_NRTimersA</t>
  </si>
  <si>
    <t>UE_NRTimersB</t>
  </si>
  <si>
    <t>Max</t>
  </si>
  <si>
    <t>PDF(%)</t>
  </si>
  <si>
    <t>CDF(%)</t>
  </si>
  <si>
    <t>Occurence (#)</t>
  </si>
  <si>
    <t>C1</t>
  </si>
  <si>
    <t>C2</t>
  </si>
  <si>
    <t>C3</t>
  </si>
  <si>
    <t>C4</t>
  </si>
  <si>
    <t>Average</t>
  </si>
  <si>
    <t>H1_RSRP</t>
  </si>
  <si>
    <t>H2_SINR</t>
  </si>
  <si>
    <t>H3_Distance</t>
  </si>
  <si>
    <t>H4_MCS</t>
  </si>
  <si>
    <t>Year
UTC</t>
  </si>
  <si>
    <t>Month
UTC</t>
  </si>
  <si>
    <t>Day
UTC</t>
  </si>
  <si>
    <t>Start Time
UTC</t>
  </si>
  <si>
    <t>End Time
UTC</t>
  </si>
  <si>
    <t>\Reports\images\CAN\</t>
  </si>
  <si>
    <t>CAN_</t>
  </si>
  <si>
    <t>Route_Trail</t>
  </si>
  <si>
    <t>L402_</t>
  </si>
  <si>
    <t>FCN01_PCI</t>
  </si>
  <si>
    <t>MD01_</t>
  </si>
  <si>
    <t>MD01\4GLTE\</t>
  </si>
  <si>
    <t>FCN01_RSRP</t>
  </si>
  <si>
    <t>FCN01_CINR</t>
  </si>
  <si>
    <t>FCN01_FCN</t>
  </si>
  <si>
    <t>Map32</t>
  </si>
  <si>
    <t>Map33</t>
  </si>
  <si>
    <t>FCN02_FCN</t>
  </si>
  <si>
    <t>FCN02_PCI</t>
  </si>
  <si>
    <t>FCN02_RSRP</t>
  </si>
  <si>
    <t>FCN02_CINR</t>
  </si>
  <si>
    <t>FCN03_FCN</t>
  </si>
  <si>
    <t>FCN03_PCI</t>
  </si>
  <si>
    <t>FCN03_RSRP</t>
  </si>
  <si>
    <t>FCN03_CINR</t>
  </si>
  <si>
    <t>FCN04_FCN</t>
  </si>
  <si>
    <t>FCN04_PCI</t>
  </si>
  <si>
    <t>FCN04_RSRP</t>
  </si>
  <si>
    <t>FCN04_CINR</t>
  </si>
  <si>
    <t>FCN05_FCN</t>
  </si>
  <si>
    <t>FCN05_PCI</t>
  </si>
  <si>
    <t>FCN05_RSRP</t>
  </si>
  <si>
    <t>FCN05_CINR</t>
  </si>
  <si>
    <t>FCN06_FCN</t>
  </si>
  <si>
    <t>FCN06_PCI</t>
  </si>
  <si>
    <t>FCN06_RSRP</t>
  </si>
  <si>
    <t>FCN06_CINR</t>
  </si>
  <si>
    <t>FCN07_FCN</t>
  </si>
  <si>
    <t>FCN07_PCI</t>
  </si>
  <si>
    <t>FCN07_RSRP</t>
  </si>
  <si>
    <t>FCN07_CINR</t>
  </si>
  <si>
    <t>FCN08_FCN</t>
  </si>
  <si>
    <t>FCN08_PCI</t>
  </si>
  <si>
    <t>FCN08_RSRP</t>
  </si>
  <si>
    <t>FCN08_CINR</t>
  </si>
  <si>
    <t>4GLTE_FCN05</t>
  </si>
  <si>
    <t>4GLTE_FCN06</t>
  </si>
  <si>
    <t>4GLTE_FCN07</t>
  </si>
  <si>
    <t>4GLTE_FCN08</t>
  </si>
  <si>
    <t>Map10</t>
  </si>
  <si>
    <t>Map34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</si>
  <si>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</si>
  <si>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</si>
  <si>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</si>
  <si>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</si>
  <si>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</si>
  <si>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</si>
  <si>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</si>
  <si>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</si>
  <si>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</si>
  <si>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</si>
  <si>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</si>
  <si>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</si>
  <si>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</si>
  <si>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</si>
  <si>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</si>
  <si>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</si>
  <si>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</si>
  <si>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</si>
  <si>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</si>
  <si>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</si>
  <si>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Map11</t>
  </si>
  <si>
    <t>LTE_Scan_EARFCN</t>
  </si>
  <si>
    <t>LTE_Scan_RSRP_SortedBy_RSRP0</t>
  </si>
  <si>
    <t>LTE_Scan_RS_CINR_SortedBy_RSRP0</t>
  </si>
  <si>
    <t>RSRP</t>
  </si>
  <si>
    <t>Count</t>
  </si>
  <si>
    <t>CINR</t>
  </si>
  <si>
    <t>Bell Canada</t>
  </si>
  <si>
    <t>Process</t>
  </si>
  <si>
    <t>LTE SSV Drive</t>
  </si>
  <si>
    <t>H01</t>
  </si>
  <si>
    <t>H02</t>
  </si>
  <si>
    <t>H03</t>
  </si>
  <si>
    <t>H04</t>
  </si>
  <si>
    <t>Table01</t>
  </si>
  <si>
    <t>Table02</t>
  </si>
  <si>
    <t>Site_View</t>
  </si>
  <si>
    <t>Site View</t>
  </si>
  <si>
    <t>4GLTE_PCI05</t>
  </si>
  <si>
    <t>4GLTE_PCI06</t>
  </si>
  <si>
    <t>4GLTE_PCI07</t>
  </si>
  <si>
    <t>4GLTE_PCI08</t>
  </si>
  <si>
    <t>4GLTE_PCI09</t>
  </si>
  <si>
    <t>CSM0-2020-03-26-20-20-03-1005-4001-0000-0000:samsung Samsung Galaxy S10 (SM-G973W) Bell Data unlocked Bell (20101003)</t>
  </si>
  <si>
    <t>CSM0-2020-03-26-20-20-03-1005-4001-0000-0000.sqc</t>
  </si>
  <si>
    <t>samsung Samsung Galaxy S10 (SM-G973W) Bell Data unlocked Bell (20101003)</t>
  </si>
  <si>
    <t>MD02_4GLTE FTP DL/UL</t>
  </si>
  <si>
    <t>SwissQual Diversity Logfile</t>
  </si>
  <si>
    <t>QualiPoc</t>
  </si>
  <si>
    <t>5.5.416.933</t>
  </si>
  <si>
    <t>CSM0-2020-03-26-20-20-08-1002-4001-0000-0000:samsung Samsung Galaxy S10 (SM-G973W) Bell VoLTE A Bell (10001001)</t>
  </si>
  <si>
    <t>CSM0-2020-03-26-20-20-08-1002-4001-0000-0000.sqc</t>
  </si>
  <si>
    <t>samsung Samsung Galaxy S10 (SM-G973W) Bell VoLTE A Bell (10001001)</t>
  </si>
  <si>
    <t>MD03_4GLTE VoLTE MO</t>
  </si>
  <si>
    <t>CSM0-2020-03-26-20-20-08-1002-4001-0000-0000:samsung Samsung Galaxy S10 (SM-G973W) Bell VoLTE B Bell (20051002)</t>
  </si>
  <si>
    <t>samsung Samsung Galaxy S10 (SM-G973W) Bell VoLTE B Bell (20051002)</t>
  </si>
  <si>
    <t>MD04_4GLTE VoLTE MT</t>
  </si>
  <si>
    <t>CSM0-2020-03-26-20-20-12-1003-4001-0000-0000:Rus  RuS TSME (100400)  (1)</t>
  </si>
  <si>
    <t>CSM0-2020-03-26-20-20-12-1003-4001-0000-0000.sqc</t>
  </si>
  <si>
    <t>Rus  RuS TSME (100400)  (1)</t>
  </si>
  <si>
    <t>MD01_4GLTE Scanner</t>
  </si>
  <si>
    <t>CSM0-2020-03-26-20-20-12-1003-4001-0000-0000:Rus  RuS TSME (100406)  (3)</t>
  </si>
  <si>
    <t>Rus  RuS TSME (100406)  (3)</t>
  </si>
  <si>
    <t>CSM0-2020-03-26-21-20-04-1005-4001-0000-0000:samsung Samsung Galaxy S10 (SM-G973W) Bell Data unlocked Bell (20101003)</t>
  </si>
  <si>
    <t>CSM0-2020-03-26-21-20-04-1005-4001-0000-0000.sqc</t>
  </si>
  <si>
    <t>SD02_4GLTE FTP DL/UL</t>
  </si>
  <si>
    <t>CSM0-2020-03-26-21-58-09-1005-4001-0000-0000:samsung Samsung Galaxy S10 (SM-G973W) Bell Data unlocked Bell (20101003)</t>
  </si>
  <si>
    <t>CSM0-2020-03-26-21-58-09-1005-4001-0000-0000.sqc</t>
  </si>
  <si>
    <t>CSM0-2020-03-26-22-22-00-1005-4001-0000-0000:samsung Samsung Galaxy S10 (SM-G973W) Bell Data unlocked Bell (20101003)</t>
  </si>
  <si>
    <t>CSM0-2020-03-26-22-22-00-1005-4001-0000-0000.sqc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</si>
</sst>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.000"/>
    <numFmt numFmtId="165" formatCode="&quot;# &quot;\ #,##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theme="0" tint="-0.24994659260841701"/>
      </left>
      <right/>
      <top/>
      <bottom/>
      <diagonal/>
    </border>
    <border>
      <left/>
      <right style="dotted">
        <color theme="0" tint="-0.2499465926084170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center" vertical="top" textRotation="180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0" fontId="2" fillId="3" borderId="0" xfId="0" applyFont="1" applyFill="1" applyBorder="1"/>
    <xf numFmtId="0" fontId="2" fillId="0" borderId="1" xfId="0" applyFont="1" applyFill="1" applyBorder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top" textRotation="180"/>
    </xf>
    <xf numFmtId="3" fontId="0" fillId="0" borderId="0" xfId="0" applyNumberFormat="1"/>
    <xf numFmtId="3" fontId="0" fillId="0" borderId="0" xfId="0" applyNumberFormat="1" applyAlignment="1">
      <alignment horizontal="center" vertical="top" textRotation="180"/>
    </xf>
    <xf numFmtId="165" fontId="0" fillId="0" borderId="0" xfId="0" applyNumberFormat="1" applyAlignment="1">
      <alignment horizontal="center" vertical="top" textRotation="180"/>
    </xf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 applyAlignment="1">
      <alignment horizontal="center" vertical="top" textRotation="180"/>
    </xf>
    <xf numFmtId="2" fontId="0" fillId="2" borderId="0" xfId="0" applyNumberFormat="1" applyFill="1" applyAlignment="1">
      <alignment horizontal="center" vertical="top" textRotation="180"/>
    </xf>
    <xf numFmtId="1" fontId="0" fillId="0" borderId="0" xfId="0" applyNumberFormat="1"/>
    <xf numFmtId="0" fontId="0" fillId="0" borderId="0" xfId="0"/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37">
    <dxf>
      <border>
        <left/>
        <right style="dotted">
          <color theme="0" tint="-0.24994659260841701"/>
        </right>
        <top style="dotted">
          <color theme="0" tint="-0.24994659260841701"/>
        </top>
        <bottom/>
        <vertical/>
        <horizontal/>
      </border>
    </dxf>
    <dxf>
      <border>
        <left style="dotted">
          <color theme="0" tint="-0.24994659260841701"/>
        </left>
        <right/>
        <top style="dotted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top" textRotation="180" wrapText="0" indent="0" justifyLastLine="0" shrinkToFit="0" readingOrder="0"/>
    </dxf>
    <dxf>
      <fill>
        <patternFill patternType="solid">
          <fgColor rgb="FFCC66FF"/>
          <bgColor rgb="FFCC66FF"/>
        </patternFill>
      </fill>
    </dxf>
    <dxf>
      <fill>
        <patternFill patternType="solid">
          <fgColor rgb="FFCC66FF"/>
          <bgColor rgb="FFDC97FF"/>
        </patternFill>
      </fill>
    </dxf>
    <dxf>
      <font>
        <b/>
        <color theme="0"/>
      </font>
      <fill>
        <patternFill patternType="solid">
          <fgColor rgb="FF9900CC"/>
          <bgColor rgb="FFCC00FF"/>
        </patternFill>
      </fill>
    </dxf>
    <dxf>
      <font>
        <b/>
        <color theme="0"/>
      </font>
      <fill>
        <patternFill patternType="solid">
          <fgColor rgb="FF9900CC"/>
          <bgColor rgb="FFCC00FF"/>
        </patternFill>
      </fill>
    </dxf>
    <dxf>
      <font>
        <b/>
        <color theme="0"/>
      </font>
      <fill>
        <patternFill patternType="solid">
          <fgColor rgb="FF9900CC"/>
          <bgColor rgb="FFCC00FF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rgb="FF9900CC"/>
          <bgColor rgb="FFCC00FF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rgb="FFCC99FF"/>
          <bgColor rgb="FFDCB9FF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bleStyleMedium12 2" pivot="0" count="7" xr9:uid="{00000000-0011-0000-FFFF-FFFF00000000}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colors>
    <mruColors>
      <color rgb="FFCC99FF"/>
      <color rgb="FFDC97FF"/>
      <color rgb="FFDCB9FF"/>
      <color rgb="FFCCCCFF"/>
      <color rgb="FFCC00FF"/>
      <color rgb="FFCC66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[0]!ChartR11_RangeX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[0]!ChartR11_RangeY2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1.0252904989747095E-3</c:v>
                </c:pt>
                <c:pt idx="3">
                  <c:v>0.1038961038961039</c:v>
                </c:pt>
                <c:pt idx="4">
                  <c:v>0.42036910457963089</c:v>
                </c:pt>
                <c:pt idx="5">
                  <c:v>0.2853725222146275</c:v>
                </c:pt>
                <c:pt idx="6">
                  <c:v>0.16678058783321942</c:v>
                </c:pt>
                <c:pt idx="7">
                  <c:v>2.2556390977443608E-2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6C4-83FC-F6838DA5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[0]!ChartR11_RangeX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[0]!ChartR11_RangeY3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1.0252904989747095E-3</c:v>
                </c:pt>
                <c:pt idx="3">
                  <c:v>0.10492139439507861</c:v>
                </c:pt>
                <c:pt idx="4">
                  <c:v>0.52529049897470947</c:v>
                </c:pt>
                <c:pt idx="5">
                  <c:v>0.81066302118933697</c:v>
                </c:pt>
                <c:pt idx="6">
                  <c:v>0.97744360902255645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B3-46C4-83FC-F6838DA5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[0]!ChartR32_RangeX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[0]!ChartR32_RangeY2</c:f>
              <c:numCache>
                <c:formatCode>0.00%</c:formatCode>
                <c:ptCount val="12"/>
                <c:pt idx="0">
                  <c:v>1.1965811965811967E-2</c:v>
                </c:pt>
                <c:pt idx="1">
                  <c:v>8.2051282051282051E-2</c:v>
                </c:pt>
                <c:pt idx="2">
                  <c:v>0.24205128205128204</c:v>
                </c:pt>
                <c:pt idx="3">
                  <c:v>0.20410256410256411</c:v>
                </c:pt>
                <c:pt idx="4">
                  <c:v>0.18427350427350428</c:v>
                </c:pt>
                <c:pt idx="5">
                  <c:v>0.14632478632478632</c:v>
                </c:pt>
                <c:pt idx="6">
                  <c:v>8.3076923076923076E-2</c:v>
                </c:pt>
                <c:pt idx="7">
                  <c:v>3.7606837606837605E-2</c:v>
                </c:pt>
                <c:pt idx="8">
                  <c:v>8.5470085470085479E-3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35C-A7E9-1D7B56D3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[0]!ChartR32_RangeX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[0]!ChartR32_RangeY3</c:f>
              <c:numCache>
                <c:formatCode>0.00%</c:formatCode>
                <c:ptCount val="12"/>
                <c:pt idx="0">
                  <c:v>1.1965811965811967E-2</c:v>
                </c:pt>
                <c:pt idx="1">
                  <c:v>9.4017094017094016E-2</c:v>
                </c:pt>
                <c:pt idx="2">
                  <c:v>0.33606837606837603</c:v>
                </c:pt>
                <c:pt idx="3">
                  <c:v>0.54017094017094014</c:v>
                </c:pt>
                <c:pt idx="4">
                  <c:v>0.72444444444444445</c:v>
                </c:pt>
                <c:pt idx="5">
                  <c:v>0.87076923076923074</c:v>
                </c:pt>
                <c:pt idx="6">
                  <c:v>0.95384615384615379</c:v>
                </c:pt>
                <c:pt idx="7">
                  <c:v>0.99145299145299137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E0-435C-A7E9-1D7B56D3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[0]!ChartR33_RangeX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[0]!ChartR33_RangeY2</c:f>
              <c:numCache>
                <c:formatCode>0.00%</c:formatCode>
                <c:ptCount val="11"/>
                <c:pt idx="0">
                  <c:v>0</c:v>
                </c:pt>
                <c:pt idx="1">
                  <c:v>3.4153005464480873E-3</c:v>
                </c:pt>
                <c:pt idx="2">
                  <c:v>6.8989071038251359E-2</c:v>
                </c:pt>
                <c:pt idx="3">
                  <c:v>0.13661202185792351</c:v>
                </c:pt>
                <c:pt idx="4">
                  <c:v>0.34972677595628415</c:v>
                </c:pt>
                <c:pt idx="5">
                  <c:v>0.24590163934426229</c:v>
                </c:pt>
                <c:pt idx="6">
                  <c:v>0.18032786885245902</c:v>
                </c:pt>
                <c:pt idx="7">
                  <c:v>1.5027322404371584E-2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4FF-9981-8E2A0305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[0]!ChartR33_RangeX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[0]!ChartR33_RangeY3</c:f>
              <c:numCache>
                <c:formatCode>0.00%</c:formatCode>
                <c:ptCount val="11"/>
                <c:pt idx="0">
                  <c:v>0</c:v>
                </c:pt>
                <c:pt idx="1">
                  <c:v>3.4153005464480873E-3</c:v>
                </c:pt>
                <c:pt idx="2">
                  <c:v>7.2404371584699451E-2</c:v>
                </c:pt>
                <c:pt idx="3">
                  <c:v>0.20901639344262296</c:v>
                </c:pt>
                <c:pt idx="4">
                  <c:v>0.55874316939890711</c:v>
                </c:pt>
                <c:pt idx="5">
                  <c:v>0.80464480874316946</c:v>
                </c:pt>
                <c:pt idx="6">
                  <c:v>0.98497267759562845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3E-44FF-9981-8E2A0305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[0]!ChartR34_RangeX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[0]!ChartR34_RangeY2</c:f>
              <c:numCache>
                <c:formatCode>0.00%</c:formatCode>
                <c:ptCount val="12"/>
                <c:pt idx="0">
                  <c:v>4.7131147540983603E-2</c:v>
                </c:pt>
                <c:pt idx="1">
                  <c:v>9.4262295081967207E-2</c:v>
                </c:pt>
                <c:pt idx="2">
                  <c:v>0.13592896174863389</c:v>
                </c:pt>
                <c:pt idx="3">
                  <c:v>0.24760928961748635</c:v>
                </c:pt>
                <c:pt idx="4">
                  <c:v>0.16837431693989072</c:v>
                </c:pt>
                <c:pt idx="5">
                  <c:v>0.16837431693989072</c:v>
                </c:pt>
                <c:pt idx="6">
                  <c:v>0.10792349726775956</c:v>
                </c:pt>
                <c:pt idx="7">
                  <c:v>3.0054644808743168E-2</c:v>
                </c:pt>
                <c:pt idx="8">
                  <c:v>0</c:v>
                </c:pt>
                <c:pt idx="9">
                  <c:v>3.4153005464480874E-4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83C-95ED-005FE343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[0]!ChartR34_RangeX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[0]!ChartR34_RangeY3</c:f>
              <c:numCache>
                <c:formatCode>0.00%</c:formatCode>
                <c:ptCount val="12"/>
                <c:pt idx="0">
                  <c:v>4.7131147540983603E-2</c:v>
                </c:pt>
                <c:pt idx="1">
                  <c:v>0.14139344262295081</c:v>
                </c:pt>
                <c:pt idx="2">
                  <c:v>0.27732240437158473</c:v>
                </c:pt>
                <c:pt idx="3">
                  <c:v>0.52493169398907114</c:v>
                </c:pt>
                <c:pt idx="4">
                  <c:v>0.69330601092896182</c:v>
                </c:pt>
                <c:pt idx="5">
                  <c:v>0.86168032786885251</c:v>
                </c:pt>
                <c:pt idx="6">
                  <c:v>0.96960382513661203</c:v>
                </c:pt>
                <c:pt idx="7">
                  <c:v>0.99965846994535523</c:v>
                </c:pt>
                <c:pt idx="8">
                  <c:v>0.99965846994535523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DF-483C-95ED-005FE343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[0]!ChartR12_RangeX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[0]!ChartR12_RangeY2</c:f>
              <c:numCache>
                <c:formatCode>0.00%</c:formatCode>
                <c:ptCount val="12"/>
                <c:pt idx="0">
                  <c:v>8.8858509911141498E-3</c:v>
                </c:pt>
                <c:pt idx="1">
                  <c:v>7.5529733424470266E-2</c:v>
                </c:pt>
                <c:pt idx="2">
                  <c:v>0.15276828434723172</c:v>
                </c:pt>
                <c:pt idx="3">
                  <c:v>0.20813397129186603</c:v>
                </c:pt>
                <c:pt idx="4">
                  <c:v>0.18899521531100477</c:v>
                </c:pt>
                <c:pt idx="5">
                  <c:v>0.13260423786739575</c:v>
                </c:pt>
                <c:pt idx="6">
                  <c:v>8.3048530416951469E-2</c:v>
                </c:pt>
                <c:pt idx="7">
                  <c:v>0.1394395078605605</c:v>
                </c:pt>
                <c:pt idx="8">
                  <c:v>1.0594668489405332E-2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0-46AD-8F99-8863CE0A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[0]!ChartR12_RangeX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[0]!ChartR12_RangeY3</c:f>
              <c:numCache>
                <c:formatCode>0.00%</c:formatCode>
                <c:ptCount val="12"/>
                <c:pt idx="0">
                  <c:v>8.8858509911141498E-3</c:v>
                </c:pt>
                <c:pt idx="1">
                  <c:v>8.4415584415584416E-2</c:v>
                </c:pt>
                <c:pt idx="2">
                  <c:v>0.23718386876281614</c:v>
                </c:pt>
                <c:pt idx="3">
                  <c:v>0.44531784005468217</c:v>
                </c:pt>
                <c:pt idx="4">
                  <c:v>0.63431305536568694</c:v>
                </c:pt>
                <c:pt idx="5">
                  <c:v>0.76691729323308266</c:v>
                </c:pt>
                <c:pt idx="6">
                  <c:v>0.84996582365003415</c:v>
                </c:pt>
                <c:pt idx="7">
                  <c:v>0.98940533151059462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00-46AD-8F99-8863CE0A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[0]!ChartR13_RangeX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[0]!ChartR13_RangeY2</c:f>
              <c:numCache>
                <c:formatCode>0.00%</c:formatCode>
                <c:ptCount val="11"/>
                <c:pt idx="0">
                  <c:v>0</c:v>
                </c:pt>
                <c:pt idx="1">
                  <c:v>3.0748206354629312E-3</c:v>
                </c:pt>
                <c:pt idx="2">
                  <c:v>9.2586265801161596E-2</c:v>
                </c:pt>
                <c:pt idx="3">
                  <c:v>0.18038947728049198</c:v>
                </c:pt>
                <c:pt idx="4">
                  <c:v>0.38435257943286644</c:v>
                </c:pt>
                <c:pt idx="5">
                  <c:v>0.26067646053980187</c:v>
                </c:pt>
                <c:pt idx="6">
                  <c:v>7.8920396310215232E-2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3-4D77-BF9A-4E7A37EC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[0]!ChartR13_RangeX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[0]!ChartR13_RangeY3</c:f>
              <c:numCache>
                <c:formatCode>0.00%</c:formatCode>
                <c:ptCount val="11"/>
                <c:pt idx="0">
                  <c:v>0</c:v>
                </c:pt>
                <c:pt idx="1">
                  <c:v>3.0748206354629312E-3</c:v>
                </c:pt>
                <c:pt idx="2">
                  <c:v>9.5661086436624521E-2</c:v>
                </c:pt>
                <c:pt idx="3">
                  <c:v>0.2760505637171165</c:v>
                </c:pt>
                <c:pt idx="4">
                  <c:v>0.66040314314998294</c:v>
                </c:pt>
                <c:pt idx="5">
                  <c:v>0.92107960368978481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D3-4D77-BF9A-4E7A37EC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[0]!ChartR14_RangeX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[0]!ChartR14_RangeY2</c:f>
              <c:numCache>
                <c:formatCode>0.00%</c:formatCode>
                <c:ptCount val="12"/>
                <c:pt idx="0">
                  <c:v>2.2207037922787838E-2</c:v>
                </c:pt>
                <c:pt idx="1">
                  <c:v>9.0194738640245992E-2</c:v>
                </c:pt>
                <c:pt idx="2">
                  <c:v>0.11274342330030748</c:v>
                </c:pt>
                <c:pt idx="3">
                  <c:v>0.19883840109326956</c:v>
                </c:pt>
                <c:pt idx="4">
                  <c:v>0.25623505295524429</c:v>
                </c:pt>
                <c:pt idx="5">
                  <c:v>0.18585582507687051</c:v>
                </c:pt>
                <c:pt idx="6">
                  <c:v>9.0878032114793297E-2</c:v>
                </c:pt>
                <c:pt idx="7">
                  <c:v>4.2705842159207377E-2</c:v>
                </c:pt>
                <c:pt idx="8">
                  <c:v>0</c:v>
                </c:pt>
                <c:pt idx="9">
                  <c:v>3.4164673727365904E-4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281-9F01-7A7901A1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[0]!ChartR14_RangeX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[0]!ChartR14_RangeY3</c:f>
              <c:numCache>
                <c:formatCode>0.00%</c:formatCode>
                <c:ptCount val="12"/>
                <c:pt idx="0">
                  <c:v>2.2207037922787838E-2</c:v>
                </c:pt>
                <c:pt idx="1">
                  <c:v>0.11240177656303382</c:v>
                </c:pt>
                <c:pt idx="2">
                  <c:v>0.22514519986334131</c:v>
                </c:pt>
                <c:pt idx="3">
                  <c:v>0.42398360095661086</c:v>
                </c:pt>
                <c:pt idx="4">
                  <c:v>0.6802186539118551</c:v>
                </c:pt>
                <c:pt idx="5">
                  <c:v>0.86607447898872558</c:v>
                </c:pt>
                <c:pt idx="6">
                  <c:v>0.95695251110351887</c:v>
                </c:pt>
                <c:pt idx="7">
                  <c:v>0.99965835326272623</c:v>
                </c:pt>
                <c:pt idx="8">
                  <c:v>0.99965835326272623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FD-4281-9F01-7A7901A1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[0]!ChartR21_RangeX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[0]!ChartR21_RangeY2</c:f>
              <c:numCache>
                <c:formatCode>0.00%</c:formatCode>
                <c:ptCount val="11"/>
                <c:pt idx="0">
                  <c:v>0</c:v>
                </c:pt>
                <c:pt idx="1">
                  <c:v>1.0594668489405332E-2</c:v>
                </c:pt>
                <c:pt idx="2">
                  <c:v>0.10287081339712918</c:v>
                </c:pt>
                <c:pt idx="3">
                  <c:v>0.30382775119617222</c:v>
                </c:pt>
                <c:pt idx="4">
                  <c:v>0.17464114832535885</c:v>
                </c:pt>
                <c:pt idx="5">
                  <c:v>0.30997949419002052</c:v>
                </c:pt>
                <c:pt idx="6">
                  <c:v>9.8086124401913874E-2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8-4BA8-A326-C5FA2A9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[0]!ChartR21_RangeX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[0]!ChartR21_RangeY3</c:f>
              <c:numCache>
                <c:formatCode>0.00%</c:formatCode>
                <c:ptCount val="11"/>
                <c:pt idx="0">
                  <c:v>0</c:v>
                </c:pt>
                <c:pt idx="1">
                  <c:v>1.0594668489405332E-2</c:v>
                </c:pt>
                <c:pt idx="2">
                  <c:v>0.11346548188653452</c:v>
                </c:pt>
                <c:pt idx="3">
                  <c:v>0.41729323308270672</c:v>
                </c:pt>
                <c:pt idx="4">
                  <c:v>0.59193438140806554</c:v>
                </c:pt>
                <c:pt idx="5">
                  <c:v>0.901913875598086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D8-4BA8-A326-C5FA2A90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[0]!ChartR22_RangeX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[0]!ChartR22_RangeY2</c:f>
              <c:numCache>
                <c:formatCode>0.00%</c:formatCode>
                <c:ptCount val="12"/>
                <c:pt idx="0">
                  <c:v>5.1606288448393711E-2</c:v>
                </c:pt>
                <c:pt idx="1">
                  <c:v>8.5782638414217363E-2</c:v>
                </c:pt>
                <c:pt idx="2">
                  <c:v>0.10184552289815448</c:v>
                </c:pt>
                <c:pt idx="3">
                  <c:v>0.20471633629528366</c:v>
                </c:pt>
                <c:pt idx="4">
                  <c:v>0.21565276828434723</c:v>
                </c:pt>
                <c:pt idx="5">
                  <c:v>0.16028708133971292</c:v>
                </c:pt>
                <c:pt idx="6">
                  <c:v>0.14490772385509226</c:v>
                </c:pt>
                <c:pt idx="7">
                  <c:v>3.5201640464798359E-2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A-42BB-8967-B5DBCAD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[0]!ChartR22_RangeX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[0]!ChartR22_RangeY3</c:f>
              <c:numCache>
                <c:formatCode>0.00%</c:formatCode>
                <c:ptCount val="12"/>
                <c:pt idx="0">
                  <c:v>5.1606288448393711E-2</c:v>
                </c:pt>
                <c:pt idx="1">
                  <c:v>0.13738892686261106</c:v>
                </c:pt>
                <c:pt idx="2">
                  <c:v>0.23923444976076552</c:v>
                </c:pt>
                <c:pt idx="3">
                  <c:v>0.44395078605604921</c:v>
                </c:pt>
                <c:pt idx="4">
                  <c:v>0.65960355434039641</c:v>
                </c:pt>
                <c:pt idx="5">
                  <c:v>0.81989063568010934</c:v>
                </c:pt>
                <c:pt idx="6">
                  <c:v>0.96479835953520166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6A-42BB-8967-B5DBCAD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[0]!ChartR23_RangeX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[0]!ChartR23_RangeY2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7.3120066472787709E-2</c:v>
                </c:pt>
                <c:pt idx="3">
                  <c:v>0.16909015371832156</c:v>
                </c:pt>
                <c:pt idx="4">
                  <c:v>0.24844204403822184</c:v>
                </c:pt>
                <c:pt idx="5">
                  <c:v>0.35396759451599502</c:v>
                </c:pt>
                <c:pt idx="6">
                  <c:v>0.15205650186954717</c:v>
                </c:pt>
                <c:pt idx="7">
                  <c:v>3.3236393851267137E-3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8-46F9-B1E0-22127817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[0]!ChartR23_RangeX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[0]!ChartR23_RangeY3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7.3120066472787709E-2</c:v>
                </c:pt>
                <c:pt idx="3">
                  <c:v>0.24221022019110927</c:v>
                </c:pt>
                <c:pt idx="4">
                  <c:v>0.49065226422933111</c:v>
                </c:pt>
                <c:pt idx="5">
                  <c:v>0.84461985874532619</c:v>
                </c:pt>
                <c:pt idx="6">
                  <c:v>0.99667636061487341</c:v>
                </c:pt>
                <c:pt idx="7">
                  <c:v>1.0000000000000002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1.0000000000000002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A8-46F9-B1E0-22127817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[0]!ChartR24_RangeX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[0]!ChartR24_RangeY2</c:f>
              <c:numCache>
                <c:formatCode>0.00%</c:formatCode>
                <c:ptCount val="12"/>
                <c:pt idx="0">
                  <c:v>0.12796011632737847</c:v>
                </c:pt>
                <c:pt idx="1">
                  <c:v>0.14000830909846282</c:v>
                </c:pt>
                <c:pt idx="2">
                  <c:v>0.17199833818030744</c:v>
                </c:pt>
                <c:pt idx="3">
                  <c:v>0.2255920232654757</c:v>
                </c:pt>
                <c:pt idx="4">
                  <c:v>0.16992106356460324</c:v>
                </c:pt>
                <c:pt idx="5">
                  <c:v>0.10926464478604071</c:v>
                </c:pt>
                <c:pt idx="6">
                  <c:v>5.2347320315745745E-2</c:v>
                </c:pt>
                <c:pt idx="7">
                  <c:v>2.9081844619858743E-3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E44-AEC3-15F3078D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[0]!ChartR24_RangeX</c:f>
              <c:strCache>
                <c:ptCount val="12"/>
                <c:pt idx="0">
                  <c:v>&gt;= 30dB</c:v>
                </c:pt>
                <c:pt idx="1">
                  <c:v>&gt;= 25dB</c:v>
                </c:pt>
                <c:pt idx="2">
                  <c:v>&gt;= 20dB</c:v>
                </c:pt>
                <c:pt idx="3">
                  <c:v>&gt;= 15dB</c:v>
                </c:pt>
                <c:pt idx="4">
                  <c:v>&gt;= 10dB</c:v>
                </c:pt>
                <c:pt idx="5">
                  <c:v>&gt;= 5dB</c:v>
                </c:pt>
                <c:pt idx="6">
                  <c:v>&gt;= 0dB</c:v>
                </c:pt>
                <c:pt idx="7">
                  <c:v>&gt;= -5dB</c:v>
                </c:pt>
                <c:pt idx="8">
                  <c:v>&gt;= -10dB</c:v>
                </c:pt>
                <c:pt idx="9">
                  <c:v>&gt;= -20dB</c:v>
                </c:pt>
                <c:pt idx="10">
                  <c:v>&gt;= -30dB</c:v>
                </c:pt>
                <c:pt idx="11">
                  <c:v>&gt;= -40dB</c:v>
                </c:pt>
              </c:strCache>
            </c:strRef>
          </c:cat>
          <c:val>
            <c:numRef>
              <c:f>[0]!ChartR24_RangeY3</c:f>
              <c:numCache>
                <c:formatCode>0.00%</c:formatCode>
                <c:ptCount val="12"/>
                <c:pt idx="0">
                  <c:v>0.12796011632737847</c:v>
                </c:pt>
                <c:pt idx="1">
                  <c:v>0.26796842542584132</c:v>
                </c:pt>
                <c:pt idx="2">
                  <c:v>0.43996676360614873</c:v>
                </c:pt>
                <c:pt idx="3">
                  <c:v>0.6655587868716244</c:v>
                </c:pt>
                <c:pt idx="4">
                  <c:v>0.83547985043622763</c:v>
                </c:pt>
                <c:pt idx="5">
                  <c:v>0.94474449522226833</c:v>
                </c:pt>
                <c:pt idx="6">
                  <c:v>0.99709181553801407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2C-4E44-AEC3-15F3078D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autoTitleDeleted val="1"/>
    <c:plotArea>
      <c:layout>
        <c:manualLayout>
          <c:layoutTarget val="inner"/>
          <c:xMode val="edge"/>
          <c:yMode val="edge"/>
          <c:x val="8.3640052356020941E-2"/>
          <c:y val="0.10422979797979798"/>
          <c:w val="0.8231328366821945"/>
          <c:h val="0.695419462415794"/>
        </c:manualLayout>
      </c:layout>
      <c:barChart>
        <c:barDir val="col"/>
        <c:grouping val="clustered"/>
        <c:varyColors val="0"/>
        <c:ser>
          <c:idx val="2"/>
          <c:order val="0"/>
          <c:tx>
            <c:v>PDF(%)</c:v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[0]!ChartR31_RangeX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[0]!ChartR31_RangeY2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0.1117948717948718</c:v>
                </c:pt>
                <c:pt idx="4">
                  <c:v>0.44068376068376069</c:v>
                </c:pt>
                <c:pt idx="5">
                  <c:v>0.28683760683760684</c:v>
                </c:pt>
                <c:pt idx="6">
                  <c:v>0.13128205128205128</c:v>
                </c:pt>
                <c:pt idx="7">
                  <c:v>2.9401709401709403E-2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3-4E80-A83A-1E30773B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06896472"/>
        <c:axId val="1406891224"/>
      </c:barChart>
      <c:lineChart>
        <c:grouping val="standard"/>
        <c:varyColors val="0"/>
        <c:ser>
          <c:idx val="0"/>
          <c:order val="1"/>
          <c:tx>
            <c:v>CDF(%)</c:v>
          </c:tx>
          <c:spPr>
            <a:ln w="31750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25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 cap="rnd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35000">
                      <a:schemeClr val="accent2">
                        <a:lumMod val="0"/>
                        <a:lumOff val="100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[0]!ChartR31_RangeX</c:f>
              <c:strCache>
                <c:ptCount val="11"/>
                <c:pt idx="0">
                  <c:v>&gt;= -30dBm</c:v>
                </c:pt>
                <c:pt idx="1">
                  <c:v>&gt;= -40dBm</c:v>
                </c:pt>
                <c:pt idx="2">
                  <c:v>&gt;= -50dBm</c:v>
                </c:pt>
                <c:pt idx="3">
                  <c:v>&gt;= -60dBm</c:v>
                </c:pt>
                <c:pt idx="4">
                  <c:v>&gt;= -70dBm</c:v>
                </c:pt>
                <c:pt idx="5">
                  <c:v>&gt;= -80dBm</c:v>
                </c:pt>
                <c:pt idx="6">
                  <c:v>&gt;= -90dBm</c:v>
                </c:pt>
                <c:pt idx="7">
                  <c:v>&gt;= -100dBm</c:v>
                </c:pt>
                <c:pt idx="8">
                  <c:v>&gt;= -110dBm</c:v>
                </c:pt>
                <c:pt idx="9">
                  <c:v>&gt;= -140dBm</c:v>
                </c:pt>
                <c:pt idx="10">
                  <c:v>&gt;= -150dBm</c:v>
                </c:pt>
              </c:strCache>
            </c:strRef>
          </c:cat>
          <c:val>
            <c:numRef>
              <c:f>[0]!ChartR31_RangeY3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0.1117948717948718</c:v>
                </c:pt>
                <c:pt idx="4">
                  <c:v>0.55247863247863249</c:v>
                </c:pt>
                <c:pt idx="5">
                  <c:v>0.83931623931623933</c:v>
                </c:pt>
                <c:pt idx="6">
                  <c:v>0.97059829059829061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C3-4E80-A83A-1E30773B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7568"/>
        <c:axId val="784141832"/>
      </c:lineChart>
      <c:catAx>
        <c:axId val="14068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122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1406891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6472"/>
        <c:crossesAt val="0"/>
        <c:crossBetween val="between"/>
      </c:valAx>
      <c:valAx>
        <c:axId val="784141832"/>
        <c:scaling>
          <c:orientation val="minMax"/>
          <c:max val="1.000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effectLst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7568"/>
        <c:crosses val="max"/>
        <c:crossBetween val="between"/>
      </c:valAx>
      <c:catAx>
        <c:axId val="7841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141832"/>
        <c:crossesAt val="1.0000000000000003E-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45720</xdr:rowOff>
        </xdr:to>
        <xdr:sp macro="" textlink="">
          <xdr:nvSpPr>
            <xdr:cNvPr id="311297" name="AtxWorkbookStateData" hidden="1">
              <a:extLst>
                <a:ext uri="{63B3BB69-23CF-44E3-9099-C40C66FF867C}">
                  <a14:compatExt spid="_x0000_s311297"/>
                </a:ext>
                <a:ext uri="{FF2B5EF4-FFF2-40B4-BE49-F238E27FC236}">
                  <a16:creationId xmlns:a16="http://schemas.microsoft.com/office/drawing/2014/main" id="{00000000-0008-0000-0300-000001C0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45720</xdr:rowOff>
        </xdr:to>
        <xdr:sp macro="" textlink="">
          <xdr:nvSpPr>
            <xdr:cNvPr id="311298" name="AtxWorkbookAOData" hidden="1">
              <a:extLst>
                <a:ext uri="{63B3BB69-23CF-44E3-9099-C40C66FF867C}">
                  <a14:compatExt spid="_x0000_s311298"/>
                </a:ext>
                <a:ext uri="{FF2B5EF4-FFF2-40B4-BE49-F238E27FC236}">
                  <a16:creationId xmlns:a16="http://schemas.microsoft.com/office/drawing/2014/main" id="{00000000-0008-0000-0300-000002C0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431</xdr:rowOff>
    </xdr:from>
    <xdr:to>
      <xdr:col>49</xdr:col>
      <xdr:colOff>1425</xdr:colOff>
      <xdr:row>1</xdr:row>
      <xdr:rowOff>332006</xdr:rowOff>
    </xdr:to>
    <xdr:sp macro="" textlink="">
      <xdr:nvSpPr>
        <xdr:cNvPr id="2" name="R00_Banne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>
        <a:xfrm>
          <a:off x="114300" y="431"/>
          <a:ext cx="14441325" cy="684000"/>
        </a:xfrm>
        <a:prstGeom prst="rect">
          <a:avLst/>
        </a:prstGeom>
        <a:solidFill>
          <a:srgbClr val="302E45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81252</xdr:colOff>
      <xdr:row>0</xdr:row>
      <xdr:rowOff>162431</xdr:rowOff>
    </xdr:from>
    <xdr:to>
      <xdr:col>47</xdr:col>
      <xdr:colOff>239967</xdr:colOff>
      <xdr:row>1</xdr:row>
      <xdr:rowOff>170006</xdr:rowOff>
    </xdr:to>
    <xdr:pic>
      <xdr:nvPicPr>
        <xdr:cNvPr id="3" name="P00_Amdocs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552" y="162431"/>
          <a:ext cx="463515" cy="360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9</xdr:col>
      <xdr:colOff>282262</xdr:colOff>
      <xdr:row>0</xdr:row>
      <xdr:rowOff>90431</xdr:rowOff>
    </xdr:from>
    <xdr:to>
      <xdr:col>39</xdr:col>
      <xdr:colOff>138262</xdr:colOff>
      <xdr:row>1</xdr:row>
      <xdr:rowOff>242006</xdr:rowOff>
    </xdr:to>
    <xdr:sp macro="" textlink="REPORT!$M$2">
      <xdr:nvSpPr>
        <xdr:cNvPr id="4" name="T00_Header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2834962" y="90431"/>
          <a:ext cx="900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166E431-3FF8-4191-AD1A-63BAC7D57894}" type="TxLink">
            <a:rPr lang="en-US" sz="28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pPr algn="ctr"/>
            <a:t>LTE SSV Drive - Bell Canada</a:t>
          </a:fld>
          <a:endParaRPr lang="en-US" sz="28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116416</xdr:colOff>
      <xdr:row>2</xdr:row>
      <xdr:rowOff>47625</xdr:rowOff>
    </xdr:from>
    <xdr:to>
      <xdr:col>48</xdr:col>
      <xdr:colOff>183716</xdr:colOff>
      <xdr:row>2</xdr:row>
      <xdr:rowOff>299625</xdr:rowOff>
    </xdr:to>
    <xdr:sp macro="" textlink="REPORT!$M$3">
      <xdr:nvSpPr>
        <xdr:cNvPr id="5" name="T01_Titl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16416" y="752475"/>
          <a:ext cx="14440525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4347BEDA-1501-4FBB-94DE-854845347816}" type="TxLink"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algn="ctr"/>
            <a:t>File &amp; Device List</a:t>
          </a:fld>
          <a:endParaRPr lang="en-US" sz="1100" b="1" i="0" u="none" strike="noStrike" baseline="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24</xdr:col>
      <xdr:colOff>189600</xdr:colOff>
      <xdr:row>13</xdr:row>
      <xdr:rowOff>255750</xdr:rowOff>
    </xdr:to>
    <xdr:graphicFrame macro="">
      <xdr:nvGraphicFramePr>
        <xdr:cNvPr id="2" name="C01_R4C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25</xdr:col>
      <xdr:colOff>0</xdr:colOff>
      <xdr:row>3</xdr:row>
      <xdr:rowOff>0</xdr:rowOff>
    </xdr:from>
    <xdr:to>
      <xdr:col>48</xdr:col>
      <xdr:colOff>189600</xdr:colOff>
      <xdr:row>13</xdr:row>
      <xdr:rowOff>255750</xdr:rowOff>
    </xdr:to>
    <xdr:graphicFrame macro="">
      <xdr:nvGraphicFramePr>
        <xdr:cNvPr id="17" name="C02_R4C2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0</xdr:colOff>
      <xdr:row>15</xdr:row>
      <xdr:rowOff>0</xdr:rowOff>
    </xdr:from>
    <xdr:to>
      <xdr:col>24</xdr:col>
      <xdr:colOff>189600</xdr:colOff>
      <xdr:row>25</xdr:row>
      <xdr:rowOff>255750</xdr:rowOff>
    </xdr:to>
    <xdr:graphicFrame macro="">
      <xdr:nvGraphicFramePr>
        <xdr:cNvPr id="18" name="C03_R16C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25</xdr:col>
      <xdr:colOff>0</xdr:colOff>
      <xdr:row>15</xdr:row>
      <xdr:rowOff>0</xdr:rowOff>
    </xdr:from>
    <xdr:to>
      <xdr:col>48</xdr:col>
      <xdr:colOff>189600</xdr:colOff>
      <xdr:row>25</xdr:row>
      <xdr:rowOff>255750</xdr:rowOff>
    </xdr:to>
    <xdr:graphicFrame macro="">
      <xdr:nvGraphicFramePr>
        <xdr:cNvPr id="19" name="C04_R16C26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22</xdr:col>
      <xdr:colOff>142875</xdr:colOff>
      <xdr:row>3</xdr:row>
      <xdr:rowOff>47625</xdr:rowOff>
    </xdr:from>
    <xdr:to>
      <xdr:col>24</xdr:col>
      <xdr:colOff>145275</xdr:colOff>
      <xdr:row>3</xdr:row>
      <xdr:rowOff>227625</xdr:rowOff>
    </xdr:to>
    <xdr:sp macro="" textlink="ChartT11_Sample">
      <xdr:nvSpPr>
        <xdr:cNvPr id="6" name="S01_Sample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66579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E0341027-2F4B-41E0-B2DA-7ED2DD2A258C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2,926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3</xdr:row>
      <xdr:rowOff>47625</xdr:rowOff>
    </xdr:from>
    <xdr:to>
      <xdr:col>48</xdr:col>
      <xdr:colOff>145275</xdr:colOff>
      <xdr:row>3</xdr:row>
      <xdr:rowOff>227625</xdr:rowOff>
    </xdr:to>
    <xdr:sp macro="" textlink="ChartT12_Sample">
      <xdr:nvSpPr>
        <xdr:cNvPr id="7" name="S02_Sample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39731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CDC5EDAA-A6DA-4DFB-A0F8-66D8B1996F94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2,921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142875</xdr:colOff>
      <xdr:row>15</xdr:row>
      <xdr:rowOff>47625</xdr:rowOff>
    </xdr:from>
    <xdr:to>
      <xdr:col>24</xdr:col>
      <xdr:colOff>145275</xdr:colOff>
      <xdr:row>15</xdr:row>
      <xdr:rowOff>227625</xdr:rowOff>
    </xdr:to>
    <xdr:sp macro="" textlink="ChartT13_Sample">
      <xdr:nvSpPr>
        <xdr:cNvPr id="8" name="S03_Sampl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657975" y="53340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0DABF49D-D532-45BB-8308-CB209DF21636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2,909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15</xdr:row>
      <xdr:rowOff>57150</xdr:rowOff>
    </xdr:from>
    <xdr:to>
      <xdr:col>48</xdr:col>
      <xdr:colOff>145275</xdr:colOff>
      <xdr:row>15</xdr:row>
      <xdr:rowOff>237150</xdr:rowOff>
    </xdr:to>
    <xdr:sp macro="" textlink="ChartT14_Sample">
      <xdr:nvSpPr>
        <xdr:cNvPr id="9" name="S04_Sample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13973175" y="5343525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A98EEB9A-CF88-452D-B03B-1EDB9ACA5088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2,879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2</xdr:row>
      <xdr:rowOff>47625</xdr:rowOff>
    </xdr:from>
    <xdr:to>
      <xdr:col>24</xdr:col>
      <xdr:colOff>189600</xdr:colOff>
      <xdr:row>2</xdr:row>
      <xdr:rowOff>299625</xdr:rowOff>
    </xdr:to>
    <xdr:sp macro="" textlink="REPORT!$E$3">
      <xdr:nvSpPr>
        <xdr:cNvPr id="10" name="T01_Tit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143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AC8A833C-E909-4099-8958-6C116AA3730A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2325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2</xdr:row>
      <xdr:rowOff>47625</xdr:rowOff>
    </xdr:from>
    <xdr:to>
      <xdr:col>48</xdr:col>
      <xdr:colOff>189600</xdr:colOff>
      <xdr:row>2</xdr:row>
      <xdr:rowOff>299625</xdr:rowOff>
    </xdr:to>
    <xdr:sp macro="" textlink="REPORT!$E$4">
      <xdr:nvSpPr>
        <xdr:cNvPr id="11" name="T02_Title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74295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27A6CED1-99EE-4415-A29C-43C8F051BEA7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2325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14</xdr:row>
      <xdr:rowOff>47625</xdr:rowOff>
    </xdr:from>
    <xdr:to>
      <xdr:col>24</xdr:col>
      <xdr:colOff>189600</xdr:colOff>
      <xdr:row>14</xdr:row>
      <xdr:rowOff>299625</xdr:rowOff>
    </xdr:to>
    <xdr:sp macro="" textlink="REPORT!$E$5">
      <xdr:nvSpPr>
        <xdr:cNvPr id="12" name="T03_Title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1143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1CAA2A3D-343C-43E7-8B92-92865FFDBDB7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5815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14</xdr:row>
      <xdr:rowOff>47625</xdr:rowOff>
    </xdr:from>
    <xdr:to>
      <xdr:col>48</xdr:col>
      <xdr:colOff>189600</xdr:colOff>
      <xdr:row>14</xdr:row>
      <xdr:rowOff>299625</xdr:rowOff>
    </xdr:to>
    <xdr:sp macro="" textlink="REPORT!$E$6">
      <xdr:nvSpPr>
        <xdr:cNvPr id="13" name="T04_Title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74295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6F9F2251-D370-480F-976E-3FBF1E5A89B6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5815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431</xdr:rowOff>
    </xdr:from>
    <xdr:to>
      <xdr:col>48</xdr:col>
      <xdr:colOff>182400</xdr:colOff>
      <xdr:row>1</xdr:row>
      <xdr:rowOff>332006</xdr:rowOff>
    </xdr:to>
    <xdr:sp macro="" textlink="">
      <xdr:nvSpPr>
        <xdr:cNvPr id="14" name="R00_Banner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/>
        </xdr:cNvSpPr>
      </xdr:nvSpPr>
      <xdr:spPr>
        <a:xfrm>
          <a:off x="114300" y="431"/>
          <a:ext cx="14508000" cy="684000"/>
        </a:xfrm>
        <a:prstGeom prst="rect">
          <a:avLst/>
        </a:prstGeom>
        <a:solidFill>
          <a:srgbClr val="302E45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81252</xdr:colOff>
      <xdr:row>0</xdr:row>
      <xdr:rowOff>162431</xdr:rowOff>
    </xdr:from>
    <xdr:to>
      <xdr:col>47</xdr:col>
      <xdr:colOff>239967</xdr:colOff>
      <xdr:row>1</xdr:row>
      <xdr:rowOff>170006</xdr:rowOff>
    </xdr:to>
    <xdr:pic>
      <xdr:nvPicPr>
        <xdr:cNvPr id="15" name="P00_Amdocs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552" y="162431"/>
          <a:ext cx="463515" cy="360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10</xdr:col>
      <xdr:colOff>10800</xdr:colOff>
      <xdr:row>0</xdr:row>
      <xdr:rowOff>90431</xdr:rowOff>
    </xdr:from>
    <xdr:to>
      <xdr:col>39</xdr:col>
      <xdr:colOff>171600</xdr:colOff>
      <xdr:row>1</xdr:row>
      <xdr:rowOff>242006</xdr:rowOff>
    </xdr:to>
    <xdr:sp macro="" textlink="REPORT!$E$2">
      <xdr:nvSpPr>
        <xdr:cNvPr id="16" name="T00_Header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2868300" y="90431"/>
          <a:ext cx="900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A20EE1E-F376-484B-B215-5E0E03090F4B}" type="TxLink">
            <a:rPr lang="en-US" sz="28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pPr marL="0" indent="0" algn="ctr"/>
            <a:t>LTE SSV Drive - Bell Canada</a:t>
          </a:fld>
          <a:endParaRPr lang="en-US" sz="28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24</xdr:col>
      <xdr:colOff>189600</xdr:colOff>
      <xdr:row>13</xdr:row>
      <xdr:rowOff>255750</xdr:rowOff>
    </xdr:to>
    <xdr:graphicFrame macro="">
      <xdr:nvGraphicFramePr>
        <xdr:cNvPr id="2" name="C01_R4C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25</xdr:col>
      <xdr:colOff>0</xdr:colOff>
      <xdr:row>3</xdr:row>
      <xdr:rowOff>0</xdr:rowOff>
    </xdr:from>
    <xdr:to>
      <xdr:col>48</xdr:col>
      <xdr:colOff>189600</xdr:colOff>
      <xdr:row>13</xdr:row>
      <xdr:rowOff>255750</xdr:rowOff>
    </xdr:to>
    <xdr:graphicFrame macro="">
      <xdr:nvGraphicFramePr>
        <xdr:cNvPr id="3" name="C02_R4C2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0</xdr:colOff>
      <xdr:row>15</xdr:row>
      <xdr:rowOff>0</xdr:rowOff>
    </xdr:from>
    <xdr:to>
      <xdr:col>24</xdr:col>
      <xdr:colOff>189600</xdr:colOff>
      <xdr:row>25</xdr:row>
      <xdr:rowOff>255750</xdr:rowOff>
    </xdr:to>
    <xdr:graphicFrame macro="">
      <xdr:nvGraphicFramePr>
        <xdr:cNvPr id="4" name="C03_R16C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25</xdr:col>
      <xdr:colOff>0</xdr:colOff>
      <xdr:row>15</xdr:row>
      <xdr:rowOff>0</xdr:rowOff>
    </xdr:from>
    <xdr:to>
      <xdr:col>48</xdr:col>
      <xdr:colOff>189600</xdr:colOff>
      <xdr:row>25</xdr:row>
      <xdr:rowOff>255750</xdr:rowOff>
    </xdr:to>
    <xdr:graphicFrame macro="">
      <xdr:nvGraphicFramePr>
        <xdr:cNvPr id="5" name="C04_R16C2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22</xdr:col>
      <xdr:colOff>142875</xdr:colOff>
      <xdr:row>3</xdr:row>
      <xdr:rowOff>47625</xdr:rowOff>
    </xdr:from>
    <xdr:to>
      <xdr:col>24</xdr:col>
      <xdr:colOff>145275</xdr:colOff>
      <xdr:row>3</xdr:row>
      <xdr:rowOff>227625</xdr:rowOff>
    </xdr:to>
    <xdr:sp macro="" textlink="ChartT11_Sample">
      <xdr:nvSpPr>
        <xdr:cNvPr id="6" name="S01_Sampl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66579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E0341027-2F4B-41E0-B2DA-7ED2DD2A258C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2,926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3</xdr:row>
      <xdr:rowOff>47625</xdr:rowOff>
    </xdr:from>
    <xdr:to>
      <xdr:col>48</xdr:col>
      <xdr:colOff>145275</xdr:colOff>
      <xdr:row>3</xdr:row>
      <xdr:rowOff>227625</xdr:rowOff>
    </xdr:to>
    <xdr:sp macro="" textlink="ChartT12_Sample">
      <xdr:nvSpPr>
        <xdr:cNvPr id="7" name="S02_Samp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139731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CDC5EDAA-A6DA-4DFB-A0F8-66D8B1996F94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2,921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142875</xdr:colOff>
      <xdr:row>15</xdr:row>
      <xdr:rowOff>47625</xdr:rowOff>
    </xdr:from>
    <xdr:to>
      <xdr:col>24</xdr:col>
      <xdr:colOff>145275</xdr:colOff>
      <xdr:row>15</xdr:row>
      <xdr:rowOff>227625</xdr:rowOff>
    </xdr:to>
    <xdr:sp macro="" textlink="ChartT13_Sample">
      <xdr:nvSpPr>
        <xdr:cNvPr id="8" name="S03_Sample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657975" y="53340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0DABF49D-D532-45BB-8308-CB209DF21636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2,909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15</xdr:row>
      <xdr:rowOff>57150</xdr:rowOff>
    </xdr:from>
    <xdr:to>
      <xdr:col>48</xdr:col>
      <xdr:colOff>145275</xdr:colOff>
      <xdr:row>15</xdr:row>
      <xdr:rowOff>237150</xdr:rowOff>
    </xdr:to>
    <xdr:sp macro="" textlink="ChartT14_Sample">
      <xdr:nvSpPr>
        <xdr:cNvPr id="9" name="S04_Sampl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3973175" y="5343525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A98EEB9A-CF88-452D-B03B-1EDB9ACA5088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2,879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2</xdr:row>
      <xdr:rowOff>47625</xdr:rowOff>
    </xdr:from>
    <xdr:to>
      <xdr:col>24</xdr:col>
      <xdr:colOff>189600</xdr:colOff>
      <xdr:row>2</xdr:row>
      <xdr:rowOff>299625</xdr:rowOff>
    </xdr:to>
    <xdr:sp macro="" textlink="REPORT!$F$3">
      <xdr:nvSpPr>
        <xdr:cNvPr id="10" name="T01_Title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143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6EF5D167-0D45-4145-A310-7D87948404E9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5255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2</xdr:row>
      <xdr:rowOff>47625</xdr:rowOff>
    </xdr:from>
    <xdr:to>
      <xdr:col>48</xdr:col>
      <xdr:colOff>189600</xdr:colOff>
      <xdr:row>2</xdr:row>
      <xdr:rowOff>299625</xdr:rowOff>
    </xdr:to>
    <xdr:sp macro="" textlink="REPORT!$F$4">
      <xdr:nvSpPr>
        <xdr:cNvPr id="11" name="T02_Tit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74295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1AB52E89-41EC-4184-A904-50509770526C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5255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14</xdr:row>
      <xdr:rowOff>47625</xdr:rowOff>
    </xdr:from>
    <xdr:to>
      <xdr:col>24</xdr:col>
      <xdr:colOff>189600</xdr:colOff>
      <xdr:row>14</xdr:row>
      <xdr:rowOff>299625</xdr:rowOff>
    </xdr:to>
    <xdr:sp macro="" textlink="REPORT!$F$5">
      <xdr:nvSpPr>
        <xdr:cNvPr id="12" name="T03_Tit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1143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DF5BE9E1-279B-4E72-BBE2-D1E9A62D0FCD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9720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14</xdr:row>
      <xdr:rowOff>47625</xdr:rowOff>
    </xdr:from>
    <xdr:to>
      <xdr:col>48</xdr:col>
      <xdr:colOff>189600</xdr:colOff>
      <xdr:row>14</xdr:row>
      <xdr:rowOff>299625</xdr:rowOff>
    </xdr:to>
    <xdr:sp macro="" textlink="REPORT!$F$6">
      <xdr:nvSpPr>
        <xdr:cNvPr id="13" name="T04_Title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74295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E03ED1E0-0CBE-437C-B07D-247F6085DB7B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9720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431</xdr:rowOff>
    </xdr:from>
    <xdr:to>
      <xdr:col>48</xdr:col>
      <xdr:colOff>182400</xdr:colOff>
      <xdr:row>1</xdr:row>
      <xdr:rowOff>332006</xdr:rowOff>
    </xdr:to>
    <xdr:sp macro="" textlink="">
      <xdr:nvSpPr>
        <xdr:cNvPr id="14" name="R00_Banner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/>
        </xdr:cNvSpPr>
      </xdr:nvSpPr>
      <xdr:spPr>
        <a:xfrm>
          <a:off x="114300" y="431"/>
          <a:ext cx="14508000" cy="684000"/>
        </a:xfrm>
        <a:prstGeom prst="rect">
          <a:avLst/>
        </a:prstGeom>
        <a:solidFill>
          <a:srgbClr val="302E45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81252</xdr:colOff>
      <xdr:row>0</xdr:row>
      <xdr:rowOff>162431</xdr:rowOff>
    </xdr:from>
    <xdr:to>
      <xdr:col>47</xdr:col>
      <xdr:colOff>239967</xdr:colOff>
      <xdr:row>1</xdr:row>
      <xdr:rowOff>170006</xdr:rowOff>
    </xdr:to>
    <xdr:pic>
      <xdr:nvPicPr>
        <xdr:cNvPr id="15" name="P00_Amdocs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552" y="162431"/>
          <a:ext cx="463515" cy="360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10</xdr:col>
      <xdr:colOff>10800</xdr:colOff>
      <xdr:row>0</xdr:row>
      <xdr:rowOff>90431</xdr:rowOff>
    </xdr:from>
    <xdr:to>
      <xdr:col>39</xdr:col>
      <xdr:colOff>171600</xdr:colOff>
      <xdr:row>1</xdr:row>
      <xdr:rowOff>242006</xdr:rowOff>
    </xdr:to>
    <xdr:sp macro="" textlink="REPORT!$F$2">
      <xdr:nvSpPr>
        <xdr:cNvPr id="16" name="T00_Header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2868300" y="90431"/>
          <a:ext cx="900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1D864DF-8BBF-497E-BED5-C03E38A1B845}" type="TxLink">
            <a:rPr lang="en-US" sz="28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pPr marL="0" indent="0" algn="ctr"/>
            <a:t>LTE SSV Drive - Bell Canada</a:t>
          </a:fld>
          <a:endParaRPr lang="en-US" sz="28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24</xdr:col>
      <xdr:colOff>189600</xdr:colOff>
      <xdr:row>13</xdr:row>
      <xdr:rowOff>255750</xdr:rowOff>
    </xdr:to>
    <xdr:graphicFrame macro="">
      <xdr:nvGraphicFramePr>
        <xdr:cNvPr id="2" name="C01_R4C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25</xdr:col>
      <xdr:colOff>0</xdr:colOff>
      <xdr:row>3</xdr:row>
      <xdr:rowOff>0</xdr:rowOff>
    </xdr:from>
    <xdr:to>
      <xdr:col>48</xdr:col>
      <xdr:colOff>189600</xdr:colOff>
      <xdr:row>13</xdr:row>
      <xdr:rowOff>255750</xdr:rowOff>
    </xdr:to>
    <xdr:graphicFrame macro="">
      <xdr:nvGraphicFramePr>
        <xdr:cNvPr id="3" name="C02_R4C2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0</xdr:colOff>
      <xdr:row>15</xdr:row>
      <xdr:rowOff>0</xdr:rowOff>
    </xdr:from>
    <xdr:to>
      <xdr:col>24</xdr:col>
      <xdr:colOff>189600</xdr:colOff>
      <xdr:row>25</xdr:row>
      <xdr:rowOff>255750</xdr:rowOff>
    </xdr:to>
    <xdr:graphicFrame macro="">
      <xdr:nvGraphicFramePr>
        <xdr:cNvPr id="4" name="C03_R16C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25</xdr:col>
      <xdr:colOff>0</xdr:colOff>
      <xdr:row>15</xdr:row>
      <xdr:rowOff>0</xdr:rowOff>
    </xdr:from>
    <xdr:to>
      <xdr:col>48</xdr:col>
      <xdr:colOff>189600</xdr:colOff>
      <xdr:row>25</xdr:row>
      <xdr:rowOff>255750</xdr:rowOff>
    </xdr:to>
    <xdr:graphicFrame macro="">
      <xdr:nvGraphicFramePr>
        <xdr:cNvPr id="5" name="C04_R16C2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22</xdr:col>
      <xdr:colOff>142875</xdr:colOff>
      <xdr:row>3</xdr:row>
      <xdr:rowOff>47625</xdr:rowOff>
    </xdr:from>
    <xdr:to>
      <xdr:col>24</xdr:col>
      <xdr:colOff>145275</xdr:colOff>
      <xdr:row>3</xdr:row>
      <xdr:rowOff>227625</xdr:rowOff>
    </xdr:to>
    <xdr:sp macro="" textlink="ChartT11_Sample">
      <xdr:nvSpPr>
        <xdr:cNvPr id="6" name="S01_Sampl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66579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E0341027-2F4B-41E0-B2DA-7ED2DD2A258C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2,926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3</xdr:row>
      <xdr:rowOff>47625</xdr:rowOff>
    </xdr:from>
    <xdr:to>
      <xdr:col>48</xdr:col>
      <xdr:colOff>145275</xdr:colOff>
      <xdr:row>3</xdr:row>
      <xdr:rowOff>227625</xdr:rowOff>
    </xdr:to>
    <xdr:sp macro="" textlink="ChartT12_Sample">
      <xdr:nvSpPr>
        <xdr:cNvPr id="7" name="S02_Sampl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13973175" y="11049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CDC5EDAA-A6DA-4DFB-A0F8-66D8B1996F94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2,921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142875</xdr:colOff>
      <xdr:row>15</xdr:row>
      <xdr:rowOff>47625</xdr:rowOff>
    </xdr:from>
    <xdr:to>
      <xdr:col>24</xdr:col>
      <xdr:colOff>145275</xdr:colOff>
      <xdr:row>15</xdr:row>
      <xdr:rowOff>227625</xdr:rowOff>
    </xdr:to>
    <xdr:sp macro="" textlink="ChartT13_Sample">
      <xdr:nvSpPr>
        <xdr:cNvPr id="8" name="S03_Sampl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657975" y="5334000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0DABF49D-D532-45BB-8308-CB209DF21636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2,909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46</xdr:col>
      <xdr:colOff>142875</xdr:colOff>
      <xdr:row>15</xdr:row>
      <xdr:rowOff>57150</xdr:rowOff>
    </xdr:from>
    <xdr:to>
      <xdr:col>48</xdr:col>
      <xdr:colOff>145275</xdr:colOff>
      <xdr:row>15</xdr:row>
      <xdr:rowOff>237150</xdr:rowOff>
    </xdr:to>
    <xdr:sp macro="" textlink="ChartT14_Sample">
      <xdr:nvSpPr>
        <xdr:cNvPr id="9" name="S04_Sampl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3973175" y="5343525"/>
          <a:ext cx="612000" cy="1800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35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r"/>
          <a:fld id="{A98EEB9A-CF88-452D-B03B-1EDB9ACA5088}" type="TxLink">
            <a:rPr lang="en-US" sz="8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marL="0" indent="0" algn="r"/>
            <a:t>#  2,879</a:t>
          </a:fld>
          <a:endParaRPr lang="en-US" sz="8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2</xdr:row>
      <xdr:rowOff>47625</xdr:rowOff>
    </xdr:from>
    <xdr:to>
      <xdr:col>24</xdr:col>
      <xdr:colOff>189600</xdr:colOff>
      <xdr:row>2</xdr:row>
      <xdr:rowOff>299625</xdr:rowOff>
    </xdr:to>
    <xdr:sp macro="" textlink="REPORT!$G$3">
      <xdr:nvSpPr>
        <xdr:cNvPr id="10" name="T01_Tit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143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68042624-E82A-4BD1-A1BB-F592BD6CAC82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900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2</xdr:row>
      <xdr:rowOff>47625</xdr:rowOff>
    </xdr:from>
    <xdr:to>
      <xdr:col>48</xdr:col>
      <xdr:colOff>189600</xdr:colOff>
      <xdr:row>2</xdr:row>
      <xdr:rowOff>299625</xdr:rowOff>
    </xdr:to>
    <xdr:sp macro="" textlink="REPORT!$G$4">
      <xdr:nvSpPr>
        <xdr:cNvPr id="11" name="T02_Title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7429500" y="7524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F2A6E4EF-316F-40F0-B039-8B02BAA71AC6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900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14</xdr:row>
      <xdr:rowOff>47625</xdr:rowOff>
    </xdr:from>
    <xdr:to>
      <xdr:col>24</xdr:col>
      <xdr:colOff>189600</xdr:colOff>
      <xdr:row>14</xdr:row>
      <xdr:rowOff>299625</xdr:rowOff>
    </xdr:to>
    <xdr:sp macro="" textlink="REPORT!$G$5">
      <xdr:nvSpPr>
        <xdr:cNvPr id="12" name="T03_Title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1143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A2ED96B9-B9B5-44A4-AE0B-D5273786BC0B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RSRP Distribution - EARFCN 2585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0</xdr:colOff>
      <xdr:row>14</xdr:row>
      <xdr:rowOff>47625</xdr:rowOff>
    </xdr:from>
    <xdr:to>
      <xdr:col>48</xdr:col>
      <xdr:colOff>189600</xdr:colOff>
      <xdr:row>14</xdr:row>
      <xdr:rowOff>299625</xdr:rowOff>
    </xdr:to>
    <xdr:sp macro="" textlink="REPORT!$G$6">
      <xdr:nvSpPr>
        <xdr:cNvPr id="13" name="T04_Title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7429500" y="4981575"/>
          <a:ext cx="72000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fld id="{87A58D24-0636-4647-9282-A658E56DC4A0}" type="TxLink">
            <a:rPr lang="en-US" sz="1100" b="1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/>
              <a:ea typeface="+mn-ea"/>
              <a:cs typeface="+mn-cs"/>
            </a:rPr>
            <a:pPr marL="0" indent="0" algn="ctr"/>
            <a:t>LTE CINR Distribution - EARFCN 2585</a:t>
          </a:fld>
          <a:endParaRPr lang="en-US" sz="1100" b="1" i="0" u="none" strike="noStrike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431</xdr:rowOff>
    </xdr:from>
    <xdr:to>
      <xdr:col>48</xdr:col>
      <xdr:colOff>182400</xdr:colOff>
      <xdr:row>1</xdr:row>
      <xdr:rowOff>332006</xdr:rowOff>
    </xdr:to>
    <xdr:sp macro="" textlink="">
      <xdr:nvSpPr>
        <xdr:cNvPr id="14" name="R00_Banner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/>
        </xdr:cNvSpPr>
      </xdr:nvSpPr>
      <xdr:spPr>
        <a:xfrm>
          <a:off x="114300" y="431"/>
          <a:ext cx="14508000" cy="684000"/>
        </a:xfrm>
        <a:prstGeom prst="rect">
          <a:avLst/>
        </a:prstGeom>
        <a:solidFill>
          <a:srgbClr val="302E45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81252</xdr:colOff>
      <xdr:row>0</xdr:row>
      <xdr:rowOff>162431</xdr:rowOff>
    </xdr:from>
    <xdr:to>
      <xdr:col>47</xdr:col>
      <xdr:colOff>239967</xdr:colOff>
      <xdr:row>1</xdr:row>
      <xdr:rowOff>170006</xdr:rowOff>
    </xdr:to>
    <xdr:pic>
      <xdr:nvPicPr>
        <xdr:cNvPr id="15" name="P00_Amdocs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552" y="162431"/>
          <a:ext cx="463515" cy="360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10</xdr:col>
      <xdr:colOff>10800</xdr:colOff>
      <xdr:row>0</xdr:row>
      <xdr:rowOff>90431</xdr:rowOff>
    </xdr:from>
    <xdr:to>
      <xdr:col>39</xdr:col>
      <xdr:colOff>171600</xdr:colOff>
      <xdr:row>1</xdr:row>
      <xdr:rowOff>242006</xdr:rowOff>
    </xdr:to>
    <xdr:sp macro="" textlink="REPORT!$G$2">
      <xdr:nvSpPr>
        <xdr:cNvPr id="16" name="T00_Header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2868300" y="90431"/>
          <a:ext cx="900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E9FA546-751A-468D-BD3C-E602F5353273}" type="TxLink">
            <a:rPr lang="en-US" sz="28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pPr marL="0" indent="0" algn="ctr"/>
            <a:t>LTE SSV Drive - Bell Canada</a:t>
          </a:fld>
          <a:endParaRPr lang="en-US" sz="28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431</xdr:rowOff>
    </xdr:from>
    <xdr:to>
      <xdr:col>48</xdr:col>
      <xdr:colOff>182400</xdr:colOff>
      <xdr:row>1</xdr:row>
      <xdr:rowOff>332006</xdr:rowOff>
    </xdr:to>
    <xdr:sp macro="" textlink="">
      <xdr:nvSpPr>
        <xdr:cNvPr id="2" name="R00_Banner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/>
        </xdr:cNvSpPr>
      </xdr:nvSpPr>
      <xdr:spPr>
        <a:xfrm>
          <a:off x="119063" y="431"/>
          <a:ext cx="14731837" cy="688763"/>
        </a:xfrm>
        <a:prstGeom prst="rect">
          <a:avLst/>
        </a:prstGeom>
        <a:solidFill>
          <a:srgbClr val="302E45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81252</xdr:colOff>
      <xdr:row>0</xdr:row>
      <xdr:rowOff>162431</xdr:rowOff>
    </xdr:from>
    <xdr:to>
      <xdr:col>47</xdr:col>
      <xdr:colOff>239967</xdr:colOff>
      <xdr:row>1</xdr:row>
      <xdr:rowOff>170006</xdr:rowOff>
    </xdr:to>
    <xdr:pic>
      <xdr:nvPicPr>
        <xdr:cNvPr id="3" name="P00_Amdocs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1552" y="162431"/>
          <a:ext cx="463515" cy="360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10</xdr:col>
      <xdr:colOff>79856</xdr:colOff>
      <xdr:row>0</xdr:row>
      <xdr:rowOff>90431</xdr:rowOff>
    </xdr:from>
    <xdr:to>
      <xdr:col>39</xdr:col>
      <xdr:colOff>102543</xdr:colOff>
      <xdr:row>1</xdr:row>
      <xdr:rowOff>242006</xdr:rowOff>
    </xdr:to>
    <xdr:sp macro="" textlink="REPORT!$Q$2">
      <xdr:nvSpPr>
        <xdr:cNvPr id="4" name="T00_Header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2984981" y="90431"/>
          <a:ext cx="9000000" cy="508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4B7BA2-5E0C-4FC9-B653-F8B724612D05}" type="TxLink">
            <a:rPr lang="en-US" sz="28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pPr algn="ctr"/>
            <a:t>LTE SSV Drive - Bell Canada</a:t>
          </a:fld>
          <a:endParaRPr lang="en-US" sz="28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116416</xdr:colOff>
      <xdr:row>2</xdr:row>
      <xdr:rowOff>47625</xdr:rowOff>
    </xdr:from>
    <xdr:to>
      <xdr:col>48</xdr:col>
      <xdr:colOff>183716</xdr:colOff>
      <xdr:row>2</xdr:row>
      <xdr:rowOff>299625</xdr:rowOff>
    </xdr:to>
    <xdr:sp macro="" textlink="MapConfig!$Q$5">
      <xdr:nvSpPr>
        <xdr:cNvPr id="5" name="T01_Titl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116416" y="752475"/>
          <a:ext cx="14507200" cy="252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2515A016-CD9C-4B3E-8E85-605CACF799AE}" type="TxLink">
            <a:rPr lang="en-US" sz="1100" b="1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Calibri"/>
            </a:rPr>
            <a:pPr algn="ctr"/>
            <a:t>MD01_ Scanner Plot Carrier EARFCN - 2325</a:t>
          </a:fld>
          <a:endParaRPr lang="en-US" sz="1100" b="1" i="0" u="none" strike="noStrike" baseline="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Century Gothic" panose="020B0502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26</xdr:col>
      <xdr:colOff>170476</xdr:colOff>
      <xdr:row>25</xdr:row>
      <xdr:rowOff>37126</xdr:rowOff>
    </xdr:to>
    <xdr:pic>
      <xdr:nvPicPr>
        <xdr:cNvPr id="7" name="ACT_R4C2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057275"/>
          <a:ext cx="7790476" cy="7790476"/>
        </a:xfrm>
        <a:prstGeom prst="rect">
          <a:avLst/>
        </a:prstGeom>
        <a:ln w="25400">
          <a:noFill/>
        </a:ln>
        <a:effectLst>
          <a:outerShdw blurRad="292100" dist="37357" dir="2700000" rotWithShape="0">
            <a:scrgbClr r="0" g="0" b="0">
              <a:alpha val="65000"/>
            </a:scrgbClr>
          </a:outerShdw>
        </a:effectLst>
        <a:extLst>
          <a:ext uri="{91240B29-F687-4F45-9708-019B960494DF}">
            <a14:hiddenLine xmlns:a14="http://schemas.microsoft.com/office/drawing/2010/main" w="25400">
              <a:solidFill>
                <a:schemeClr val="tx1"/>
              </a:solidFill>
            </a14:hiddenLine>
          </a:ext>
        </a:extLst>
      </xdr:spPr>
    </xdr:pic>
    <xdr:clientData fLocksWithSheet="0"/>
  </xdr:twoCellAnchor>
  <xdr:twoCellAnchor>
    <xdr:from>
      <xdr:col>27</xdr:col>
      <xdr:colOff>0</xdr:colOff>
      <xdr:row>3</xdr:row>
      <xdr:rowOff>0</xdr:rowOff>
    </xdr:from>
    <xdr:to>
      <xdr:col>36</xdr:col>
      <xdr:colOff>276225</xdr:colOff>
      <xdr:row>5</xdr:row>
      <xdr:rowOff>304800</xdr:rowOff>
    </xdr:to>
    <xdr:pic>
      <xdr:nvPicPr>
        <xdr:cNvPr id="9" name="ACT_R4C2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1057275"/>
          <a:ext cx="3019425" cy="1009650"/>
        </a:xfrm>
        <a:prstGeom prst="rect">
          <a:avLst/>
        </a:prstGeom>
        <a:ln w="25400">
          <a:noFill/>
        </a:ln>
        <a:effectLst>
          <a:outerShdw blurRad="292100" dist="37357" dir="2700000" rotWithShape="0">
            <a:scrgbClr r="0" g="0" b="0">
              <a:alpha val="65000"/>
            </a:scrgbClr>
          </a:outerShdw>
        </a:effectLst>
        <a:extLst>
          <a:ext uri="{91240B29-F687-4F45-9708-019B960494DF}">
            <a14:hiddenLine xmlns:a14="http://schemas.microsoft.com/office/drawing/2010/main" w="25400">
              <a:solidFill>
                <a:schemeClr val="tx1"/>
              </a:solidFill>
            </a14:hiddenLine>
          </a:ext>
        </a:extLst>
      </xdr:spPr>
    </xdr:pic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6CF1DE0-389B-49AF-8FAC-B4C70875BA02}" name="TableR11" displayName="TableR11" ref="A2:G13" totalsRowShown="0" headerRowDxfId="129">
  <autoFilter ref="A2:G13" xr:uid="{B7FD573A-9237-45D4-A485-F5455F0F4D0B}"/>
  <tableColumns count="7">
    <tableColumn id="1" xr3:uid="{912099CF-2B05-497C-AFCF-99ECFAB57823}" name="RSRP" dataDxfId="128"/>
    <tableColumn id="2" xr3:uid="{588A6CA5-2EA3-4ACB-9BF9-A04F45C3D992}" name="Count" dataDxfId="127">
      <calculatedColumnFormula>SUMIFS('CrossTab Formatted Data'!$AV:$AV,'CrossTab Formatted Data'!$AU:$AU,"&gt;=" &amp; TableR11[[#This Row],[RSRP]],'CrossTab Formatted Data'!$AT:$AT,C$1)</calculatedColumnFormula>
    </tableColumn>
    <tableColumn id="3" xr3:uid="{2331E56F-37ED-4722-9266-3FDCA4E35B22}" name="Occurence (#)" dataDxfId="126">
      <calculatedColumnFormula>IFERROR(B3-B2,B3)</calculatedColumnFormula>
    </tableColumn>
    <tableColumn id="4" xr3:uid="{3F96C0F7-52D5-4BAC-98D8-733A0A0F575E}" name="Max" dataDxfId="125"/>
    <tableColumn id="5" xr3:uid="{4C28AB37-AAFF-4D8E-A0FB-1D68F3E89D2A}" name="Average" dataDxfId="124"/>
    <tableColumn id="6" xr3:uid="{A5869B41-58CE-4615-814A-2985FD551BCB}" name="PDF(%)" dataDxfId="123" dataCellStyle="Percent">
      <calculatedColumnFormula>TableR11[[#This Row],[Occurence ('#)]]/SUMIFS(TableR11[Occurence ('#)],TableR11[Occurence ('#)],"&lt;&gt;0")</calculatedColumnFormula>
    </tableColumn>
    <tableColumn id="7" xr3:uid="{517E779F-9336-4F89-9A0A-9892AF48753E}" name="CDF(%)" dataDxfId="122" dataCellStyle="Percent">
      <calculatedColumnFormula>IFERROR(SUM(F$3:F3),F3)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EB1AB8B-FAFF-4228-8B66-64831E713E2A}" name="TableR32" displayName="TableR32" ref="CM2:CS14" totalsRowShown="0" headerRowDxfId="57">
  <autoFilter ref="CM2:CS14" xr:uid="{000FE93F-1AFD-4D9E-9E30-7890760FA859}"/>
  <tableColumns count="7">
    <tableColumn id="1" xr3:uid="{8188D7D3-9D56-48EB-818C-8C32B275D769}" name="CINR" dataDxfId="56"/>
    <tableColumn id="2" xr3:uid="{9B164EB1-54D8-475C-82A5-A54311A2E688}" name="Count" dataDxfId="55">
      <calculatedColumnFormula>SUMIFS('CrossTab Formatted Data'!$BA:$BA,'CrossTab Formatted Data'!$AZ:$AZ,"&gt;=" &amp; TableR32[[#This Row],[CINR]],'CrossTab Formatted Data'!$AY:$AY,CO$1)</calculatedColumnFormula>
    </tableColumn>
    <tableColumn id="3" xr3:uid="{B9662479-B391-4471-8A42-0DB9545214AE}" name="Occurence (#)" dataDxfId="54">
      <calculatedColumnFormula>IFERROR(CN3-CN2,CN3)</calculatedColumnFormula>
    </tableColumn>
    <tableColumn id="4" xr3:uid="{C6CED7E6-409A-4A6B-9933-1FF8D482A2DC}" name="Max" dataDxfId="53"/>
    <tableColumn id="5" xr3:uid="{2834B920-5155-402C-9C28-22753D69FE36}" name="Average" dataDxfId="52"/>
    <tableColumn id="6" xr3:uid="{B002BF35-AE1D-409D-822E-5430FE9132D0}" name="PDF(%)" dataDxfId="51" dataCellStyle="Percent">
      <calculatedColumnFormula>TableR32[[#This Row],[Occurence ('#)]]/SUMIFS(TableR32[Occurence ('#)],TableR32[Occurence ('#)],"&lt;&gt;0")</calculatedColumnFormula>
    </tableColumn>
    <tableColumn id="7" xr3:uid="{4671C044-D109-45E9-BC69-FAD4BEDA6C2A}" name="CDF(%)" dataDxfId="50" dataCellStyle="Percent">
      <calculatedColumnFormula>IFERROR(SUM(CR$3:CR3),CR3)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6E24954-712A-4325-B77C-62A67CD0654E}" name="TableR33" displayName="TableR33" ref="CW2:DC13" totalsRowShown="0" headerRowDxfId="49">
  <autoFilter ref="CW2:DC13" xr:uid="{F660DD96-E200-41E1-9EBC-9CD85D435777}"/>
  <tableColumns count="7">
    <tableColumn id="1" xr3:uid="{7AFBB1D6-6E8F-4FA6-BD7D-993E5C313BC6}" name="RSRP" dataDxfId="48"/>
    <tableColumn id="2" xr3:uid="{BB58B91E-0C38-4D59-9115-0B61213515C8}" name="Count" dataDxfId="47">
      <calculatedColumnFormula>SUMIFS('CrossTab Formatted Data'!$AV:$AV,'CrossTab Formatted Data'!$AU:$AU,"&gt;=" &amp; TableR33[[#This Row],[RSRP]],'CrossTab Formatted Data'!$AT:$AT,CY$1)</calculatedColumnFormula>
    </tableColumn>
    <tableColumn id="3" xr3:uid="{75FF8787-070D-4CA2-9FD7-18060899F16A}" name="Occurence (#)" dataDxfId="46">
      <calculatedColumnFormula>IFERROR(CX3-CX2,CX3)</calculatedColumnFormula>
    </tableColumn>
    <tableColumn id="4" xr3:uid="{245C13DB-0E1E-44D1-970E-8D90372D3045}" name="Max" dataDxfId="45"/>
    <tableColumn id="5" xr3:uid="{CCA0BB28-5A6A-48DE-9446-FCFF2C6841C3}" name="Average" dataDxfId="44"/>
    <tableColumn id="6" xr3:uid="{4BCE561A-2406-48F7-B894-FF5966CD6E7A}" name="PDF(%)" dataDxfId="43" dataCellStyle="Percent">
      <calculatedColumnFormula>TableR33[[#This Row],[Occurence ('#)]]/SUMIFS(TableR33[Occurence ('#)],TableR33[Occurence ('#)],"&lt;&gt;0")</calculatedColumnFormula>
    </tableColumn>
    <tableColumn id="7" xr3:uid="{7ABDADE4-A65F-4D4D-9005-A6AB396D86B3}" name="CDF(%)" dataDxfId="42" dataCellStyle="Percent">
      <calculatedColumnFormula>IFERROR(SUM(DB$3:DB3),DB3)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54D4BBD-68F3-42C7-AA33-8DAD24C8472B}" name="TableR34" displayName="TableR34" ref="DG2:DM14" totalsRowShown="0" headerRowDxfId="41">
  <autoFilter ref="DG2:DM14" xr:uid="{740E6CB1-5C40-44DE-913C-B0E7C0929CB1}"/>
  <tableColumns count="7">
    <tableColumn id="1" xr3:uid="{48B7139E-608C-414F-8ED8-316ED513E63D}" name="CINR" dataDxfId="40"/>
    <tableColumn id="2" xr3:uid="{022BE9D5-4A9F-4E71-8DC9-531000042EF0}" name="Count" dataDxfId="39">
      <calculatedColumnFormula>SUMIFS('CrossTab Formatted Data'!$BA:$BA,'CrossTab Formatted Data'!$AZ:$AZ,"&gt;=" &amp; TableR34[[#This Row],[CINR]],'CrossTab Formatted Data'!$AY:$AY,DI$1)</calculatedColumnFormula>
    </tableColumn>
    <tableColumn id="3" xr3:uid="{6BDD46FA-F489-4B6F-818D-7A3D2F18641F}" name="Occurence (#)" dataDxfId="38">
      <calculatedColumnFormula>IFERROR(DH3-DH2,DH3)</calculatedColumnFormula>
    </tableColumn>
    <tableColumn id="4" xr3:uid="{B0E624E8-9A07-420D-9AAA-BDD11E561D77}" name="Max" dataDxfId="37"/>
    <tableColumn id="5" xr3:uid="{587D1DF6-FBC8-42FD-9A9B-7EF3037C2192}" name="Average" dataDxfId="36"/>
    <tableColumn id="6" xr3:uid="{B2F0BE5F-0F5D-4892-90CD-3B03BC344DCF}" name="PDF(%)" dataDxfId="35" dataCellStyle="Percent">
      <calculatedColumnFormula>TableR34[[#This Row],[Occurence ('#)]]/SUMIFS(TableR34[Occurence ('#)],TableR34[Occurence ('#)],"&lt;&gt;0")</calculatedColumnFormula>
    </tableColumn>
    <tableColumn id="7" xr3:uid="{0975F4D7-3AAC-4EEE-BBD7-AB0EFE4E959E}" name="CDF(%)" dataDxfId="34" dataCellStyle="Percent">
      <calculatedColumnFormula>IFERROR(SUM(DL$3:DL3),DL3)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6A21C7-E1FF-4339-882F-F63CAE18E402}" name="TableR41" displayName="TableR41" ref="DQ2:DW13" totalsRowShown="0" headerRowDxfId="33">
  <autoFilter ref="DQ2:DW13" xr:uid="{648AFA5C-D563-41E1-AF9D-460CE298A1FB}"/>
  <tableColumns count="7">
    <tableColumn id="1" xr3:uid="{FE40653C-6621-4464-B73F-65D8A3D9CBD2}" name="RSRP" dataDxfId="32"/>
    <tableColumn id="2" xr3:uid="{EAEB8F10-5F78-416E-B482-429B21170509}" name="Count" dataDxfId="31">
      <calculatedColumnFormula>SUMIFS('CrossTab Formatted Data'!$AV:$AV,'CrossTab Formatted Data'!$AU:$AU,"&gt;=" &amp; TableR41[[#This Row],[RSRP]],'CrossTab Formatted Data'!$AT:$AT,DS$1)</calculatedColumnFormula>
    </tableColumn>
    <tableColumn id="3" xr3:uid="{FB6549AE-19F1-4CC0-946F-9E452831C782}" name="Occurence (#)" dataDxfId="30">
      <calculatedColumnFormula>IFERROR(DR3-DR2,DR3)</calculatedColumnFormula>
    </tableColumn>
    <tableColumn id="4" xr3:uid="{B12B4EFA-BC47-45BB-9F46-AC981B9BF753}" name="Max" dataDxfId="29"/>
    <tableColumn id="5" xr3:uid="{A4800078-8B8F-483F-9EBA-E7B92CA39EC6}" name="Average" dataDxfId="28"/>
    <tableColumn id="6" xr3:uid="{759EE61D-0E60-4AE2-91F6-2C789FF75A54}" name="PDF(%)" dataDxfId="27" dataCellStyle="Percent">
      <calculatedColumnFormula>TableR41[[#This Row],[Occurence ('#)]]/SUMIFS(TableR41[Occurence ('#)],TableR41[Occurence ('#)],"&lt;&gt;0")</calculatedColumnFormula>
    </tableColumn>
    <tableColumn id="7" xr3:uid="{FEF9AE56-E84E-43E6-B65A-99751BC6AAEA}" name="CDF(%)" dataDxfId="26" dataCellStyle="Percent">
      <calculatedColumnFormula>IFERROR(SUM(DV$3:DV3),DV3)</calculatedColumnFormula>
    </tableColumn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9238B91-F1AC-4E7A-B9B9-6405600619D8}" name="TableR42" displayName="TableR42" ref="EA2:EG14" totalsRowShown="0" headerRowDxfId="25">
  <autoFilter ref="EA2:EG14" xr:uid="{B3C7203E-87E8-41F4-88B4-405E0C51059C}"/>
  <tableColumns count="7">
    <tableColumn id="1" xr3:uid="{39A07DFD-4DB1-4F8C-8F02-A04654ADA251}" name="CINR" dataDxfId="24"/>
    <tableColumn id="2" xr3:uid="{A4534ABF-F7FC-44A1-939C-F7C65C23B4AD}" name="Count" dataDxfId="23">
      <calculatedColumnFormula>SUMIFS('CrossTab Formatted Data'!$BA:$BA,'CrossTab Formatted Data'!$AZ:$AZ,"&gt;=" &amp; TableR42[[#This Row],[CINR]],'CrossTab Formatted Data'!$AY:$AY,EC$1)</calculatedColumnFormula>
    </tableColumn>
    <tableColumn id="3" xr3:uid="{170A5319-CF5A-46D4-B3AA-033E825A60AF}" name="Occurence (#)" dataDxfId="22">
      <calculatedColumnFormula>IFERROR(EB3-EB2,EB3)</calculatedColumnFormula>
    </tableColumn>
    <tableColumn id="4" xr3:uid="{04CD427A-9261-4A63-B125-B09E41A23CE1}" name="Max" dataDxfId="21"/>
    <tableColumn id="5" xr3:uid="{D7418FEC-7B27-4033-ABF8-8CB03AF7E3A6}" name="Average" dataDxfId="20"/>
    <tableColumn id="6" xr3:uid="{A4590A21-2131-4A2D-8041-6705ED9844F1}" name="PDF(%)" dataDxfId="19" dataCellStyle="Percent">
      <calculatedColumnFormula>TableR42[[#This Row],[Occurence ('#)]]/SUMIFS(TableR42[Occurence ('#)],TableR42[Occurence ('#)],"&lt;&gt;0")</calculatedColumnFormula>
    </tableColumn>
    <tableColumn id="7" xr3:uid="{53EDF037-02F9-4D2D-8F29-5055E8412241}" name="CDF(%)" dataDxfId="18" dataCellStyle="Percent">
      <calculatedColumnFormula>IFERROR(SUM(EF$3:EF3),EF3)</calculatedColumnFormula>
    </tableColumn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4337430-ED0E-4F46-8A4E-6651E860E26D}" name="TableR43" displayName="TableR43" ref="EK2:EQ13" totalsRowShown="0" headerRowDxfId="17">
  <autoFilter ref="EK2:EQ13" xr:uid="{1B8B767A-5CD5-483A-9C64-63B5E5C8D34A}"/>
  <tableColumns count="7">
    <tableColumn id="1" xr3:uid="{F838366E-136F-45AF-AC81-196576D5E6D9}" name="RSRP" dataDxfId="16"/>
    <tableColumn id="2" xr3:uid="{64B65003-7D65-40F9-AF69-5E36AE23621E}" name="Count" dataDxfId="15">
      <calculatedColumnFormula>SUMIFS('CrossTab Formatted Data'!$AV:$AV,'CrossTab Formatted Data'!$AU:$AU,"&gt;=" &amp; TableR43[[#This Row],[RSRP]],'CrossTab Formatted Data'!$AT:$AT,EM$1)</calculatedColumnFormula>
    </tableColumn>
    <tableColumn id="3" xr3:uid="{5152A903-84A4-4EDF-8C3C-1835BADA624B}" name="Occurence (#)" dataDxfId="14">
      <calculatedColumnFormula>IFERROR(EL3-EL2,EL3)</calculatedColumnFormula>
    </tableColumn>
    <tableColumn id="4" xr3:uid="{9AB21ABA-2423-4E3B-8223-83AB30BFDC94}" name="Max" dataDxfId="13"/>
    <tableColumn id="5" xr3:uid="{C7B67244-086B-4CD7-8344-D8A9626AE57B}" name="Average" dataDxfId="12"/>
    <tableColumn id="6" xr3:uid="{006DC126-4622-4BD6-BDEF-72FBA0DEBAF3}" name="PDF(%)" dataDxfId="11" dataCellStyle="Percent">
      <calculatedColumnFormula>TableR43[[#This Row],[Occurence ('#)]]/SUMIFS(TableR43[Occurence ('#)],TableR43[Occurence ('#)],"&lt;&gt;0")</calculatedColumnFormula>
    </tableColumn>
    <tableColumn id="7" xr3:uid="{5CCA353E-9B9A-4AA7-80DF-8F92622A42AA}" name="CDF(%)" dataDxfId="10" dataCellStyle="Percent">
      <calculatedColumnFormula>IFERROR(SUM(EP$3:EP3),EP3)</calculatedColumnFormula>
    </tableColumn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BFC6435-7E09-4746-820A-0CB945C157EC}" name="TableR44" displayName="TableR44" ref="EU2:FA14" totalsRowShown="0" headerRowDxfId="9">
  <autoFilter ref="EU2:FA14" xr:uid="{E5AF1E2A-28B7-4C2A-B476-7A903C47230C}"/>
  <tableColumns count="7">
    <tableColumn id="1" xr3:uid="{AB7260D5-AD98-4106-9F57-3423A9591558}" name="CINR" dataDxfId="8"/>
    <tableColumn id="2" xr3:uid="{C07F728B-4CB3-472B-956E-C5FE04A97FBF}" name="Count" dataDxfId="7">
      <calculatedColumnFormula>SUMIFS('CrossTab Formatted Data'!$BA:$BA,'CrossTab Formatted Data'!$AZ:$AZ,"&gt;=" &amp; TableR44[[#This Row],[CINR]],'CrossTab Formatted Data'!$AY:$AY,EW$1)</calculatedColumnFormula>
    </tableColumn>
    <tableColumn id="3" xr3:uid="{E94F5CBC-3CE8-4598-8E04-A8BF96E9D117}" name="Occurence (#)" dataDxfId="6">
      <calculatedColumnFormula>IFERROR(EV3-EV2,EV3)</calculatedColumnFormula>
    </tableColumn>
    <tableColumn id="4" xr3:uid="{076B5E1E-FCC2-475B-A1F4-A329C680C779}" name="Max" dataDxfId="5"/>
    <tableColumn id="5" xr3:uid="{D40E8F50-65C8-4D05-AC35-F75A48599AE4}" name="Average" dataDxfId="4"/>
    <tableColumn id="6" xr3:uid="{6A8D0E51-CFBA-42D6-B621-428CD8562070}" name="PDF(%)" dataDxfId="3" dataCellStyle="Percent">
      <calculatedColumnFormula>TableR44[[#This Row],[Occurence ('#)]]/SUMIFS(TableR44[Occurence ('#)],TableR44[Occurence ('#)],"&lt;&gt;0")</calculatedColumnFormula>
    </tableColumn>
    <tableColumn id="7" xr3:uid="{12AF3B95-089B-4A80-B872-49A73B9924DF}" name="CDF(%)" dataDxfId="2" dataCellStyle="Percent">
      <calculatedColumnFormula>IFERROR(SUM(EZ$3:EZ3),EZ3)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909A502-5C56-4AF7-B4B5-7E01C7C789E4}" name="TableR12" displayName="TableR12" ref="K2:Q14" totalsRowShown="0" headerRowDxfId="121">
  <autoFilter ref="K2:Q14" xr:uid="{2E30B66D-92A0-4502-A9AD-592A6BE758AA}"/>
  <tableColumns count="7">
    <tableColumn id="1" xr3:uid="{A697874F-D7BF-4E46-A87C-BF4E01AFFDCE}" name="CINR" dataDxfId="120"/>
    <tableColumn id="2" xr3:uid="{CFC75AE6-4E87-48CB-A121-4040F600F7BD}" name="Count" dataDxfId="119">
      <calculatedColumnFormula>SUMIFS('CrossTab Formatted Data'!$BA:$BA,'CrossTab Formatted Data'!$AZ:$AZ,"&gt;=" &amp; TableR12[[#This Row],[CINR]],'CrossTab Formatted Data'!$AY:$AY,M$1)</calculatedColumnFormula>
    </tableColumn>
    <tableColumn id="3" xr3:uid="{0283D085-E374-43E0-869C-0FD2C1BB3AD9}" name="Occurence (#)" dataDxfId="118">
      <calculatedColumnFormula>IFERROR(L3-L2,L3)</calculatedColumnFormula>
    </tableColumn>
    <tableColumn id="4" xr3:uid="{354EB3ED-5AD7-4F8B-B377-71A703C7EA5D}" name="Max" dataDxfId="117"/>
    <tableColumn id="5" xr3:uid="{9756F7D6-0A43-489D-9B80-78213BB20486}" name="Average" dataDxfId="116"/>
    <tableColumn id="6" xr3:uid="{A56225DC-4013-4208-AC08-BE91F95735E7}" name="PDF(%)" dataDxfId="115" dataCellStyle="Percent">
      <calculatedColumnFormula>TableR12[[#This Row],[Occurence ('#)]]/SUMIFS(TableR12[Occurence ('#)],TableR12[Occurence ('#)],"&lt;&gt;0")</calculatedColumnFormula>
    </tableColumn>
    <tableColumn id="7" xr3:uid="{87EA7545-6843-46BD-8D33-B566E5720306}" name="CDF(%)" dataDxfId="114" dataCellStyle="Percent">
      <calculatedColumnFormula>IFERROR(SUM(P$3:P3),P3)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999FB8F-E82C-40AB-AA1D-5C50E718B631}" name="TableR13" displayName="TableR13" ref="U2:AA13" totalsRowShown="0" headerRowDxfId="113">
  <autoFilter ref="U2:AA13" xr:uid="{F8A5CB74-0263-44A1-ABB2-38B0B015B22B}"/>
  <tableColumns count="7">
    <tableColumn id="1" xr3:uid="{1385ECF7-118F-4AC9-AE6F-780B1AFDEB83}" name="RSRP" dataDxfId="112"/>
    <tableColumn id="2" xr3:uid="{5969C563-D915-44AB-AB6D-609720148C45}" name="Count" dataDxfId="111">
      <calculatedColumnFormula>SUMIFS('CrossTab Formatted Data'!$AV:$AV,'CrossTab Formatted Data'!$AU:$AU,"&gt;=" &amp; TableR13[[#This Row],[RSRP]],'CrossTab Formatted Data'!$AT:$AT,W$1)</calculatedColumnFormula>
    </tableColumn>
    <tableColumn id="3" xr3:uid="{47218186-06AA-4026-B3E9-41D4E603EB83}" name="Occurence (#)" dataDxfId="110">
      <calculatedColumnFormula>IFERROR(V3-V2,V3)</calculatedColumnFormula>
    </tableColumn>
    <tableColumn id="4" xr3:uid="{D7C1DF18-E06A-40A8-B65E-A243DDC786F9}" name="Max" dataDxfId="109"/>
    <tableColumn id="5" xr3:uid="{5A22130E-6BF5-4BE6-A519-116773D707DA}" name="Average" dataDxfId="108"/>
    <tableColumn id="6" xr3:uid="{5789D5AB-7696-457D-9BFB-E640B9761958}" name="PDF(%)" dataDxfId="107" dataCellStyle="Percent">
      <calculatedColumnFormula>TableR13[[#This Row],[Occurence ('#)]]/SUMIFS(TableR13[Occurence ('#)],TableR13[Occurence ('#)],"&lt;&gt;0")</calculatedColumnFormula>
    </tableColumn>
    <tableColumn id="7" xr3:uid="{35E7E039-05BE-47B4-AEAA-6E5D9308CA78}" name="CDF(%)" dataDxfId="106" dataCellStyle="Percent">
      <calculatedColumnFormula>IFERROR(SUM(Z$3:Z3),Z3)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C69D904-4971-4BD5-AE82-BC386D984140}" name="TableR14" displayName="TableR14" ref="AE2:AK14" totalsRowShown="0" headerRowDxfId="105">
  <autoFilter ref="AE2:AK14" xr:uid="{BD45D004-E4E9-4639-9AD6-6863CE367460}"/>
  <tableColumns count="7">
    <tableColumn id="1" xr3:uid="{FC448FC0-C15E-4152-8A57-02D35336D6B7}" name="CINR" dataDxfId="104"/>
    <tableColumn id="2" xr3:uid="{0B189E3A-46B2-45BC-A959-4913B0E2AA0A}" name="Count" dataDxfId="103">
      <calculatedColumnFormula>SUMIFS('CrossTab Formatted Data'!$BA:$BA,'CrossTab Formatted Data'!$AZ:$AZ,"&gt;=" &amp; TableR14[[#This Row],[CINR]],'CrossTab Formatted Data'!$AY:$AY,AG$1)</calculatedColumnFormula>
    </tableColumn>
    <tableColumn id="3" xr3:uid="{D14CA165-6254-41A8-8A0D-496CCA6D1D32}" name="Occurence (#)" dataDxfId="102">
      <calculatedColumnFormula>IFERROR(AF3-AF2,AF3)</calculatedColumnFormula>
    </tableColumn>
    <tableColumn id="4" xr3:uid="{3527CAD7-81B2-4E4C-A685-5382B4EA7167}" name="Max" dataDxfId="101"/>
    <tableColumn id="5" xr3:uid="{78C47F1A-74EB-46DD-BA50-DAA40539BEF9}" name="Average" dataDxfId="100"/>
    <tableColumn id="6" xr3:uid="{8408E3EA-7953-4D8C-A121-22EA309333BD}" name="PDF(%)" dataDxfId="99" dataCellStyle="Percent">
      <calculatedColumnFormula>TableR14[[#This Row],[Occurence ('#)]]/SUMIFS(TableR14[Occurence ('#)],TableR14[Occurence ('#)],"&lt;&gt;0")</calculatedColumnFormula>
    </tableColumn>
    <tableColumn id="7" xr3:uid="{44F84E92-8891-4D9B-9FF4-98D90B6486AD}" name="CDF(%)" dataDxfId="98" dataCellStyle="Percent">
      <calculatedColumnFormula>IFERROR(SUM(AJ$3:AJ3),AJ3)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3E67984-0D93-4ED3-A814-C399C1379F0D}" name="TableR21" displayName="TableR21" ref="AO2:AU13" totalsRowShown="0" headerRowDxfId="97">
  <autoFilter ref="AO2:AU13" xr:uid="{71CB9E34-6117-4A5C-A7D6-565176F14503}"/>
  <tableColumns count="7">
    <tableColumn id="1" xr3:uid="{57C69B78-432C-48B1-A1CD-880E3A04C909}" name="RSRP" dataDxfId="96"/>
    <tableColumn id="2" xr3:uid="{CCD50873-F23C-4A10-A657-838C1E6BCD62}" name="Count" dataDxfId="95">
      <calculatedColumnFormula>SUMIFS('CrossTab Formatted Data'!$AV:$AV,'CrossTab Formatted Data'!$AU:$AU,"&gt;=" &amp; TableR21[[#This Row],[RSRP]],'CrossTab Formatted Data'!$AT:$AT,AQ$1)</calculatedColumnFormula>
    </tableColumn>
    <tableColumn id="3" xr3:uid="{98F4D634-733E-47B5-9057-1C198B08BCC5}" name="Occurence (#)" dataDxfId="94">
      <calculatedColumnFormula>IFERROR(AP3-AP2,AP3)</calculatedColumnFormula>
    </tableColumn>
    <tableColumn id="4" xr3:uid="{E17225EA-F287-494D-9846-8AF60FEDDF05}" name="Max" dataDxfId="93"/>
    <tableColumn id="5" xr3:uid="{7757C6B6-1836-46DF-8678-92D867C4348C}" name="Average" dataDxfId="92"/>
    <tableColumn id="6" xr3:uid="{776D995D-7FCF-4EB6-8EF7-0C61439B781F}" name="PDF(%)" dataDxfId="91" dataCellStyle="Percent">
      <calculatedColumnFormula>TableR21[[#This Row],[Occurence ('#)]]/SUMIFS(TableR21[Occurence ('#)],TableR21[Occurence ('#)],"&lt;&gt;0")</calculatedColumnFormula>
    </tableColumn>
    <tableColumn id="7" xr3:uid="{5B389722-E72A-46E2-BBDC-048198DF51DD}" name="CDF(%)" dataDxfId="90" dataCellStyle="Percent">
      <calculatedColumnFormula>IFERROR(SUM(AT$3:AT3),AT3)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4FE1575-9E65-445E-A714-1182F8BE4758}" name="TableR22" displayName="TableR22" ref="AY2:BE14" totalsRowShown="0" headerRowDxfId="89">
  <autoFilter ref="AY2:BE14" xr:uid="{7DB26FE1-DE6F-4822-8C9D-319AE8793C4E}"/>
  <tableColumns count="7">
    <tableColumn id="1" xr3:uid="{390A9409-0418-401A-A4E2-40EF755C6142}" name="CINR" dataDxfId="88"/>
    <tableColumn id="2" xr3:uid="{8520711C-6E9C-4B23-9181-5F74131E7EC5}" name="Count" dataDxfId="87">
      <calculatedColumnFormula>SUMIFS('CrossTab Formatted Data'!$BA:$BA,'CrossTab Formatted Data'!$AZ:$AZ,"&gt;=" &amp; TableR22[[#This Row],[CINR]],'CrossTab Formatted Data'!$AY:$AY,BA$1)</calculatedColumnFormula>
    </tableColumn>
    <tableColumn id="3" xr3:uid="{8C13DC82-EB28-403F-B6CA-0C715A353019}" name="Occurence (#)" dataDxfId="86">
      <calculatedColumnFormula>IFERROR(AZ3-AZ2,AZ3)</calculatedColumnFormula>
    </tableColumn>
    <tableColumn id="4" xr3:uid="{26A665D4-BB39-466F-BAD6-FF4236402667}" name="Max" dataDxfId="85"/>
    <tableColumn id="5" xr3:uid="{F98F60CD-5EB1-4194-94EB-BF2E761CCF17}" name="Average" dataDxfId="84"/>
    <tableColumn id="6" xr3:uid="{712E91A5-8622-4384-8381-26B3100BA4F4}" name="PDF(%)" dataDxfId="83" dataCellStyle="Percent">
      <calculatedColumnFormula>TableR22[[#This Row],[Occurence ('#)]]/SUMIFS(TableR22[Occurence ('#)],TableR22[Occurence ('#)],"&lt;&gt;0")</calculatedColumnFormula>
    </tableColumn>
    <tableColumn id="7" xr3:uid="{FF031757-6997-4F7B-BF07-F13D130A4504}" name="CDF(%)" dataDxfId="82" dataCellStyle="Percent">
      <calculatedColumnFormula>IFERROR(SUM(BD$3:BD3),BD3)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F528A67-2EA1-4DD2-A9EE-F0B547BDA6B5}" name="TableR23" displayName="TableR23" ref="BI2:BO13" totalsRowShown="0" headerRowDxfId="81">
  <autoFilter ref="BI2:BO13" xr:uid="{D07D245C-530B-44EA-A4D5-1B0E2133F8CF}"/>
  <tableColumns count="7">
    <tableColumn id="1" xr3:uid="{77C7F5A2-EA98-4E81-977A-0EFAFEEDB760}" name="RSRP" dataDxfId="80"/>
    <tableColumn id="2" xr3:uid="{ED969517-13CD-4795-815F-50886463BD52}" name="Count" dataDxfId="79">
      <calculatedColumnFormula>SUMIFS('CrossTab Formatted Data'!$AV:$AV,'CrossTab Formatted Data'!$AU:$AU,"&gt;=" &amp; TableR23[[#This Row],[RSRP]],'CrossTab Formatted Data'!$AT:$AT,BK$1)</calculatedColumnFormula>
    </tableColumn>
    <tableColumn id="3" xr3:uid="{C6E0EA8A-6BD4-4BE0-A836-4A67795BB16E}" name="Occurence (#)" dataDxfId="78">
      <calculatedColumnFormula>IFERROR(BJ3-BJ2,BJ3)</calculatedColumnFormula>
    </tableColumn>
    <tableColumn id="4" xr3:uid="{3D1E4D6D-CD28-42A3-9276-F9D89A56003B}" name="Max" dataDxfId="77"/>
    <tableColumn id="5" xr3:uid="{F653BB10-5B1F-4376-8796-0819DDF05C42}" name="Average" dataDxfId="76"/>
    <tableColumn id="6" xr3:uid="{A08D5265-DC5B-4AE5-9D39-0B6619AA4C65}" name="PDF(%)" dataDxfId="75" dataCellStyle="Percent">
      <calculatedColumnFormula>TableR23[[#This Row],[Occurence ('#)]]/SUMIFS(TableR23[Occurence ('#)],TableR23[Occurence ('#)],"&lt;&gt;0")</calculatedColumnFormula>
    </tableColumn>
    <tableColumn id="7" xr3:uid="{C024616E-F34A-451C-A559-D840AFA23829}" name="CDF(%)" dataDxfId="74" dataCellStyle="Percent">
      <calculatedColumnFormula>IFERROR(SUM(BN$3:BN3),BN3)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5BF9A4C-39AC-4B82-9083-A1BAFB24DC22}" name="TableR24" displayName="TableR24" ref="BS2:BY14" totalsRowShown="0" headerRowDxfId="73">
  <autoFilter ref="BS2:BY14" xr:uid="{9E7C127D-4F90-4BA4-8419-91033DCDC0C3}"/>
  <tableColumns count="7">
    <tableColumn id="1" xr3:uid="{89135D76-D10F-4B8D-9152-CD669F18E51B}" name="CINR" dataDxfId="72"/>
    <tableColumn id="2" xr3:uid="{7F17029E-7E7D-4C8B-81FA-BD26E976CC0E}" name="Count" dataDxfId="71">
      <calculatedColumnFormula>SUMIFS('CrossTab Formatted Data'!$BA:$BA,'CrossTab Formatted Data'!$AZ:$AZ,"&gt;=" &amp; TableR24[[#This Row],[CINR]],'CrossTab Formatted Data'!$AY:$AY,BU$1)</calculatedColumnFormula>
    </tableColumn>
    <tableColumn id="3" xr3:uid="{036810CD-55F2-4561-BECD-CB8FE6663DA9}" name="Occurence (#)" dataDxfId="70">
      <calculatedColumnFormula>IFERROR(BT3-BT2,BT3)</calculatedColumnFormula>
    </tableColumn>
    <tableColumn id="4" xr3:uid="{533B2CE5-9BD4-4265-91A9-1B06D5B67077}" name="Max" dataDxfId="69"/>
    <tableColumn id="5" xr3:uid="{4D1AD626-1A0B-495B-85C8-DCD76F13F862}" name="Average" dataDxfId="68"/>
    <tableColumn id="6" xr3:uid="{CD84BB1A-BAD1-4B59-8707-5ACE6DB213A5}" name="PDF(%)" dataDxfId="67" dataCellStyle="Percent">
      <calculatedColumnFormula>TableR24[[#This Row],[Occurence ('#)]]/SUMIFS(TableR24[Occurence ('#)],TableR24[Occurence ('#)],"&lt;&gt;0")</calculatedColumnFormula>
    </tableColumn>
    <tableColumn id="7" xr3:uid="{A7690E6E-3317-42B2-855E-EDDBCA0A2F13}" name="CDF(%)" dataDxfId="66" dataCellStyle="Percent">
      <calculatedColumnFormula>IFERROR(SUM(BX$3:BX3),BX3)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6E6775E-6561-495D-A185-50F02DDC0132}" name="TableR31" displayName="TableR31" ref="CC2:CI13" totalsRowShown="0" headerRowDxfId="65">
  <autoFilter ref="CC2:CI13" xr:uid="{6606C8F9-2684-4F99-A57D-F76AABF3BAF9}"/>
  <tableColumns count="7">
    <tableColumn id="1" xr3:uid="{E557CB73-7DE8-4BCF-9AB1-FC59A74A12F1}" name="RSRP" dataDxfId="64"/>
    <tableColumn id="2" xr3:uid="{A5B1F075-7BAC-4053-88B9-D6C5A2F422C4}" name="Count" dataDxfId="63">
      <calculatedColumnFormula>SUMIFS('CrossTab Formatted Data'!$AV:$AV,'CrossTab Formatted Data'!$AU:$AU,"&gt;=" &amp; TableR31[[#This Row],[RSRP]],'CrossTab Formatted Data'!$AT:$AT,CE$1)</calculatedColumnFormula>
    </tableColumn>
    <tableColumn id="3" xr3:uid="{A2912E6F-783E-47ED-B4FA-1D182E7C1065}" name="Occurence (#)" dataDxfId="62">
      <calculatedColumnFormula>IFERROR(CD3-CD2,CD3)</calculatedColumnFormula>
    </tableColumn>
    <tableColumn id="4" xr3:uid="{35AF3AE9-6BB1-43D4-A012-1CCD94E10C76}" name="Max" dataDxfId="61"/>
    <tableColumn id="5" xr3:uid="{9B03271B-D8E1-4A6A-AFB7-3CBFCFADD815}" name="Average" dataDxfId="60"/>
    <tableColumn id="6" xr3:uid="{CA29BB49-49BB-41D0-B39A-676ACCA8CBEC}" name="PDF(%)" dataDxfId="59" dataCellStyle="Percent">
      <calculatedColumnFormula>TableR31[[#This Row],[Occurence ('#)]]/SUMIFS(TableR31[Occurence ('#)],TableR31[Occurence ('#)],"&lt;&gt;0")</calculatedColumnFormula>
    </tableColumn>
    <tableColumn id="7" xr3:uid="{7371D26B-D25B-4DE6-8549-61E5F4EE736D}" name="CDF(%)" dataDxfId="58" dataCellStyle="Percent">
      <calculatedColumnFormula>IFERROR(SUM(CH$3:CH3),CH3)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18FD-69BC-4817-94AA-90810A6D5D2A}">
  <sheetPr codeName="Sheet03"/>
  <dimension ref="B1:Z6"/>
  <sheetViews>
    <sheetView workbookViewId="0">
      <selection activeCell="E29" sqref="E29"/>
    </sheetView>
  </sheetViews>
  <sheetFormatPr defaultRowHeight="14.4" x14ac:dyDescent="0.3"/>
  <cols>
    <col min="2" max="2" width="13.44140625" bestFit="1" customWidth="1"/>
    <col min="4" max="4" width="17.33203125" bestFit="1" customWidth="1"/>
    <col min="5" max="8" width="33.44140625" bestFit="1" customWidth="1"/>
    <col min="13" max="15" width="24.5546875" bestFit="1" customWidth="1"/>
    <col min="16" max="16" width="10.5546875" bestFit="1" customWidth="1"/>
  </cols>
  <sheetData>
    <row r="1" spans="2:26" x14ac:dyDescent="0.3">
      <c r="E1" t="s">
        <v>78</v>
      </c>
      <c r="F1" t="s">
        <v>79</v>
      </c>
      <c r="G1" t="s">
        <v>80</v>
      </c>
      <c r="H1" t="s">
        <v>81</v>
      </c>
      <c r="I1" t="s">
        <v>83</v>
      </c>
      <c r="J1" t="s">
        <v>84</v>
      </c>
      <c r="K1" t="s">
        <v>85</v>
      </c>
      <c r="L1" t="s">
        <v>86</v>
      </c>
      <c r="M1" t="s">
        <v>71</v>
      </c>
      <c r="N1" t="s">
        <v>72</v>
      </c>
      <c r="O1" t="s">
        <v>73</v>
      </c>
      <c r="P1" t="s">
        <v>54</v>
      </c>
      <c r="Q1" t="s">
        <v>61</v>
      </c>
      <c r="R1" t="s">
        <v>62</v>
      </c>
      <c r="S1" t="s">
        <v>51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</row>
    <row r="2" spans="2:26" x14ac:dyDescent="0.3">
      <c r="B2" s="11" t="s">
        <v>15</v>
      </c>
      <c r="D2" t="s">
        <v>35</v>
      </c>
      <c r="E2" t="str">
        <f>Parameters!$B$1 &amp; " - " &amp; Parameters!$B$2</f>
        <v>LTE SSV Drive - Bell Canada</v>
      </c>
      <c r="F2" t="str">
        <f>Parameters!$B$1 &amp; " - " &amp; Parameters!$B$2</f>
        <v>LTE SSV Drive - Bell Canada</v>
      </c>
      <c r="G2" t="str">
        <f>Parameters!$B$1 &amp; " - " &amp; Parameters!$B$2</f>
        <v>LTE SSV Drive - Bell Canada</v>
      </c>
      <c r="H2" t="str">
        <f>Parameters!$B$1 &amp; " - " &amp; Parameters!$B$2</f>
        <v>LTE SSV Drive - Bell Canada</v>
      </c>
      <c r="I2" t="str">
        <f>Parameters!$B$1 &amp; " - " &amp; Parameters!$B$2</f>
        <v>LTE SSV Drive - Bell Canada</v>
      </c>
      <c r="J2" t="str">
        <f>Parameters!$B$1 &amp; " - " &amp; Parameters!$B$2</f>
        <v>LTE SSV Drive - Bell Canada</v>
      </c>
      <c r="K2" t="str">
        <f>Parameters!$B$1 &amp; " - " &amp; Parameters!$B$2</f>
        <v>LTE SSV Drive - Bell Canada</v>
      </c>
      <c r="L2" t="str">
        <f>Parameters!$B$1 &amp; " - " &amp; Parameters!$B$2</f>
        <v>LTE SSV Drive - Bell Canada</v>
      </c>
      <c r="M2" t="str">
        <f>Parameters!$B$1 &amp; " - " &amp; Parameters!$B$2</f>
        <v>LTE SSV Drive - Bell Canada</v>
      </c>
      <c r="N2" t="str">
        <f>Parameters!$B$1 &amp; " - " &amp; Parameters!$B$2</f>
        <v>LTE SSV Drive - Bell Canada</v>
      </c>
      <c r="O2" t="str">
        <f>Parameters!$B$1 &amp; " - " &amp; Parameters!$B$2</f>
        <v>LTE SSV Drive - Bell Canada</v>
      </c>
      <c r="P2" t="str">
        <f>Parameters!$B$1 &amp; " - " &amp; Parameters!$B$2</f>
        <v>LTE SSV Drive - Bell Canada</v>
      </c>
      <c r="Q2" t="str">
        <f>Parameters!$B$1 &amp; " - " &amp; Parameters!$B$2</f>
        <v>LTE SSV Drive - Bell Canada</v>
      </c>
      <c r="R2" t="str">
        <f>Parameters!$B$1 &amp; " - " &amp; Parameters!$B$2</f>
        <v>LTE SSV Drive - Bell Canada</v>
      </c>
      <c r="S2" t="str">
        <f>Parameters!$B$1 &amp; " - " &amp; Parameters!$B$2</f>
        <v>LTE SSV Drive - Bell Canada</v>
      </c>
      <c r="T2" t="str">
        <f>Parameters!$B$1 &amp; " - " &amp; Parameters!$B$2</f>
        <v>LTE SSV Drive - Bell Canada</v>
      </c>
      <c r="U2" t="str">
        <f>Parameters!$B$1 &amp; " - " &amp; Parameters!$B$2</f>
        <v>LTE SSV Drive - Bell Canada</v>
      </c>
      <c r="V2" t="str">
        <f>Parameters!$B$1 &amp; " - " &amp; Parameters!$B$2</f>
        <v>LTE SSV Drive - Bell Canada</v>
      </c>
      <c r="W2" t="str">
        <f>Parameters!$B$1 &amp; " - " &amp; Parameters!$B$2</f>
        <v>LTE SSV Drive - Bell Canada</v>
      </c>
      <c r="X2" t="str">
        <f>Parameters!$B$1 &amp; " - " &amp; Parameters!$B$2</f>
        <v>LTE SSV Drive - Bell Canada</v>
      </c>
      <c r="Y2" t="str">
        <f>Parameters!$B$1 &amp; " - " &amp; Parameters!$B$2</f>
        <v>LTE SSV Drive - Bell Canada</v>
      </c>
      <c r="Z2" t="str">
        <f>Parameters!$B$1 &amp; " - " &amp; Parameters!$B$2</f>
        <v>LTE SSV Drive - Bell Canada</v>
      </c>
    </row>
    <row r="3" spans="2:26" x14ac:dyDescent="0.3">
      <c r="B3" t="b">
        <v>1</v>
      </c>
      <c r="D3" t="s">
        <v>70</v>
      </c>
      <c r="E3" t="str">
        <f>"LTE RSRP Distribution - EARFCN " &amp; MAX('CrossTab Formatted Data'!$AA:$AA)</f>
        <v>LTE RSRP Distribution - EARFCN 2325</v>
      </c>
      <c r="F3" t="str">
        <f>"LTE RSRP Distribution - EARFCN " &amp; MAX('CrossTab Formatted Data'!$AC:$AC)</f>
        <v>LTE RSRP Distribution - EARFCN 5255</v>
      </c>
      <c r="G3" t="str">
        <f>"LTE RSRP Distribution - EARFCN " &amp; MAX('CrossTab Formatted Data'!$AE:$AE)</f>
        <v>LTE RSRP Distribution - EARFCN 900</v>
      </c>
      <c r="H3" t="str">
        <f>"LTE RSRP Distribution - EARFCN " &amp; MAX('CrossTab Formatted Data'!$AG:$AG)</f>
        <v>LTE RSRP Distribution - EARFCN 2850</v>
      </c>
      <c r="I3" t="s">
        <v>168</v>
      </c>
      <c r="J3" t="s">
        <v>168</v>
      </c>
      <c r="K3" t="s">
        <v>168</v>
      </c>
      <c r="L3" t="s">
        <v>168</v>
      </c>
      <c r="M3" t="s">
        <v>52</v>
      </c>
      <c r="N3" t="s">
        <v>172</v>
      </c>
      <c r="O3" t="s">
        <v>173</v>
      </c>
    </row>
    <row r="4" spans="2:26" x14ac:dyDescent="0.3">
      <c r="E4" t="str">
        <f>"LTE CINR Distribution - EARFCN " &amp; MAX('CrossTab Formatted Data'!$AA:$AA)</f>
        <v>LTE CINR Distribution - EARFCN 2325</v>
      </c>
      <c r="F4" t="str">
        <f>"LTE CINR Distribution - EARFCN " &amp; MAX('CrossTab Formatted Data'!$AC:$AC)</f>
        <v>LTE CINR Distribution - EARFCN 5255</v>
      </c>
      <c r="G4" t="str">
        <f>"LTE CINR Distribution - EARFCN " &amp; MAX('CrossTab Formatted Data'!$AE:$AE)</f>
        <v>LTE CINR Distribution - EARFCN 900</v>
      </c>
      <c r="H4" t="str">
        <f>"LTE CINR Distribution - EARFCN " &amp; MAX('CrossTab Formatted Data'!$AG:$AG)</f>
        <v>LTE CINR Distribution - EARFCN 2850</v>
      </c>
      <c r="I4" t="s">
        <v>169</v>
      </c>
      <c r="J4" t="s">
        <v>169</v>
      </c>
      <c r="K4" t="s">
        <v>169</v>
      </c>
      <c r="L4" t="s">
        <v>169</v>
      </c>
    </row>
    <row r="5" spans="2:26" x14ac:dyDescent="0.3">
      <c r="E5" t="str">
        <f>"LTE RSRP Distribution - EARFCN " &amp; MAX('CrossTab Formatted Data'!$AB:$AB)</f>
        <v>LTE RSRP Distribution - EARFCN 5815</v>
      </c>
      <c r="F5" t="str">
        <f>"LTE RSRP Distribution - EARFCN " &amp; MAX('CrossTab Formatted Data'!$AD:$AD)</f>
        <v>LTE RSRP Distribution - EARFCN 9720</v>
      </c>
      <c r="G5" t="str">
        <f>"LTE RSRP Distribution - EARFCN " &amp; MAX('CrossTab Formatted Data'!$AF:$AF)</f>
        <v>LTE RSRP Distribution - EARFCN 2585</v>
      </c>
      <c r="H5" t="str">
        <f>"LTE RSRP Distribution - EARFCN " &amp; MAX('CrossTab Formatted Data'!$AH:$AH)</f>
        <v>LTE RSRP Distribution - EARFCN 3350</v>
      </c>
      <c r="I5" t="s">
        <v>170</v>
      </c>
      <c r="J5" t="s">
        <v>170</v>
      </c>
      <c r="K5" t="s">
        <v>170</v>
      </c>
      <c r="L5" t="s">
        <v>170</v>
      </c>
    </row>
    <row r="6" spans="2:26" x14ac:dyDescent="0.3">
      <c r="E6" t="str">
        <f>"LTE CINR Distribution - EARFCN " &amp; MAX('CrossTab Formatted Data'!$AB:$AB)</f>
        <v>LTE CINR Distribution - EARFCN 5815</v>
      </c>
      <c r="F6" t="str">
        <f>"LTE CINR Distribution - EARFCN " &amp; MAX('CrossTab Formatted Data'!$AD:$AD)</f>
        <v>LTE CINR Distribution - EARFCN 9720</v>
      </c>
      <c r="G6" t="str">
        <f>"LTE CINR Distribution - EARFCN " &amp; MAX('CrossTab Formatted Data'!$AF:$AF)</f>
        <v>LTE CINR Distribution - EARFCN 2585</v>
      </c>
      <c r="H6" t="str">
        <f>"LTE CINR Distribution - EARFCN " &amp; MAX('CrossTab Formatted Data'!$AH:$AH)</f>
        <v>LTE CINR Distribution - EARFCN 3350</v>
      </c>
      <c r="I6" t="s">
        <v>171</v>
      </c>
      <c r="J6" t="s">
        <v>171</v>
      </c>
      <c r="K6" t="s">
        <v>171</v>
      </c>
      <c r="L6" t="s">
        <v>171</v>
      </c>
    </row>
  </sheetData>
  <pageMargins left="0.7" right="0.7" top="0.75" bottom="0.75" header="0.3" footer="0.3"/>
  <pageSetup paperSize="32767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0727-8AFB-477D-8157-89A395D4C603}">
  <sheetPr codeName="Sheet202">
    <outlinePr summaryBelow="0" summaryRight="0"/>
  </sheetPr>
  <dimension ref="B1:AY26"/>
  <sheetViews>
    <sheetView showGridLines="0" zoomScale="90" zoomScaleNormal="90" workbookViewId="0">
      <selection activeCell="AW26" sqref="AW26"/>
    </sheetView>
  </sheetViews>
  <sheetFormatPr defaultColWidth="4.5546875" defaultRowHeight="28.35" customHeight="1" x14ac:dyDescent="0.25"/>
  <cols>
    <col min="1" max="1" width="1.6640625" style="4" customWidth="1"/>
    <col min="2" max="49" width="4.5546875" style="4"/>
    <col min="50" max="50" width="2.6640625" style="4" customWidth="1"/>
    <col min="51" max="58" width="4.5546875" style="4" customWidth="1"/>
    <col min="59" max="16384" width="4.5546875" style="4"/>
  </cols>
  <sheetData>
    <row r="1" spans="2:51" ht="28.3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t="28.3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51" ht="28.3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2:51" ht="28.3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2:51" ht="28.3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2:51" ht="28.3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2:51" ht="28.3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2:51" ht="28.3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2:51" ht="28.3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2:51" ht="28.3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2:51" ht="28.3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2:51" ht="28.3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2:51" ht="28.3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2:51" ht="28.3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2:51" ht="28.3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2:51" ht="28.3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ht="28.3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ht="28.3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ht="28.3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ht="28.3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ht="28.3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ht="28.35" customHeight="1" x14ac:dyDescent="0.25">
      <c r="B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ht="28.35" customHeight="1" x14ac:dyDescent="0.25">
      <c r="B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ht="28.35" customHeight="1" x14ac:dyDescent="0.25">
      <c r="B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ht="28.35" customHeight="1" x14ac:dyDescent="0.25">
      <c r="B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ht="28.3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</sheetData>
  <sheetProtection algorithmName="SHA-512" hashValue="ODxcrvOamlgO4S+Vcb6yCk5aMVkzLDiwh5raQ9Fb4es5+QZKRg2opWw830FBvrf7iTlq6eQ2XjxeziNw5kBn2g==" saltValue="wXbfC9PNHcQZdzPn2AhmsQ==" spinCount="100000" sheet="1" objects="1" scenarios="1"/>
  <printOptions horizontalCentered="1"/>
  <pageMargins left="0" right="0" top="0.27559055118110237" bottom="0" header="0" footer="0"/>
  <pageSetup paperSize="32767" fitToWidth="0" orientation="landscape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BF36-09C5-4FF4-9534-138CC70F94E0}">
  <sheetPr codeName="Sheet203">
    <outlinePr summaryBelow="0" summaryRight="0"/>
  </sheetPr>
  <dimension ref="B1:AY26"/>
  <sheetViews>
    <sheetView showGridLines="0" zoomScale="90" zoomScaleNormal="90" workbookViewId="0">
      <selection activeCell="AW26" sqref="AW26"/>
    </sheetView>
  </sheetViews>
  <sheetFormatPr defaultColWidth="4.5546875" defaultRowHeight="28.35" customHeight="1" x14ac:dyDescent="0.25"/>
  <cols>
    <col min="1" max="1" width="1.6640625" style="4" customWidth="1"/>
    <col min="2" max="49" width="4.5546875" style="4"/>
    <col min="50" max="50" width="2.6640625" style="4" customWidth="1"/>
    <col min="51" max="58" width="4.5546875" style="4" customWidth="1"/>
    <col min="59" max="16384" width="4.5546875" style="4"/>
  </cols>
  <sheetData>
    <row r="1" spans="2:51" ht="28.3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t="28.3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51" ht="28.3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2:51" ht="28.3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2:51" ht="28.3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2:51" ht="28.3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2:51" ht="28.3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2:51" ht="28.3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2:51" ht="28.3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2:51" ht="28.3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2:51" ht="28.3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2:51" ht="28.3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2:51" ht="28.3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2:51" ht="28.3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2:51" ht="28.3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2:51" ht="28.3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ht="28.3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ht="28.3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ht="28.3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ht="28.3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ht="28.3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ht="28.35" customHeight="1" x14ac:dyDescent="0.25">
      <c r="B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ht="28.35" customHeight="1" x14ac:dyDescent="0.25">
      <c r="B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ht="28.35" customHeight="1" x14ac:dyDescent="0.25">
      <c r="B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ht="28.35" customHeight="1" x14ac:dyDescent="0.25">
      <c r="B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ht="28.3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</sheetData>
  <sheetProtection algorithmName="SHA-512" hashValue="AeCFNxLXVNvFN4txbsw/sk+U9B0sAX5ERdvZ4qYenGKsDIjMZJIxNXuA5/bZItAamvUyvgmYS9JrMz6QWjbLGg==" saltValue="zRrrPD0QhPVQY1RDEC2ovA==" spinCount="100000" sheet="1" objects="1" scenarios="1"/>
  <printOptions horizontalCentered="1"/>
  <pageMargins left="0" right="0" top="0.27559055118110237" bottom="0" header="0" footer="0"/>
  <pageSetup paperSize="32767" fitToWidth="0" orientation="landscape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5BAC-5ABC-45E8-B4D8-986A4574B20F}">
  <sheetPr codeName="Sheet30">
    <outlinePr summaryBelow="0" summaryRight="0"/>
    <pageSetUpPr fitToPage="1"/>
  </sheetPr>
  <dimension ref="B1:AY26"/>
  <sheetViews>
    <sheetView showGridLines="0" tabSelected="1" zoomScale="90" zoomScaleNormal="90" workbookViewId="0">
      <selection activeCell="AW26" sqref="AW26"/>
    </sheetView>
  </sheetViews>
  <sheetFormatPr defaultColWidth="4.5546875" defaultRowHeight="28.35" customHeight="1" x14ac:dyDescent="0.25"/>
  <cols>
    <col min="1" max="1" width="1.6640625" style="4" customWidth="1"/>
    <col min="2" max="49" width="4.5546875" style="4"/>
    <col min="50" max="50" width="2.6640625" style="4" customWidth="1"/>
    <col min="51" max="58" width="4.5546875" style="4" customWidth="1"/>
    <col min="59" max="16384" width="4.5546875" style="4"/>
  </cols>
  <sheetData>
    <row r="1" spans="2:51" ht="28.3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t="28.3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51" ht="28.3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2:51" ht="28.3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2:51" ht="28.3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2:51" ht="28.3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2:51" ht="28.3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2:51" ht="28.3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2:51" ht="28.3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2:51" ht="28.3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2:51" ht="28.3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2:51" ht="28.3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2:51" ht="28.3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2:51" ht="28.3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2:51" ht="28.3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2:51" ht="28.3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ht="28.3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ht="28.3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ht="28.3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ht="28.3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ht="28.3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ht="28.35" customHeight="1" x14ac:dyDescent="0.25">
      <c r="B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ht="28.35" customHeight="1" x14ac:dyDescent="0.25">
      <c r="B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ht="28.35" customHeight="1" x14ac:dyDescent="0.25">
      <c r="B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ht="28.35" customHeight="1" x14ac:dyDescent="0.25">
      <c r="B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ht="28.3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</sheetData>
  <sheetProtection algorithmName="SHA-512" hashValue="/D1Is90k/+RXo9nWN8cjxThstT1QcVUVVRI686y/vPMnrZUiJ+/WHrYvX7knm+J8KzdGBaFIJLrDIgSJwf2WdQ==" saltValue="SaY1evj6NWQLByFoEyRU8Q==" spinCount="100000" sheet="1" objects="1" scenarios="1"/>
  <printOptions horizontalCentered="1"/>
  <pageMargins left="0" right="0" top="0.27559055118110237" bottom="0" header="0" footer="0"/>
  <pageSetup paperSize="32767" scale="99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A8D2-59CE-40D5-BA1B-5E0245E99D4D}">
  <sheetPr codeName="Sheet02"/>
  <dimension ref="A1:H9"/>
  <sheetViews>
    <sheetView workbookViewId="0">
      <selection activeCell="B4" sqref="B4"/>
    </sheetView>
  </sheetViews>
  <sheetFormatPr defaultRowHeight="14.4" x14ac:dyDescent="0.3"/>
  <cols>
    <col min="1" max="1" width="10.88671875" customWidth="1"/>
    <col min="2" max="2" width="26" bestFit="1" customWidth="1"/>
    <col min="4" max="4" width="12.6640625" bestFit="1" customWidth="1"/>
    <col min="7" max="7" width="12" bestFit="1" customWidth="1"/>
  </cols>
  <sheetData>
    <row r="1" spans="1:8" x14ac:dyDescent="0.3">
      <c r="A1" t="s">
        <v>166</v>
      </c>
      <c r="B1" t="s">
        <v>167</v>
      </c>
      <c r="D1" s="21" t="s">
        <v>37</v>
      </c>
      <c r="E1" s="21">
        <v>2325</v>
      </c>
      <c r="F1" s="21"/>
      <c r="G1" s="21" t="s">
        <v>57</v>
      </c>
      <c r="H1" s="21">
        <v>0</v>
      </c>
    </row>
    <row r="2" spans="1:8" x14ac:dyDescent="0.3">
      <c r="A2" t="s">
        <v>10</v>
      </c>
      <c r="B2" t="s">
        <v>165</v>
      </c>
      <c r="D2" s="21" t="s">
        <v>38</v>
      </c>
      <c r="E2" s="21">
        <v>5815</v>
      </c>
      <c r="F2" s="21"/>
      <c r="G2" s="21" t="s">
        <v>58</v>
      </c>
      <c r="H2" s="21">
        <v>299</v>
      </c>
    </row>
    <row r="3" spans="1:8" x14ac:dyDescent="0.3">
      <c r="D3" s="21" t="s">
        <v>39</v>
      </c>
      <c r="E3" s="21">
        <v>5255</v>
      </c>
      <c r="F3" s="21"/>
      <c r="G3" s="21" t="s">
        <v>59</v>
      </c>
      <c r="H3" s="21">
        <v>457</v>
      </c>
    </row>
    <row r="4" spans="1:8" x14ac:dyDescent="0.3">
      <c r="D4" s="21" t="s">
        <v>40</v>
      </c>
      <c r="E4" s="21">
        <v>9720</v>
      </c>
      <c r="F4" s="21"/>
      <c r="G4" s="21" t="s">
        <v>60</v>
      </c>
      <c r="H4" s="21">
        <v>298</v>
      </c>
    </row>
    <row r="5" spans="1:8" x14ac:dyDescent="0.3">
      <c r="D5" s="21" t="s">
        <v>132</v>
      </c>
      <c r="E5" s="21">
        <v>900</v>
      </c>
      <c r="F5" s="21"/>
      <c r="G5" s="21" t="s">
        <v>176</v>
      </c>
      <c r="H5" s="21">
        <v>164</v>
      </c>
    </row>
    <row r="6" spans="1:8" x14ac:dyDescent="0.3">
      <c r="D6" s="21" t="s">
        <v>133</v>
      </c>
      <c r="E6" s="21">
        <v>2585</v>
      </c>
      <c r="F6" s="21"/>
      <c r="G6" s="21" t="s">
        <v>177</v>
      </c>
      <c r="H6" s="21">
        <v>352</v>
      </c>
    </row>
    <row r="7" spans="1:8" x14ac:dyDescent="0.3">
      <c r="D7" s="21" t="s">
        <v>134</v>
      </c>
      <c r="E7" s="21">
        <v>2850</v>
      </c>
      <c r="F7" s="21"/>
      <c r="G7" s="21" t="s">
        <v>178</v>
      </c>
      <c r="H7" s="21">
        <v>460</v>
      </c>
    </row>
    <row r="8" spans="1:8" x14ac:dyDescent="0.3">
      <c r="D8" s="21" t="s">
        <v>135</v>
      </c>
      <c r="E8" s="21">
        <v>3350</v>
      </c>
      <c r="F8" s="21"/>
      <c r="G8" s="21" t="s">
        <v>179</v>
      </c>
      <c r="H8" s="21">
        <v>12</v>
      </c>
    </row>
    <row r="9" spans="1:8" x14ac:dyDescent="0.3">
      <c r="D9" s="21"/>
      <c r="E9" s="21"/>
      <c r="F9" s="21"/>
      <c r="G9" s="21" t="s">
        <v>180</v>
      </c>
      <c r="H9" s="21">
        <v>108</v>
      </c>
    </row>
  </sheetData>
  <pageMargins left="0.7" right="0.7" top="0.75" bottom="0.75" header="0.3" footer="0.3"/>
  <pageSetup paperSize="3276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4C60-57F5-44ED-B205-AB71C0640E4C}">
  <sheetPr codeName="Sheet04"/>
  <dimension ref="A2:Q72"/>
  <sheetViews>
    <sheetView workbookViewId="0">
      <selection activeCell="C3" sqref="C3"/>
    </sheetView>
  </sheetViews>
  <sheetFormatPr defaultColWidth="9.109375" defaultRowHeight="10.199999999999999" x14ac:dyDescent="0.2"/>
  <cols>
    <col min="1" max="1" width="9.109375" style="6"/>
    <col min="2" max="2" width="6" style="6" bestFit="1" customWidth="1"/>
    <col min="3" max="3" width="27.6640625" style="6" bestFit="1" customWidth="1"/>
    <col min="4" max="4" width="16.44140625" style="6" bestFit="1" customWidth="1"/>
    <col min="5" max="5" width="9.5546875" style="6" bestFit="1" customWidth="1"/>
    <col min="6" max="6" width="7.5546875" style="6" bestFit="1" customWidth="1"/>
    <col min="7" max="7" width="4.33203125" style="6" bestFit="1" customWidth="1"/>
    <col min="8" max="8" width="10.33203125" style="6" bestFit="1" customWidth="1"/>
    <col min="9" max="9" width="27.33203125" style="6" bestFit="1" customWidth="1"/>
    <col min="10" max="10" width="61.33203125" style="6" bestFit="1" customWidth="1"/>
    <col min="11" max="11" width="12.44140625" style="6" bestFit="1" customWidth="1"/>
    <col min="12" max="12" width="3.88671875" style="6" bestFit="1" customWidth="1"/>
    <col min="13" max="13" width="4.88671875" style="6" bestFit="1" customWidth="1"/>
    <col min="14" max="14" width="6.88671875" style="6" bestFit="1" customWidth="1"/>
    <col min="15" max="15" width="6.44140625" style="6" bestFit="1" customWidth="1"/>
    <col min="16" max="16" width="7" style="6" bestFit="1" customWidth="1"/>
    <col min="17" max="17" width="24.44140625" style="6" bestFit="1" customWidth="1"/>
    <col min="18" max="16384" width="9.109375" style="6"/>
  </cols>
  <sheetData>
    <row r="2" spans="1:17" x14ac:dyDescent="0.2">
      <c r="B2" s="10" t="s">
        <v>14</v>
      </c>
      <c r="C2" s="10" t="s">
        <v>0</v>
      </c>
      <c r="D2" s="10" t="s">
        <v>11</v>
      </c>
      <c r="E2" s="10" t="s">
        <v>13</v>
      </c>
      <c r="F2" s="10" t="s">
        <v>10</v>
      </c>
      <c r="G2" s="10" t="s">
        <v>9</v>
      </c>
      <c r="H2" s="10" t="s">
        <v>1</v>
      </c>
      <c r="I2" s="10" t="s">
        <v>14</v>
      </c>
      <c r="J2" s="10" t="s">
        <v>12</v>
      </c>
      <c r="K2" s="10" t="s">
        <v>2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</row>
    <row r="3" spans="1:17" x14ac:dyDescent="0.2">
      <c r="B3" s="8">
        <v>0</v>
      </c>
      <c r="C3" s="8" t="s">
        <v>175</v>
      </c>
      <c r="D3" s="7" t="s">
        <v>92</v>
      </c>
      <c r="E3" s="7" t="s">
        <v>98</v>
      </c>
      <c r="F3" s="9" t="s">
        <v>93</v>
      </c>
      <c r="G3" s="7" t="s">
        <v>53</v>
      </c>
      <c r="H3" s="7"/>
      <c r="I3" s="7" t="s">
        <v>94</v>
      </c>
      <c r="J3" s="8" t="str">
        <f>IFERROR($D3  &amp; $E3  &amp; $F3 &amp; $G3  &amp; $H3  &amp; $I3 &amp; IF($L3=2,"_map.bmp","_legend.bmp"),"")</f>
        <v>\Reports\images\CAN\MD01\4GLTE\CAN_L100_Route_Trail_map.bmp</v>
      </c>
      <c r="K3" s="7" t="s">
        <v>174</v>
      </c>
      <c r="L3" s="8">
        <v>2</v>
      </c>
      <c r="M3" s="8">
        <v>4</v>
      </c>
      <c r="N3" s="8">
        <v>6.21</v>
      </c>
      <c r="O3" s="8">
        <v>6.21</v>
      </c>
      <c r="P3" s="8" t="b">
        <v>0</v>
      </c>
      <c r="Q3" s="8" t="str">
        <f>IFERROR(IF(ISBLANK($H3),"",$H3 &amp; " ") &amp; $C3,"")</f>
        <v>Site View</v>
      </c>
    </row>
    <row r="4" spans="1:17" x14ac:dyDescent="0.2">
      <c r="B4" s="8"/>
      <c r="C4" s="8"/>
      <c r="D4" s="7" t="s">
        <v>92</v>
      </c>
      <c r="E4" s="7" t="s">
        <v>98</v>
      </c>
      <c r="F4" s="9" t="s">
        <v>93</v>
      </c>
      <c r="G4" s="7" t="s">
        <v>53</v>
      </c>
      <c r="H4" s="7"/>
      <c r="I4" s="7" t="s">
        <v>94</v>
      </c>
      <c r="J4" s="8" t="str">
        <f>IFERROR($D4  &amp; $E4  &amp; $F4 &amp; $G4  &amp; $H4  &amp; $I4 &amp; IF($L4=2,"_map.bmp","_legend.bmp"),"")</f>
        <v>\Reports\images\CAN\MD01\4GLTE\CAN_L100_Route_Trail_legend.bmp</v>
      </c>
      <c r="K4" s="7" t="s">
        <v>174</v>
      </c>
      <c r="L4" s="8">
        <v>28</v>
      </c>
      <c r="M4" s="8">
        <v>4</v>
      </c>
      <c r="N4" s="8">
        <v>2.35</v>
      </c>
      <c r="O4" s="8">
        <v>5</v>
      </c>
      <c r="P4" s="8" t="b">
        <v>0</v>
      </c>
      <c r="Q4" s="8"/>
    </row>
    <row r="5" spans="1:17" x14ac:dyDescent="0.2">
      <c r="A5" s="6" t="s">
        <v>62</v>
      </c>
      <c r="B5" s="8">
        <v>1</v>
      </c>
      <c r="C5" s="8" t="str">
        <f>"Scanner Plot Carrier EARFCN - " &amp; _xlfn.MAXIFS('CrossTab Formatted Data'!$AA:$AA,'CrossTab Formatted Data'!$Z:$Z,"MD01_4GLTE Scanner")</f>
        <v>Scanner Plot Carrier EARFCN - 2325</v>
      </c>
      <c r="D5" s="7" t="s">
        <v>92</v>
      </c>
      <c r="E5" s="7" t="s">
        <v>98</v>
      </c>
      <c r="F5" s="9" t="s">
        <v>93</v>
      </c>
      <c r="G5" s="7" t="s">
        <v>95</v>
      </c>
      <c r="H5" s="7" t="s">
        <v>97</v>
      </c>
      <c r="I5" s="7" t="s">
        <v>101</v>
      </c>
      <c r="J5" s="8" t="str">
        <f>IFERROR($D5  &amp; $E5  &amp; $F5 &amp; $G5  &amp; $H5  &amp; $I5 &amp; IF($L5=2,"_map.bmp","_legend.bmp"),"")</f>
        <v>\Reports\images\CAN\MD01\4GLTE\CAN_L402_MD01_FCN01_FCN_map.bmp</v>
      </c>
      <c r="K5" s="7" t="s">
        <v>101</v>
      </c>
      <c r="L5" s="8">
        <v>2</v>
      </c>
      <c r="M5" s="8">
        <v>4</v>
      </c>
      <c r="N5" s="8">
        <v>6.21</v>
      </c>
      <c r="O5" s="8">
        <v>6.21</v>
      </c>
      <c r="P5" s="8" t="b">
        <v>0</v>
      </c>
      <c r="Q5" s="8" t="str">
        <f>IFERROR($H5 &amp; " " &amp; $C5,"")</f>
        <v>MD01_ Scanner Plot Carrier EARFCN - 2325</v>
      </c>
    </row>
    <row r="6" spans="1:17" x14ac:dyDescent="0.2">
      <c r="B6" s="8"/>
      <c r="C6" s="8"/>
      <c r="D6" s="7" t="s">
        <v>92</v>
      </c>
      <c r="E6" s="7" t="s">
        <v>98</v>
      </c>
      <c r="F6" s="9" t="s">
        <v>93</v>
      </c>
      <c r="G6" s="7" t="s">
        <v>95</v>
      </c>
      <c r="H6" s="7" t="s">
        <v>97</v>
      </c>
      <c r="I6" s="7" t="s">
        <v>101</v>
      </c>
      <c r="J6" s="8" t="str">
        <f>IFERROR($D6  &amp; $E6  &amp; $F6 &amp; $G6  &amp; $H6  &amp; $I6 &amp; IF($L6=2,"_map.bmp","_legend.bmp"),"")</f>
        <v>\Reports\images\CAN\MD01\4GLTE\CAN_L402_MD01_FCN01_FCN_legend.bmp</v>
      </c>
      <c r="K6" s="7" t="s">
        <v>101</v>
      </c>
      <c r="L6" s="8">
        <v>28</v>
      </c>
      <c r="M6" s="8">
        <v>4</v>
      </c>
      <c r="N6" s="8">
        <v>2.35</v>
      </c>
      <c r="O6" s="8">
        <v>5</v>
      </c>
      <c r="P6" s="8" t="b">
        <v>0</v>
      </c>
      <c r="Q6" s="8"/>
    </row>
    <row r="7" spans="1:17" x14ac:dyDescent="0.2">
      <c r="A7" s="6" t="s">
        <v>51</v>
      </c>
      <c r="B7" s="8">
        <v>2</v>
      </c>
      <c r="C7" s="8" t="str">
        <f>"Scanner Plot Carrier PCI - " &amp; _xlfn.MAXIFS('CrossTab Formatted Data'!$AA:$AA,'CrossTab Formatted Data'!$Z:$Z,"MD01_4GLTE Scanner")</f>
        <v>Scanner Plot Carrier PCI - 2325</v>
      </c>
      <c r="D7" s="7" t="s">
        <v>92</v>
      </c>
      <c r="E7" s="7" t="s">
        <v>98</v>
      </c>
      <c r="F7" s="9" t="s">
        <v>93</v>
      </c>
      <c r="G7" s="7" t="s">
        <v>95</v>
      </c>
      <c r="H7" s="7" t="s">
        <v>97</v>
      </c>
      <c r="I7" s="7" t="s">
        <v>96</v>
      </c>
      <c r="J7" s="8" t="str">
        <f>IFERROR($D7  &amp; $E7  &amp; $F7 &amp; $G7  &amp; $H7  &amp; $I7 &amp; IF($L7=2,"_map.bmp","_legend.bmp"),"")</f>
        <v>\Reports\images\CAN\MD01\4GLTE\CAN_L402_MD01_FCN01_PCI_map.bmp</v>
      </c>
      <c r="K7" s="7" t="s">
        <v>96</v>
      </c>
      <c r="L7" s="8">
        <v>2</v>
      </c>
      <c r="M7" s="8">
        <v>4</v>
      </c>
      <c r="N7" s="8">
        <v>6.21</v>
      </c>
      <c r="O7" s="8">
        <v>6.21</v>
      </c>
      <c r="P7" s="8" t="b">
        <v>0</v>
      </c>
      <c r="Q7" s="8" t="str">
        <f>IFERROR($H7 &amp; " " &amp; $C7,"")</f>
        <v>MD01_ Scanner Plot Carrier PCI - 2325</v>
      </c>
    </row>
    <row r="8" spans="1:17" x14ac:dyDescent="0.2">
      <c r="B8" s="8"/>
      <c r="C8" s="8"/>
      <c r="D8" s="7" t="s">
        <v>92</v>
      </c>
      <c r="E8" s="7" t="s">
        <v>98</v>
      </c>
      <c r="F8" s="9" t="s">
        <v>93</v>
      </c>
      <c r="G8" s="7" t="s">
        <v>95</v>
      </c>
      <c r="H8" s="7" t="s">
        <v>97</v>
      </c>
      <c r="I8" s="7" t="s">
        <v>96</v>
      </c>
      <c r="J8" s="8" t="str">
        <f t="shared" ref="J8:J68" si="0">IFERROR($D8  &amp; $E8  &amp; $F8 &amp; $G8  &amp; $H8  &amp; $I8 &amp; IF($L8=2,"_map.bmp","_legend.bmp"),"")</f>
        <v>\Reports\images\CAN\MD01\4GLTE\CAN_L402_MD01_FCN01_PCI_legend.bmp</v>
      </c>
      <c r="K8" s="7" t="s">
        <v>96</v>
      </c>
      <c r="L8" s="8">
        <v>28</v>
      </c>
      <c r="M8" s="8">
        <v>4</v>
      </c>
      <c r="N8" s="8">
        <v>2.35</v>
      </c>
      <c r="O8" s="8">
        <v>5</v>
      </c>
      <c r="P8" s="8" t="b">
        <v>0</v>
      </c>
      <c r="Q8" s="8"/>
    </row>
    <row r="9" spans="1:17" x14ac:dyDescent="0.2">
      <c r="A9" s="6" t="s">
        <v>63</v>
      </c>
      <c r="B9" s="8">
        <v>3</v>
      </c>
      <c r="C9" s="8" t="str">
        <f>"Scanner Plot Carrier RSRP - " &amp; _xlfn.MAXIFS('CrossTab Formatted Data'!$AA:$AA,'CrossTab Formatted Data'!$Z:$Z,"MD01_4GLTE Scanner")</f>
        <v>Scanner Plot Carrier RSRP - 2325</v>
      </c>
      <c r="D9" s="7" t="s">
        <v>92</v>
      </c>
      <c r="E9" s="7" t="s">
        <v>98</v>
      </c>
      <c r="F9" s="9" t="s">
        <v>93</v>
      </c>
      <c r="G9" s="7" t="s">
        <v>95</v>
      </c>
      <c r="H9" s="7" t="s">
        <v>97</v>
      </c>
      <c r="I9" s="7" t="s">
        <v>99</v>
      </c>
      <c r="J9" s="8" t="str">
        <f t="shared" si="0"/>
        <v>\Reports\images\CAN\MD01\4GLTE\CAN_L402_MD01_FCN01_RSRP_map.bmp</v>
      </c>
      <c r="K9" s="7" t="s">
        <v>99</v>
      </c>
      <c r="L9" s="8">
        <v>2</v>
      </c>
      <c r="M9" s="8">
        <v>4</v>
      </c>
      <c r="N9" s="8">
        <v>6.21</v>
      </c>
      <c r="O9" s="8">
        <v>6.21</v>
      </c>
      <c r="P9" s="8" t="b">
        <v>0</v>
      </c>
      <c r="Q9" s="8" t="str">
        <f>IFERROR($H9 &amp; " " &amp; $C9,"")</f>
        <v>MD01_ Scanner Plot Carrier RSRP - 2325</v>
      </c>
    </row>
    <row r="10" spans="1:17" x14ac:dyDescent="0.2">
      <c r="B10" s="8"/>
      <c r="C10" s="8"/>
      <c r="D10" s="7" t="s">
        <v>92</v>
      </c>
      <c r="E10" s="7" t="s">
        <v>98</v>
      </c>
      <c r="F10" s="9" t="s">
        <v>93</v>
      </c>
      <c r="G10" s="7" t="s">
        <v>95</v>
      </c>
      <c r="H10" s="7" t="s">
        <v>97</v>
      </c>
      <c r="I10" s="7" t="s">
        <v>99</v>
      </c>
      <c r="J10" s="8" t="str">
        <f t="shared" si="0"/>
        <v>\Reports\images\CAN\MD01\4GLTE\CAN_L402_MD01_FCN01_RSRP_legend.bmp</v>
      </c>
      <c r="K10" s="7" t="s">
        <v>99</v>
      </c>
      <c r="L10" s="8">
        <v>28</v>
      </c>
      <c r="M10" s="8">
        <v>4</v>
      </c>
      <c r="N10" s="8">
        <v>2.35</v>
      </c>
      <c r="O10" s="8">
        <v>5</v>
      </c>
      <c r="P10" s="8" t="b">
        <v>0</v>
      </c>
      <c r="Q10" s="8"/>
    </row>
    <row r="11" spans="1:17" x14ac:dyDescent="0.2">
      <c r="A11" s="6" t="s">
        <v>64</v>
      </c>
      <c r="B11" s="8">
        <v>4</v>
      </c>
      <c r="C11" s="8" t="str">
        <f>"Scanner Plot Carrier CINR - " &amp; _xlfn.MAXIFS('CrossTab Formatted Data'!$AA:$AA,'CrossTab Formatted Data'!$Z:$Z,"MD01_4GLTE Scanner")</f>
        <v>Scanner Plot Carrier CINR - 2325</v>
      </c>
      <c r="D11" s="7" t="s">
        <v>92</v>
      </c>
      <c r="E11" s="7" t="s">
        <v>98</v>
      </c>
      <c r="F11" s="9" t="s">
        <v>93</v>
      </c>
      <c r="G11" s="7" t="s">
        <v>95</v>
      </c>
      <c r="H11" s="7" t="s">
        <v>97</v>
      </c>
      <c r="I11" s="7" t="s">
        <v>100</v>
      </c>
      <c r="J11" s="8" t="str">
        <f t="shared" si="0"/>
        <v>\Reports\images\CAN\MD01\4GLTE\CAN_L402_MD01_FCN01_CINR_map.bmp</v>
      </c>
      <c r="K11" s="7" t="s">
        <v>100</v>
      </c>
      <c r="L11" s="8">
        <v>2</v>
      </c>
      <c r="M11" s="8">
        <v>4</v>
      </c>
      <c r="N11" s="8">
        <v>6.21</v>
      </c>
      <c r="O11" s="8">
        <v>6.21</v>
      </c>
      <c r="P11" s="8" t="b">
        <v>0</v>
      </c>
      <c r="Q11" s="8" t="str">
        <f>IFERROR($H11 &amp; " " &amp; $C11,"")</f>
        <v>MD01_ Scanner Plot Carrier CINR - 2325</v>
      </c>
    </row>
    <row r="12" spans="1:17" x14ac:dyDescent="0.2">
      <c r="B12" s="8"/>
      <c r="C12" s="8"/>
      <c r="D12" s="7" t="s">
        <v>92</v>
      </c>
      <c r="E12" s="7" t="s">
        <v>98</v>
      </c>
      <c r="F12" s="9" t="s">
        <v>93</v>
      </c>
      <c r="G12" s="7" t="s">
        <v>95</v>
      </c>
      <c r="H12" s="7" t="s">
        <v>97</v>
      </c>
      <c r="I12" s="7" t="s">
        <v>100</v>
      </c>
      <c r="J12" s="8" t="str">
        <f t="shared" si="0"/>
        <v>\Reports\images\CAN\MD01\4GLTE\CAN_L402_MD01_FCN01_CINR_legend.bmp</v>
      </c>
      <c r="K12" s="7" t="s">
        <v>100</v>
      </c>
      <c r="L12" s="8">
        <v>28</v>
      </c>
      <c r="M12" s="8">
        <v>4</v>
      </c>
      <c r="N12" s="8">
        <v>2.35</v>
      </c>
      <c r="O12" s="8">
        <v>5</v>
      </c>
      <c r="P12" s="8" t="b">
        <v>0</v>
      </c>
      <c r="Q12" s="8"/>
    </row>
    <row r="13" spans="1:17" x14ac:dyDescent="0.2">
      <c r="A13" s="6" t="s">
        <v>65</v>
      </c>
      <c r="B13" s="8">
        <v>5</v>
      </c>
      <c r="C13" s="8" t="str">
        <f>"Scanner Plot Carrier EARFCN - " &amp; _xlfn.MAXIFS('CrossTab Formatted Data'!$AB:$AB,'CrossTab Formatted Data'!$Z:$Z,"MD01_4GLTE Scanner")</f>
        <v>Scanner Plot Carrier EARFCN - 5815</v>
      </c>
      <c r="D13" s="7" t="s">
        <v>92</v>
      </c>
      <c r="E13" s="7" t="s">
        <v>98</v>
      </c>
      <c r="F13" s="9" t="s">
        <v>93</v>
      </c>
      <c r="G13" s="7" t="s">
        <v>95</v>
      </c>
      <c r="H13" s="7" t="s">
        <v>97</v>
      </c>
      <c r="I13" s="7" t="s">
        <v>104</v>
      </c>
      <c r="J13" s="8" t="str">
        <f t="shared" si="0"/>
        <v>\Reports\images\CAN\MD01\4GLTE\CAN_L402_MD01_FCN02_FCN_map.bmp</v>
      </c>
      <c r="K13" s="7" t="s">
        <v>104</v>
      </c>
      <c r="L13" s="8">
        <v>2</v>
      </c>
      <c r="M13" s="8">
        <v>4</v>
      </c>
      <c r="N13" s="8">
        <v>6.21</v>
      </c>
      <c r="O13" s="8">
        <v>6.21</v>
      </c>
      <c r="P13" s="8" t="b">
        <v>0</v>
      </c>
      <c r="Q13" s="8" t="str">
        <f>IFERROR($H13 &amp; " " &amp; $C13,"")</f>
        <v>MD01_ Scanner Plot Carrier EARFCN - 5815</v>
      </c>
    </row>
    <row r="14" spans="1:17" x14ac:dyDescent="0.2">
      <c r="B14" s="8"/>
      <c r="C14" s="8"/>
      <c r="D14" s="7" t="s">
        <v>92</v>
      </c>
      <c r="E14" s="7" t="s">
        <v>98</v>
      </c>
      <c r="F14" s="9" t="s">
        <v>93</v>
      </c>
      <c r="G14" s="7" t="s">
        <v>95</v>
      </c>
      <c r="H14" s="7" t="s">
        <v>97</v>
      </c>
      <c r="I14" s="7" t="s">
        <v>104</v>
      </c>
      <c r="J14" s="8" t="str">
        <f t="shared" si="0"/>
        <v>\Reports\images\CAN\MD01\4GLTE\CAN_L402_MD01_FCN02_FCN_legend.bmp</v>
      </c>
      <c r="K14" s="7" t="s">
        <v>104</v>
      </c>
      <c r="L14" s="8">
        <v>28</v>
      </c>
      <c r="M14" s="8">
        <v>4</v>
      </c>
      <c r="N14" s="8">
        <v>2.35</v>
      </c>
      <c r="O14" s="8">
        <v>5</v>
      </c>
      <c r="P14" s="8" t="b">
        <v>0</v>
      </c>
      <c r="Q14" s="8"/>
    </row>
    <row r="15" spans="1:17" x14ac:dyDescent="0.2">
      <c r="A15" s="6" t="s">
        <v>66</v>
      </c>
      <c r="B15" s="8">
        <v>6</v>
      </c>
      <c r="C15" s="8" t="str">
        <f>"Scanner Plot Carrier PCI - " &amp; _xlfn.MAXIFS('CrossTab Formatted Data'!$AB:$AB,'CrossTab Formatted Data'!$Z:$Z,"MD01_4GLTE Scanner")</f>
        <v>Scanner Plot Carrier PCI - 5815</v>
      </c>
      <c r="D15" s="7" t="s">
        <v>92</v>
      </c>
      <c r="E15" s="7" t="s">
        <v>98</v>
      </c>
      <c r="F15" s="9" t="s">
        <v>93</v>
      </c>
      <c r="G15" s="7" t="s">
        <v>95</v>
      </c>
      <c r="H15" s="7" t="s">
        <v>97</v>
      </c>
      <c r="I15" s="7" t="s">
        <v>105</v>
      </c>
      <c r="J15" s="8" t="str">
        <f t="shared" si="0"/>
        <v>\Reports\images\CAN\MD01\4GLTE\CAN_L402_MD01_FCN02_PCI_map.bmp</v>
      </c>
      <c r="K15" s="7" t="s">
        <v>105</v>
      </c>
      <c r="L15" s="8">
        <v>2</v>
      </c>
      <c r="M15" s="8">
        <v>4</v>
      </c>
      <c r="N15" s="8">
        <v>6.21</v>
      </c>
      <c r="O15" s="8">
        <v>6.21</v>
      </c>
      <c r="P15" s="8" t="b">
        <v>0</v>
      </c>
      <c r="Q15" s="8" t="str">
        <f>IFERROR($H15 &amp; " " &amp; $C15,"")</f>
        <v>MD01_ Scanner Plot Carrier PCI - 5815</v>
      </c>
    </row>
    <row r="16" spans="1:17" x14ac:dyDescent="0.2">
      <c r="B16" s="8"/>
      <c r="C16" s="8"/>
      <c r="D16" s="7" t="s">
        <v>92</v>
      </c>
      <c r="E16" s="7" t="s">
        <v>98</v>
      </c>
      <c r="F16" s="9" t="s">
        <v>93</v>
      </c>
      <c r="G16" s="7" t="s">
        <v>95</v>
      </c>
      <c r="H16" s="7" t="s">
        <v>97</v>
      </c>
      <c r="I16" s="7" t="s">
        <v>105</v>
      </c>
      <c r="J16" s="8" t="str">
        <f t="shared" si="0"/>
        <v>\Reports\images\CAN\MD01\4GLTE\CAN_L402_MD01_FCN02_PCI_legend.bmp</v>
      </c>
      <c r="K16" s="7" t="s">
        <v>105</v>
      </c>
      <c r="L16" s="8">
        <v>28</v>
      </c>
      <c r="M16" s="8">
        <v>4</v>
      </c>
      <c r="N16" s="8">
        <v>2.35</v>
      </c>
      <c r="O16" s="8">
        <v>5</v>
      </c>
      <c r="P16" s="8" t="b">
        <v>0</v>
      </c>
      <c r="Q16" s="8"/>
    </row>
    <row r="17" spans="1:17" x14ac:dyDescent="0.2">
      <c r="A17" s="6" t="s">
        <v>67</v>
      </c>
      <c r="B17" s="8">
        <v>7</v>
      </c>
      <c r="C17" s="8" t="str">
        <f>"Scanner Plot Carrier RSRP - " &amp; _xlfn.MAXIFS('CrossTab Formatted Data'!$AB:$AB,'CrossTab Formatted Data'!$Z:$Z,"MD01_4GLTE Scanner")</f>
        <v>Scanner Plot Carrier RSRP - 5815</v>
      </c>
      <c r="D17" s="7" t="s">
        <v>92</v>
      </c>
      <c r="E17" s="7" t="s">
        <v>98</v>
      </c>
      <c r="F17" s="9" t="s">
        <v>93</v>
      </c>
      <c r="G17" s="7" t="s">
        <v>95</v>
      </c>
      <c r="H17" s="7" t="s">
        <v>97</v>
      </c>
      <c r="I17" s="7" t="s">
        <v>106</v>
      </c>
      <c r="J17" s="8" t="str">
        <f t="shared" si="0"/>
        <v>\Reports\images\CAN\MD01\4GLTE\CAN_L402_MD01_FCN02_RSRP_map.bmp</v>
      </c>
      <c r="K17" s="7" t="s">
        <v>106</v>
      </c>
      <c r="L17" s="8">
        <v>2</v>
      </c>
      <c r="M17" s="8">
        <v>4</v>
      </c>
      <c r="N17" s="8">
        <v>6.21</v>
      </c>
      <c r="O17" s="8">
        <v>6.21</v>
      </c>
      <c r="P17" s="8" t="b">
        <v>0</v>
      </c>
      <c r="Q17" s="8" t="str">
        <f>IFERROR($H17 &amp; " " &amp; $C17,"")</f>
        <v>MD01_ Scanner Plot Carrier RSRP - 5815</v>
      </c>
    </row>
    <row r="18" spans="1:17" x14ac:dyDescent="0.2">
      <c r="B18" s="8"/>
      <c r="C18" s="8"/>
      <c r="D18" s="7" t="s">
        <v>92</v>
      </c>
      <c r="E18" s="7" t="s">
        <v>98</v>
      </c>
      <c r="F18" s="9" t="s">
        <v>93</v>
      </c>
      <c r="G18" s="7" t="s">
        <v>95</v>
      </c>
      <c r="H18" s="7" t="s">
        <v>97</v>
      </c>
      <c r="I18" s="7" t="s">
        <v>106</v>
      </c>
      <c r="J18" s="8" t="str">
        <f t="shared" si="0"/>
        <v>\Reports\images\CAN\MD01\4GLTE\CAN_L402_MD01_FCN02_RSRP_legend.bmp</v>
      </c>
      <c r="K18" s="7" t="s">
        <v>106</v>
      </c>
      <c r="L18" s="8">
        <v>28</v>
      </c>
      <c r="M18" s="8">
        <v>4</v>
      </c>
      <c r="N18" s="8">
        <v>2.35</v>
      </c>
      <c r="O18" s="8">
        <v>5</v>
      </c>
      <c r="P18" s="8" t="b">
        <v>0</v>
      </c>
      <c r="Q18" s="8"/>
    </row>
    <row r="19" spans="1:17" x14ac:dyDescent="0.2">
      <c r="A19" s="6" t="s">
        <v>68</v>
      </c>
      <c r="B19" s="8">
        <v>8</v>
      </c>
      <c r="C19" s="8" t="str">
        <f>"Scanner Plot Carrier CINR - " &amp; _xlfn.MAXIFS('CrossTab Formatted Data'!$AB:$AB,'CrossTab Formatted Data'!$Z:$Z,"MD01_4GLTE Scanner")</f>
        <v>Scanner Plot Carrier CINR - 5815</v>
      </c>
      <c r="D19" s="7" t="s">
        <v>92</v>
      </c>
      <c r="E19" s="7" t="s">
        <v>98</v>
      </c>
      <c r="F19" s="9" t="s">
        <v>93</v>
      </c>
      <c r="G19" s="7" t="s">
        <v>95</v>
      </c>
      <c r="H19" s="7" t="s">
        <v>97</v>
      </c>
      <c r="I19" s="7" t="s">
        <v>107</v>
      </c>
      <c r="J19" s="8" t="str">
        <f t="shared" si="0"/>
        <v>\Reports\images\CAN\MD01\4GLTE\CAN_L402_MD01_FCN02_CINR_map.bmp</v>
      </c>
      <c r="K19" s="7" t="s">
        <v>107</v>
      </c>
      <c r="L19" s="8">
        <v>2</v>
      </c>
      <c r="M19" s="8">
        <v>4</v>
      </c>
      <c r="N19" s="8">
        <v>6.21</v>
      </c>
      <c r="O19" s="8">
        <v>6.21</v>
      </c>
      <c r="P19" s="8" t="b">
        <v>0</v>
      </c>
      <c r="Q19" s="8" t="str">
        <f>IFERROR($H19 &amp; " " &amp; $C19,"")</f>
        <v>MD01_ Scanner Plot Carrier CINR - 5815</v>
      </c>
    </row>
    <row r="20" spans="1:17" x14ac:dyDescent="0.2">
      <c r="B20" s="8"/>
      <c r="C20" s="8"/>
      <c r="D20" s="7" t="s">
        <v>92</v>
      </c>
      <c r="E20" s="7" t="s">
        <v>98</v>
      </c>
      <c r="F20" s="9" t="s">
        <v>93</v>
      </c>
      <c r="G20" s="7" t="s">
        <v>95</v>
      </c>
      <c r="H20" s="7" t="s">
        <v>97</v>
      </c>
      <c r="I20" s="7" t="s">
        <v>107</v>
      </c>
      <c r="J20" s="8" t="str">
        <f t="shared" si="0"/>
        <v>\Reports\images\CAN\MD01\4GLTE\CAN_L402_MD01_FCN02_CINR_legend.bmp</v>
      </c>
      <c r="K20" s="7" t="s">
        <v>107</v>
      </c>
      <c r="L20" s="8">
        <v>28</v>
      </c>
      <c r="M20" s="8">
        <v>4</v>
      </c>
      <c r="N20" s="8">
        <v>2.35</v>
      </c>
      <c r="O20" s="8">
        <v>5</v>
      </c>
      <c r="P20" s="8" t="b">
        <v>0</v>
      </c>
      <c r="Q20" s="8"/>
    </row>
    <row r="21" spans="1:17" x14ac:dyDescent="0.2">
      <c r="A21" s="6" t="s">
        <v>69</v>
      </c>
      <c r="B21" s="6">
        <v>9</v>
      </c>
      <c r="C21" s="8" t="str">
        <f>"Scanner Plot Carrier EARFCN - " &amp; _xlfn.MAXIFS('CrossTab Formatted Data'!$AC:$AC,'CrossTab Formatted Data'!$Z:$Z,"MD01_4GLTE Scanner")</f>
        <v>Scanner Plot Carrier EARFCN - 5255</v>
      </c>
      <c r="D21" s="7" t="s">
        <v>92</v>
      </c>
      <c r="E21" s="7" t="s">
        <v>98</v>
      </c>
      <c r="F21" s="9" t="s">
        <v>93</v>
      </c>
      <c r="G21" s="7" t="s">
        <v>95</v>
      </c>
      <c r="H21" s="7" t="s">
        <v>97</v>
      </c>
      <c r="I21" s="7" t="s">
        <v>108</v>
      </c>
      <c r="J21" s="8" t="str">
        <f t="shared" si="0"/>
        <v>\Reports\images\CAN\MD01\4GLTE\CAN_L402_MD01_FCN03_FCN_map.bmp</v>
      </c>
      <c r="K21" s="7" t="s">
        <v>108</v>
      </c>
      <c r="L21" s="8">
        <v>2</v>
      </c>
      <c r="M21" s="8">
        <v>4</v>
      </c>
      <c r="N21" s="8">
        <v>6.21</v>
      </c>
      <c r="O21" s="8">
        <v>6.21</v>
      </c>
      <c r="P21" s="8" t="b">
        <v>0</v>
      </c>
      <c r="Q21" s="8" t="str">
        <f>IFERROR($H21 &amp; " " &amp; $C21,"")</f>
        <v>MD01_ Scanner Plot Carrier EARFCN - 5255</v>
      </c>
    </row>
    <row r="22" spans="1:17" x14ac:dyDescent="0.2">
      <c r="C22" s="8"/>
      <c r="D22" s="7" t="s">
        <v>92</v>
      </c>
      <c r="E22" s="7" t="s">
        <v>98</v>
      </c>
      <c r="F22" s="9" t="s">
        <v>93</v>
      </c>
      <c r="G22" s="7" t="s">
        <v>95</v>
      </c>
      <c r="H22" s="7" t="s">
        <v>97</v>
      </c>
      <c r="I22" s="7" t="s">
        <v>108</v>
      </c>
      <c r="J22" s="8" t="str">
        <f t="shared" si="0"/>
        <v>\Reports\images\CAN\MD01\4GLTE\CAN_L402_MD01_FCN03_FCN_legend.bmp</v>
      </c>
      <c r="K22" s="7" t="s">
        <v>108</v>
      </c>
      <c r="L22" s="8">
        <v>28</v>
      </c>
      <c r="M22" s="8">
        <v>4</v>
      </c>
      <c r="N22" s="8">
        <v>2.35</v>
      </c>
      <c r="O22" s="8">
        <v>5</v>
      </c>
      <c r="P22" s="8" t="b">
        <v>0</v>
      </c>
      <c r="Q22" s="8"/>
    </row>
    <row r="23" spans="1:17" x14ac:dyDescent="0.2">
      <c r="A23" s="6" t="s">
        <v>136</v>
      </c>
      <c r="B23" s="6">
        <v>10</v>
      </c>
      <c r="C23" s="8" t="str">
        <f>"Scanner Plot Carrier PCI - " &amp; _xlfn.MAXIFS('CrossTab Formatted Data'!$AC:$AC,'CrossTab Formatted Data'!$Z:$Z,"MD01_4GLTE Scanner")</f>
        <v>Scanner Plot Carrier PCI - 5255</v>
      </c>
      <c r="D23" s="7" t="s">
        <v>92</v>
      </c>
      <c r="E23" s="7" t="s">
        <v>98</v>
      </c>
      <c r="F23" s="9" t="s">
        <v>93</v>
      </c>
      <c r="G23" s="7" t="s">
        <v>95</v>
      </c>
      <c r="H23" s="7" t="s">
        <v>97</v>
      </c>
      <c r="I23" s="7" t="s">
        <v>109</v>
      </c>
      <c r="J23" s="8" t="str">
        <f t="shared" si="0"/>
        <v>\Reports\images\CAN\MD01\4GLTE\CAN_L402_MD01_FCN03_PCI_map.bmp</v>
      </c>
      <c r="K23" s="7" t="s">
        <v>109</v>
      </c>
      <c r="L23" s="8">
        <v>2</v>
      </c>
      <c r="M23" s="8">
        <v>4</v>
      </c>
      <c r="N23" s="8">
        <v>6.21</v>
      </c>
      <c r="O23" s="8">
        <v>6.21</v>
      </c>
      <c r="P23" s="8" t="b">
        <v>0</v>
      </c>
      <c r="Q23" s="8" t="str">
        <f>IFERROR($H23 &amp; " " &amp; $C23,"")</f>
        <v>MD01_ Scanner Plot Carrier PCI - 5255</v>
      </c>
    </row>
    <row r="24" spans="1:17" x14ac:dyDescent="0.2">
      <c r="C24" s="8"/>
      <c r="D24" s="7" t="s">
        <v>92</v>
      </c>
      <c r="E24" s="7" t="s">
        <v>98</v>
      </c>
      <c r="F24" s="9" t="s">
        <v>93</v>
      </c>
      <c r="G24" s="7" t="s">
        <v>95</v>
      </c>
      <c r="H24" s="7" t="s">
        <v>97</v>
      </c>
      <c r="I24" s="7" t="s">
        <v>109</v>
      </c>
      <c r="J24" s="8" t="str">
        <f t="shared" si="0"/>
        <v>\Reports\images\CAN\MD01\4GLTE\CAN_L402_MD01_FCN03_PCI_legend.bmp</v>
      </c>
      <c r="K24" s="7" t="s">
        <v>109</v>
      </c>
      <c r="L24" s="8">
        <v>28</v>
      </c>
      <c r="M24" s="8">
        <v>4</v>
      </c>
      <c r="N24" s="8">
        <v>2.35</v>
      </c>
      <c r="O24" s="8">
        <v>5</v>
      </c>
      <c r="P24" s="8" t="b">
        <v>0</v>
      </c>
      <c r="Q24" s="8"/>
    </row>
    <row r="25" spans="1:17" x14ac:dyDescent="0.2">
      <c r="A25" s="6" t="s">
        <v>158</v>
      </c>
      <c r="B25" s="6">
        <v>11</v>
      </c>
      <c r="C25" s="8" t="str">
        <f>"Scanner Plot Carrier RSRP - " &amp; _xlfn.MAXIFS('CrossTab Formatted Data'!$AC:$AC,'CrossTab Formatted Data'!$Z:$Z,"MD01_4GLTE Scanner")</f>
        <v>Scanner Plot Carrier RSRP - 5255</v>
      </c>
      <c r="D25" s="7" t="s">
        <v>92</v>
      </c>
      <c r="E25" s="7" t="s">
        <v>98</v>
      </c>
      <c r="F25" s="9" t="s">
        <v>93</v>
      </c>
      <c r="G25" s="7" t="s">
        <v>95</v>
      </c>
      <c r="H25" s="7" t="s">
        <v>97</v>
      </c>
      <c r="I25" s="7" t="s">
        <v>110</v>
      </c>
      <c r="J25" s="8" t="str">
        <f t="shared" si="0"/>
        <v>\Reports\images\CAN\MD01\4GLTE\CAN_L402_MD01_FCN03_RSRP_map.bmp</v>
      </c>
      <c r="K25" s="7" t="s">
        <v>110</v>
      </c>
      <c r="L25" s="8">
        <v>2</v>
      </c>
      <c r="M25" s="8">
        <v>4</v>
      </c>
      <c r="N25" s="8">
        <v>6.21</v>
      </c>
      <c r="O25" s="8">
        <v>6.21</v>
      </c>
      <c r="P25" s="8" t="b">
        <v>0</v>
      </c>
      <c r="Q25" s="8" t="str">
        <f>IFERROR($H25 &amp; " " &amp; $C25,"")</f>
        <v>MD01_ Scanner Plot Carrier RSRP - 5255</v>
      </c>
    </row>
    <row r="26" spans="1:17" x14ac:dyDescent="0.2">
      <c r="C26" s="8"/>
      <c r="D26" s="7" t="s">
        <v>92</v>
      </c>
      <c r="E26" s="7" t="s">
        <v>98</v>
      </c>
      <c r="F26" s="9" t="s">
        <v>93</v>
      </c>
      <c r="G26" s="7" t="s">
        <v>95</v>
      </c>
      <c r="H26" s="7" t="s">
        <v>97</v>
      </c>
      <c r="I26" s="7" t="s">
        <v>110</v>
      </c>
      <c r="J26" s="8" t="str">
        <f t="shared" si="0"/>
        <v>\Reports\images\CAN\MD01\4GLTE\CAN_L402_MD01_FCN03_RSRP_legend.bmp</v>
      </c>
      <c r="K26" s="7" t="s">
        <v>110</v>
      </c>
      <c r="L26" s="8">
        <v>28</v>
      </c>
      <c r="M26" s="8">
        <v>4</v>
      </c>
      <c r="N26" s="8">
        <v>2.35</v>
      </c>
      <c r="O26" s="8">
        <v>5</v>
      </c>
      <c r="P26" s="8" t="b">
        <v>0</v>
      </c>
      <c r="Q26" s="8"/>
    </row>
    <row r="27" spans="1:17" x14ac:dyDescent="0.2">
      <c r="A27" s="6" t="s">
        <v>138</v>
      </c>
      <c r="B27" s="6">
        <v>12</v>
      </c>
      <c r="C27" s="8" t="str">
        <f>"Scanner Plot Carrier CINR - " &amp; _xlfn.MAXIFS('CrossTab Formatted Data'!$AC:$AC,'CrossTab Formatted Data'!$Z:$Z,"MD01_4GLTE Scanner")</f>
        <v>Scanner Plot Carrier CINR - 5255</v>
      </c>
      <c r="D27" s="7" t="s">
        <v>92</v>
      </c>
      <c r="E27" s="7" t="s">
        <v>98</v>
      </c>
      <c r="F27" s="9" t="s">
        <v>93</v>
      </c>
      <c r="G27" s="7" t="s">
        <v>95</v>
      </c>
      <c r="H27" s="7" t="s">
        <v>97</v>
      </c>
      <c r="I27" s="7" t="s">
        <v>111</v>
      </c>
      <c r="J27" s="8" t="str">
        <f t="shared" si="0"/>
        <v>\Reports\images\CAN\MD01\4GLTE\CAN_L402_MD01_FCN03_CINR_map.bmp</v>
      </c>
      <c r="K27" s="7" t="s">
        <v>111</v>
      </c>
      <c r="L27" s="8">
        <v>2</v>
      </c>
      <c r="M27" s="8">
        <v>4</v>
      </c>
      <c r="N27" s="8">
        <v>6.21</v>
      </c>
      <c r="O27" s="8">
        <v>6.21</v>
      </c>
      <c r="P27" s="8" t="b">
        <v>0</v>
      </c>
      <c r="Q27" s="8" t="str">
        <f>IFERROR($H27 &amp; " " &amp; $C27,"")</f>
        <v>MD01_ Scanner Plot Carrier CINR - 5255</v>
      </c>
    </row>
    <row r="28" spans="1:17" x14ac:dyDescent="0.2">
      <c r="D28" s="7" t="s">
        <v>92</v>
      </c>
      <c r="E28" s="7" t="s">
        <v>98</v>
      </c>
      <c r="F28" s="9" t="s">
        <v>93</v>
      </c>
      <c r="G28" s="7" t="s">
        <v>95</v>
      </c>
      <c r="H28" s="7" t="s">
        <v>97</v>
      </c>
      <c r="I28" s="7" t="s">
        <v>111</v>
      </c>
      <c r="J28" s="8" t="str">
        <f t="shared" si="0"/>
        <v>\Reports\images\CAN\MD01\4GLTE\CAN_L402_MD01_FCN03_CINR_legend.bmp</v>
      </c>
      <c r="K28" s="7" t="s">
        <v>111</v>
      </c>
      <c r="L28" s="8">
        <v>28</v>
      </c>
      <c r="M28" s="8">
        <v>4</v>
      </c>
      <c r="N28" s="8">
        <v>2.35</v>
      </c>
      <c r="O28" s="8">
        <v>5</v>
      </c>
      <c r="P28" s="8" t="b">
        <v>0</v>
      </c>
      <c r="Q28" s="8"/>
    </row>
    <row r="29" spans="1:17" x14ac:dyDescent="0.2">
      <c r="A29" s="6" t="s">
        <v>139</v>
      </c>
      <c r="B29" s="6">
        <v>13</v>
      </c>
      <c r="C29" s="8" t="str">
        <f>"Scanner Plot Carrier EARFCN - " &amp; _xlfn.MAXIFS('CrossTab Formatted Data'!$AD:$AD,'CrossTab Formatted Data'!$Z:$Z,"MD01_4GLTE Scanner")</f>
        <v>Scanner Plot Carrier EARFCN - 9720</v>
      </c>
      <c r="D29" s="7" t="s">
        <v>92</v>
      </c>
      <c r="E29" s="7" t="s">
        <v>98</v>
      </c>
      <c r="F29" s="9" t="s">
        <v>93</v>
      </c>
      <c r="G29" s="7" t="s">
        <v>95</v>
      </c>
      <c r="H29" s="7" t="s">
        <v>97</v>
      </c>
      <c r="I29" s="7" t="s">
        <v>112</v>
      </c>
      <c r="J29" s="8" t="str">
        <f t="shared" si="0"/>
        <v>\Reports\images\CAN\MD01\4GLTE\CAN_L402_MD01_FCN04_FCN_map.bmp</v>
      </c>
      <c r="K29" s="7" t="s">
        <v>112</v>
      </c>
      <c r="L29" s="8">
        <v>2</v>
      </c>
      <c r="M29" s="8">
        <v>4</v>
      </c>
      <c r="N29" s="8">
        <v>6.21</v>
      </c>
      <c r="O29" s="8">
        <v>6.21</v>
      </c>
      <c r="P29" s="8" t="b">
        <v>0</v>
      </c>
      <c r="Q29" s="8" t="str">
        <f>IFERROR($H29 &amp; " " &amp; $C29,"")</f>
        <v>MD01_ Scanner Plot Carrier EARFCN - 9720</v>
      </c>
    </row>
    <row r="30" spans="1:17" x14ac:dyDescent="0.2">
      <c r="C30" s="8"/>
      <c r="D30" s="7" t="s">
        <v>92</v>
      </c>
      <c r="E30" s="7" t="s">
        <v>98</v>
      </c>
      <c r="F30" s="9" t="s">
        <v>93</v>
      </c>
      <c r="G30" s="7" t="s">
        <v>95</v>
      </c>
      <c r="H30" s="7" t="s">
        <v>97</v>
      </c>
      <c r="I30" s="7" t="s">
        <v>112</v>
      </c>
      <c r="J30" s="8" t="str">
        <f t="shared" si="0"/>
        <v>\Reports\images\CAN\MD01\4GLTE\CAN_L402_MD01_FCN04_FCN_legend.bmp</v>
      </c>
      <c r="K30" s="7" t="s">
        <v>112</v>
      </c>
      <c r="L30" s="8">
        <v>28</v>
      </c>
      <c r="M30" s="8">
        <v>4</v>
      </c>
      <c r="N30" s="8">
        <v>2.35</v>
      </c>
      <c r="O30" s="8">
        <v>5</v>
      </c>
      <c r="P30" s="8" t="b">
        <v>0</v>
      </c>
      <c r="Q30" s="8"/>
    </row>
    <row r="31" spans="1:17" x14ac:dyDescent="0.2">
      <c r="A31" s="6" t="s">
        <v>140</v>
      </c>
      <c r="B31" s="6">
        <v>14</v>
      </c>
      <c r="C31" s="8" t="str">
        <f>"Scanner Plot Carrier PCI - " &amp; _xlfn.MAXIFS('CrossTab Formatted Data'!$AD:$AD,'CrossTab Formatted Data'!$Z:$Z,"MD01_4GLTE Scanner")</f>
        <v>Scanner Plot Carrier PCI - 9720</v>
      </c>
      <c r="D31" s="7" t="s">
        <v>92</v>
      </c>
      <c r="E31" s="7" t="s">
        <v>98</v>
      </c>
      <c r="F31" s="9" t="s">
        <v>93</v>
      </c>
      <c r="G31" s="7" t="s">
        <v>95</v>
      </c>
      <c r="H31" s="7" t="s">
        <v>97</v>
      </c>
      <c r="I31" s="7" t="s">
        <v>113</v>
      </c>
      <c r="J31" s="8" t="str">
        <f t="shared" si="0"/>
        <v>\Reports\images\CAN\MD01\4GLTE\CAN_L402_MD01_FCN04_PCI_map.bmp</v>
      </c>
      <c r="K31" s="7" t="s">
        <v>113</v>
      </c>
      <c r="L31" s="8">
        <v>2</v>
      </c>
      <c r="M31" s="8">
        <v>4</v>
      </c>
      <c r="N31" s="8">
        <v>6.21</v>
      </c>
      <c r="O31" s="8">
        <v>6.21</v>
      </c>
      <c r="P31" s="8" t="b">
        <v>0</v>
      </c>
      <c r="Q31" s="8" t="str">
        <f>IFERROR($H31 &amp; " " &amp; $C31,"")</f>
        <v>MD01_ Scanner Plot Carrier PCI - 9720</v>
      </c>
    </row>
    <row r="32" spans="1:17" x14ac:dyDescent="0.2">
      <c r="C32" s="8"/>
      <c r="D32" s="7" t="s">
        <v>92</v>
      </c>
      <c r="E32" s="7" t="s">
        <v>98</v>
      </c>
      <c r="F32" s="9" t="s">
        <v>93</v>
      </c>
      <c r="G32" s="7" t="s">
        <v>95</v>
      </c>
      <c r="H32" s="7" t="s">
        <v>97</v>
      </c>
      <c r="I32" s="7" t="s">
        <v>113</v>
      </c>
      <c r="J32" s="8" t="str">
        <f t="shared" si="0"/>
        <v>\Reports\images\CAN\MD01\4GLTE\CAN_L402_MD01_FCN04_PCI_legend.bmp</v>
      </c>
      <c r="K32" s="7" t="s">
        <v>113</v>
      </c>
      <c r="L32" s="8">
        <v>28</v>
      </c>
      <c r="M32" s="8">
        <v>4</v>
      </c>
      <c r="N32" s="8">
        <v>2.35</v>
      </c>
      <c r="O32" s="8">
        <v>5</v>
      </c>
      <c r="P32" s="8" t="b">
        <v>0</v>
      </c>
      <c r="Q32" s="8"/>
    </row>
    <row r="33" spans="1:17" x14ac:dyDescent="0.2">
      <c r="A33" s="6" t="s">
        <v>141</v>
      </c>
      <c r="B33" s="8">
        <v>15</v>
      </c>
      <c r="C33" s="8" t="str">
        <f>"Scanner Plot Carrier RSRP - " &amp; _xlfn.MAXIFS('CrossTab Formatted Data'!$AD:$AD,'CrossTab Formatted Data'!$Z:$Z,"MD01_4GLTE Scanner")</f>
        <v>Scanner Plot Carrier RSRP - 9720</v>
      </c>
      <c r="D33" s="7" t="s">
        <v>92</v>
      </c>
      <c r="E33" s="7" t="s">
        <v>98</v>
      </c>
      <c r="F33" s="9" t="s">
        <v>93</v>
      </c>
      <c r="G33" s="7" t="s">
        <v>95</v>
      </c>
      <c r="H33" s="7" t="s">
        <v>97</v>
      </c>
      <c r="I33" s="7" t="s">
        <v>114</v>
      </c>
      <c r="J33" s="8" t="str">
        <f t="shared" si="0"/>
        <v>\Reports\images\CAN\MD01\4GLTE\CAN_L402_MD01_FCN04_RSRP_map.bmp</v>
      </c>
      <c r="K33" s="7" t="s">
        <v>114</v>
      </c>
      <c r="L33" s="8">
        <v>2</v>
      </c>
      <c r="M33" s="8">
        <v>4</v>
      </c>
      <c r="N33" s="8">
        <v>6.21</v>
      </c>
      <c r="O33" s="8">
        <v>6.21</v>
      </c>
      <c r="P33" s="8" t="b">
        <v>0</v>
      </c>
      <c r="Q33" s="8" t="str">
        <f>IFERROR($H33 &amp; " " &amp; $C33,"")</f>
        <v>MD01_ Scanner Plot Carrier RSRP - 9720</v>
      </c>
    </row>
    <row r="34" spans="1:17" x14ac:dyDescent="0.2">
      <c r="B34" s="8"/>
      <c r="C34" s="8"/>
      <c r="D34" s="7" t="s">
        <v>92</v>
      </c>
      <c r="E34" s="7" t="s">
        <v>98</v>
      </c>
      <c r="F34" s="9" t="s">
        <v>93</v>
      </c>
      <c r="G34" s="7" t="s">
        <v>95</v>
      </c>
      <c r="H34" s="7" t="s">
        <v>97</v>
      </c>
      <c r="I34" s="7" t="s">
        <v>114</v>
      </c>
      <c r="J34" s="8" t="str">
        <f t="shared" si="0"/>
        <v>\Reports\images\CAN\MD01\4GLTE\CAN_L402_MD01_FCN04_RSRP_legend.bmp</v>
      </c>
      <c r="K34" s="7" t="s">
        <v>114</v>
      </c>
      <c r="L34" s="8">
        <v>28</v>
      </c>
      <c r="M34" s="8">
        <v>4</v>
      </c>
      <c r="N34" s="8">
        <v>2.35</v>
      </c>
      <c r="O34" s="8">
        <v>5</v>
      </c>
      <c r="P34" s="8" t="b">
        <v>0</v>
      </c>
      <c r="Q34" s="8"/>
    </row>
    <row r="35" spans="1:17" x14ac:dyDescent="0.2">
      <c r="A35" s="6" t="s">
        <v>142</v>
      </c>
      <c r="B35" s="6">
        <v>16</v>
      </c>
      <c r="C35" s="8" t="str">
        <f>"Scanner Plot Carrier CINR - " &amp; _xlfn.MAXIFS('CrossTab Formatted Data'!$AD:$AD,'CrossTab Formatted Data'!$Z:$Z,"MD01_4GLTE Scanner")</f>
        <v>Scanner Plot Carrier CINR - 9720</v>
      </c>
      <c r="D35" s="7" t="s">
        <v>92</v>
      </c>
      <c r="E35" s="7" t="s">
        <v>98</v>
      </c>
      <c r="F35" s="9" t="s">
        <v>93</v>
      </c>
      <c r="G35" s="7" t="s">
        <v>95</v>
      </c>
      <c r="H35" s="7" t="s">
        <v>97</v>
      </c>
      <c r="I35" s="7" t="s">
        <v>115</v>
      </c>
      <c r="J35" s="8" t="str">
        <f t="shared" si="0"/>
        <v>\Reports\images\CAN\MD01\4GLTE\CAN_L402_MD01_FCN04_CINR_map.bmp</v>
      </c>
      <c r="K35" s="7" t="s">
        <v>115</v>
      </c>
      <c r="L35" s="8">
        <v>2</v>
      </c>
      <c r="M35" s="8">
        <v>4</v>
      </c>
      <c r="N35" s="8">
        <v>6.21</v>
      </c>
      <c r="O35" s="8">
        <v>6.21</v>
      </c>
      <c r="P35" s="8" t="b">
        <v>0</v>
      </c>
      <c r="Q35" s="8" t="str">
        <f>IFERROR($H35 &amp; " " &amp; $C35,"")</f>
        <v>MD01_ Scanner Plot Carrier CINR - 9720</v>
      </c>
    </row>
    <row r="36" spans="1:17" x14ac:dyDescent="0.2">
      <c r="D36" s="7" t="s">
        <v>92</v>
      </c>
      <c r="E36" s="7" t="s">
        <v>98</v>
      </c>
      <c r="F36" s="9" t="s">
        <v>93</v>
      </c>
      <c r="G36" s="7" t="s">
        <v>95</v>
      </c>
      <c r="H36" s="7" t="s">
        <v>97</v>
      </c>
      <c r="I36" s="7" t="s">
        <v>115</v>
      </c>
      <c r="J36" s="8" t="str">
        <f t="shared" si="0"/>
        <v>\Reports\images\CAN\MD01\4GLTE\CAN_L402_MD01_FCN04_CINR_legend.bmp</v>
      </c>
      <c r="K36" s="7" t="s">
        <v>115</v>
      </c>
      <c r="L36" s="8">
        <v>28</v>
      </c>
      <c r="M36" s="8">
        <v>4</v>
      </c>
      <c r="N36" s="8">
        <v>2.35</v>
      </c>
      <c r="O36" s="8">
        <v>5</v>
      </c>
      <c r="P36" s="8" t="b">
        <v>0</v>
      </c>
      <c r="Q36" s="8"/>
    </row>
    <row r="37" spans="1:17" x14ac:dyDescent="0.2">
      <c r="A37" s="6" t="s">
        <v>143</v>
      </c>
      <c r="B37" s="6">
        <v>17</v>
      </c>
      <c r="C37" s="8" t="str">
        <f>"Scanner Plot Carrier EARFCN - " &amp; _xlfn.MAXIFS('CrossTab Formatted Data'!$AE:$AE,'CrossTab Formatted Data'!$Z:$Z,"MD01_4GLTE Scanner")</f>
        <v>Scanner Plot Carrier EARFCN - 900</v>
      </c>
      <c r="D37" s="7" t="s">
        <v>92</v>
      </c>
      <c r="E37" s="7" t="s">
        <v>98</v>
      </c>
      <c r="F37" s="9" t="s">
        <v>93</v>
      </c>
      <c r="G37" s="7" t="s">
        <v>95</v>
      </c>
      <c r="H37" s="7" t="s">
        <v>97</v>
      </c>
      <c r="I37" s="7" t="s">
        <v>116</v>
      </c>
      <c r="J37" s="8" t="str">
        <f t="shared" si="0"/>
        <v>\Reports\images\CAN\MD01\4GLTE\CAN_L402_MD01_FCN05_FCN_map.bmp</v>
      </c>
      <c r="K37" s="7" t="s">
        <v>116</v>
      </c>
      <c r="L37" s="8">
        <v>2</v>
      </c>
      <c r="M37" s="8">
        <v>4</v>
      </c>
      <c r="N37" s="8">
        <v>6.21</v>
      </c>
      <c r="O37" s="8">
        <v>6.21</v>
      </c>
      <c r="P37" s="8" t="b">
        <v>0</v>
      </c>
      <c r="Q37" s="8" t="str">
        <f>IFERROR($H37 &amp; " " &amp; $C37,"")</f>
        <v>MD01_ Scanner Plot Carrier EARFCN - 900</v>
      </c>
    </row>
    <row r="38" spans="1:17" x14ac:dyDescent="0.2">
      <c r="C38" s="8"/>
      <c r="D38" s="7" t="s">
        <v>92</v>
      </c>
      <c r="E38" s="7" t="s">
        <v>98</v>
      </c>
      <c r="F38" s="9" t="s">
        <v>93</v>
      </c>
      <c r="G38" s="7" t="s">
        <v>95</v>
      </c>
      <c r="H38" s="7" t="s">
        <v>97</v>
      </c>
      <c r="I38" s="7" t="s">
        <v>116</v>
      </c>
      <c r="J38" s="8" t="str">
        <f t="shared" si="0"/>
        <v>\Reports\images\CAN\MD01\4GLTE\CAN_L402_MD01_FCN05_FCN_legend.bmp</v>
      </c>
      <c r="K38" s="7" t="s">
        <v>116</v>
      </c>
      <c r="L38" s="8">
        <v>28</v>
      </c>
      <c r="M38" s="8">
        <v>4</v>
      </c>
      <c r="N38" s="8">
        <v>2.35</v>
      </c>
      <c r="O38" s="8">
        <v>5</v>
      </c>
      <c r="P38" s="8" t="b">
        <v>0</v>
      </c>
      <c r="Q38" s="8"/>
    </row>
    <row r="39" spans="1:17" x14ac:dyDescent="0.2">
      <c r="A39" s="6" t="s">
        <v>144</v>
      </c>
      <c r="B39" s="6">
        <v>18</v>
      </c>
      <c r="C39" s="8" t="str">
        <f>"Scanner Plot Carrier PCI - " &amp; _xlfn.MAXIFS('CrossTab Formatted Data'!$AE:$AE,'CrossTab Formatted Data'!$Z:$Z,"MD01_4GLTE Scanner")</f>
        <v>Scanner Plot Carrier PCI - 900</v>
      </c>
      <c r="D39" s="7" t="s">
        <v>92</v>
      </c>
      <c r="E39" s="7" t="s">
        <v>98</v>
      </c>
      <c r="F39" s="9" t="s">
        <v>93</v>
      </c>
      <c r="G39" s="7" t="s">
        <v>95</v>
      </c>
      <c r="H39" s="7" t="s">
        <v>97</v>
      </c>
      <c r="I39" s="7" t="s">
        <v>117</v>
      </c>
      <c r="J39" s="8" t="str">
        <f t="shared" si="0"/>
        <v>\Reports\images\CAN\MD01\4GLTE\CAN_L402_MD01_FCN05_PCI_map.bmp</v>
      </c>
      <c r="K39" s="7" t="s">
        <v>117</v>
      </c>
      <c r="L39" s="8">
        <v>2</v>
      </c>
      <c r="M39" s="8">
        <v>4</v>
      </c>
      <c r="N39" s="8">
        <v>6.21</v>
      </c>
      <c r="O39" s="8">
        <v>6.21</v>
      </c>
      <c r="P39" s="8" t="b">
        <v>0</v>
      </c>
      <c r="Q39" s="8" t="str">
        <f>IFERROR($H39 &amp; " " &amp; $C39,"")</f>
        <v>MD01_ Scanner Plot Carrier PCI - 900</v>
      </c>
    </row>
    <row r="40" spans="1:17" x14ac:dyDescent="0.2">
      <c r="C40" s="8"/>
      <c r="D40" s="7" t="s">
        <v>92</v>
      </c>
      <c r="E40" s="7" t="s">
        <v>98</v>
      </c>
      <c r="F40" s="9" t="s">
        <v>93</v>
      </c>
      <c r="G40" s="7" t="s">
        <v>95</v>
      </c>
      <c r="H40" s="7" t="s">
        <v>97</v>
      </c>
      <c r="I40" s="7" t="s">
        <v>117</v>
      </c>
      <c r="J40" s="8" t="str">
        <f t="shared" si="0"/>
        <v>\Reports\images\CAN\MD01\4GLTE\CAN_L402_MD01_FCN05_PCI_legend.bmp</v>
      </c>
      <c r="K40" s="7" t="s">
        <v>117</v>
      </c>
      <c r="L40" s="8">
        <v>28</v>
      </c>
      <c r="M40" s="8">
        <v>4</v>
      </c>
      <c r="N40" s="8">
        <v>2.35</v>
      </c>
      <c r="O40" s="8">
        <v>5</v>
      </c>
      <c r="P40" s="8" t="b">
        <v>0</v>
      </c>
      <c r="Q40" s="8"/>
    </row>
    <row r="41" spans="1:17" x14ac:dyDescent="0.2">
      <c r="A41" s="6" t="s">
        <v>145</v>
      </c>
      <c r="B41" s="6">
        <v>19</v>
      </c>
      <c r="C41" s="8" t="str">
        <f>"Scanner Plot Carrier RSRP - " &amp; _xlfn.MAXIFS('CrossTab Formatted Data'!$AE:$AE,'CrossTab Formatted Data'!$Z:$Z,"MD01_4GLTE Scanner")</f>
        <v>Scanner Plot Carrier RSRP - 900</v>
      </c>
      <c r="D41" s="7" t="s">
        <v>92</v>
      </c>
      <c r="E41" s="7" t="s">
        <v>98</v>
      </c>
      <c r="F41" s="9" t="s">
        <v>93</v>
      </c>
      <c r="G41" s="7" t="s">
        <v>95</v>
      </c>
      <c r="H41" s="7" t="s">
        <v>97</v>
      </c>
      <c r="I41" s="7" t="s">
        <v>118</v>
      </c>
      <c r="J41" s="8" t="str">
        <f t="shared" si="0"/>
        <v>\Reports\images\CAN\MD01\4GLTE\CAN_L402_MD01_FCN05_RSRP_map.bmp</v>
      </c>
      <c r="K41" s="7" t="s">
        <v>118</v>
      </c>
      <c r="L41" s="8">
        <v>2</v>
      </c>
      <c r="M41" s="8">
        <v>4</v>
      </c>
      <c r="N41" s="8">
        <v>6.21</v>
      </c>
      <c r="O41" s="8">
        <v>6.21</v>
      </c>
      <c r="P41" s="8" t="b">
        <v>0</v>
      </c>
      <c r="Q41" s="8" t="str">
        <f>IFERROR($H41 &amp; " " &amp; $C41,"")</f>
        <v>MD01_ Scanner Plot Carrier RSRP - 900</v>
      </c>
    </row>
    <row r="42" spans="1:17" x14ac:dyDescent="0.2">
      <c r="C42" s="8"/>
      <c r="D42" s="7" t="s">
        <v>92</v>
      </c>
      <c r="E42" s="7" t="s">
        <v>98</v>
      </c>
      <c r="F42" s="9" t="s">
        <v>93</v>
      </c>
      <c r="G42" s="7" t="s">
        <v>95</v>
      </c>
      <c r="H42" s="7" t="s">
        <v>97</v>
      </c>
      <c r="I42" s="7" t="s">
        <v>118</v>
      </c>
      <c r="J42" s="8" t="str">
        <f t="shared" si="0"/>
        <v>\Reports\images\CAN\MD01\4GLTE\CAN_L402_MD01_FCN05_RSRP_legend.bmp</v>
      </c>
      <c r="K42" s="7" t="s">
        <v>118</v>
      </c>
      <c r="L42" s="8">
        <v>28</v>
      </c>
      <c r="M42" s="8">
        <v>4</v>
      </c>
      <c r="N42" s="8">
        <v>2.35</v>
      </c>
      <c r="O42" s="8">
        <v>5</v>
      </c>
      <c r="P42" s="8" t="b">
        <v>0</v>
      </c>
      <c r="Q42" s="8"/>
    </row>
    <row r="43" spans="1:17" x14ac:dyDescent="0.2">
      <c r="A43" s="6" t="s">
        <v>146</v>
      </c>
      <c r="B43" s="6">
        <v>20</v>
      </c>
      <c r="C43" s="8" t="str">
        <f>"Scanner Plot Carrier CINR - " &amp; _xlfn.MAXIFS('CrossTab Formatted Data'!$AE:$AE,'CrossTab Formatted Data'!$Z:$Z,"MD01_4GLTE Scanner")</f>
        <v>Scanner Plot Carrier CINR - 900</v>
      </c>
      <c r="D43" s="7" t="s">
        <v>92</v>
      </c>
      <c r="E43" s="7" t="s">
        <v>98</v>
      </c>
      <c r="F43" s="9" t="s">
        <v>93</v>
      </c>
      <c r="G43" s="7" t="s">
        <v>95</v>
      </c>
      <c r="H43" s="7" t="s">
        <v>97</v>
      </c>
      <c r="I43" s="7" t="s">
        <v>119</v>
      </c>
      <c r="J43" s="8" t="str">
        <f t="shared" si="0"/>
        <v>\Reports\images\CAN\MD01\4GLTE\CAN_L402_MD01_FCN05_CINR_map.bmp</v>
      </c>
      <c r="K43" s="7" t="s">
        <v>119</v>
      </c>
      <c r="L43" s="8">
        <v>2</v>
      </c>
      <c r="M43" s="8">
        <v>4</v>
      </c>
      <c r="N43" s="8">
        <v>6.21</v>
      </c>
      <c r="O43" s="8">
        <v>6.21</v>
      </c>
      <c r="P43" s="8" t="b">
        <v>0</v>
      </c>
      <c r="Q43" s="8" t="str">
        <f>IFERROR($H43 &amp; " " &amp; $C43,"")</f>
        <v>MD01_ Scanner Plot Carrier CINR - 900</v>
      </c>
    </row>
    <row r="44" spans="1:17" x14ac:dyDescent="0.2">
      <c r="D44" s="7" t="s">
        <v>92</v>
      </c>
      <c r="E44" s="7" t="s">
        <v>98</v>
      </c>
      <c r="F44" s="9" t="s">
        <v>93</v>
      </c>
      <c r="G44" s="7" t="s">
        <v>95</v>
      </c>
      <c r="H44" s="7" t="s">
        <v>97</v>
      </c>
      <c r="I44" s="7" t="s">
        <v>119</v>
      </c>
      <c r="J44" s="8" t="str">
        <f t="shared" si="0"/>
        <v>\Reports\images\CAN\MD01\4GLTE\CAN_L402_MD01_FCN05_CINR_legend.bmp</v>
      </c>
      <c r="K44" s="7" t="s">
        <v>119</v>
      </c>
      <c r="L44" s="8">
        <v>28</v>
      </c>
      <c r="M44" s="8">
        <v>4</v>
      </c>
      <c r="N44" s="8">
        <v>2.35</v>
      </c>
      <c r="O44" s="8">
        <v>5</v>
      </c>
      <c r="P44" s="8" t="b">
        <v>0</v>
      </c>
      <c r="Q44" s="8"/>
    </row>
    <row r="45" spans="1:17" x14ac:dyDescent="0.2">
      <c r="A45" s="6" t="s">
        <v>147</v>
      </c>
      <c r="B45" s="6">
        <v>21</v>
      </c>
      <c r="C45" s="8" t="str">
        <f>"Scanner Plot Carrier EARFCN - " &amp; _xlfn.MAXIFS('CrossTab Formatted Data'!$AF:$AF,'CrossTab Formatted Data'!$Z:$Z,"MD01_4GLTE Scanner")</f>
        <v>Scanner Plot Carrier EARFCN - 2585</v>
      </c>
      <c r="D45" s="7" t="s">
        <v>92</v>
      </c>
      <c r="E45" s="7" t="s">
        <v>98</v>
      </c>
      <c r="F45" s="9" t="s">
        <v>93</v>
      </c>
      <c r="G45" s="7" t="s">
        <v>95</v>
      </c>
      <c r="H45" s="7" t="s">
        <v>97</v>
      </c>
      <c r="I45" s="7" t="s">
        <v>120</v>
      </c>
      <c r="J45" s="8" t="str">
        <f t="shared" si="0"/>
        <v>\Reports\images\CAN\MD01\4GLTE\CAN_L402_MD01_FCN06_FCN_map.bmp</v>
      </c>
      <c r="K45" s="7" t="s">
        <v>120</v>
      </c>
      <c r="L45" s="8">
        <v>2</v>
      </c>
      <c r="M45" s="8">
        <v>4</v>
      </c>
      <c r="N45" s="8">
        <v>6.21</v>
      </c>
      <c r="O45" s="8">
        <v>6.21</v>
      </c>
      <c r="P45" s="8" t="b">
        <v>0</v>
      </c>
      <c r="Q45" s="8" t="str">
        <f>IFERROR($H45 &amp; " " &amp; $C45,"")</f>
        <v>MD01_ Scanner Plot Carrier EARFCN - 2585</v>
      </c>
    </row>
    <row r="46" spans="1:17" x14ac:dyDescent="0.2">
      <c r="C46" s="8"/>
      <c r="D46" s="7" t="s">
        <v>92</v>
      </c>
      <c r="E46" s="7" t="s">
        <v>98</v>
      </c>
      <c r="F46" s="9" t="s">
        <v>93</v>
      </c>
      <c r="G46" s="7" t="s">
        <v>95</v>
      </c>
      <c r="H46" s="7" t="s">
        <v>97</v>
      </c>
      <c r="I46" s="7" t="s">
        <v>120</v>
      </c>
      <c r="J46" s="8" t="str">
        <f t="shared" si="0"/>
        <v>\Reports\images\CAN\MD01\4GLTE\CAN_L402_MD01_FCN06_FCN_legend.bmp</v>
      </c>
      <c r="K46" s="7" t="s">
        <v>120</v>
      </c>
      <c r="L46" s="8">
        <v>28</v>
      </c>
      <c r="M46" s="8">
        <v>4</v>
      </c>
      <c r="N46" s="8">
        <v>2.35</v>
      </c>
      <c r="O46" s="8">
        <v>5</v>
      </c>
      <c r="P46" s="8" t="b">
        <v>0</v>
      </c>
      <c r="Q46" s="8"/>
    </row>
    <row r="47" spans="1:17" x14ac:dyDescent="0.2">
      <c r="A47" s="6" t="s">
        <v>148</v>
      </c>
      <c r="B47" s="6">
        <v>22</v>
      </c>
      <c r="C47" s="8" t="str">
        <f>"Scanner Plot Carrier PCI - " &amp; _xlfn.MAXIFS('CrossTab Formatted Data'!$AF:$AF,'CrossTab Formatted Data'!$Z:$Z,"MD01_4GLTE Scanner")</f>
        <v>Scanner Plot Carrier PCI - 2585</v>
      </c>
      <c r="D47" s="7" t="s">
        <v>92</v>
      </c>
      <c r="E47" s="7" t="s">
        <v>98</v>
      </c>
      <c r="F47" s="9" t="s">
        <v>93</v>
      </c>
      <c r="G47" s="7" t="s">
        <v>95</v>
      </c>
      <c r="H47" s="7" t="s">
        <v>97</v>
      </c>
      <c r="I47" s="7" t="s">
        <v>121</v>
      </c>
      <c r="J47" s="8" t="str">
        <f t="shared" si="0"/>
        <v>\Reports\images\CAN\MD01\4GLTE\CAN_L402_MD01_FCN06_PCI_map.bmp</v>
      </c>
      <c r="K47" s="7" t="s">
        <v>121</v>
      </c>
      <c r="L47" s="8">
        <v>2</v>
      </c>
      <c r="M47" s="8">
        <v>4</v>
      </c>
      <c r="N47" s="8">
        <v>6.21</v>
      </c>
      <c r="O47" s="8">
        <v>6.21</v>
      </c>
      <c r="P47" s="8" t="b">
        <v>0</v>
      </c>
      <c r="Q47" s="8" t="str">
        <f>IFERROR($H47 &amp; " " &amp; $C47,"")</f>
        <v>MD01_ Scanner Plot Carrier PCI - 2585</v>
      </c>
    </row>
    <row r="48" spans="1:17" x14ac:dyDescent="0.2">
      <c r="C48" s="8"/>
      <c r="D48" s="7" t="s">
        <v>92</v>
      </c>
      <c r="E48" s="7" t="s">
        <v>98</v>
      </c>
      <c r="F48" s="9" t="s">
        <v>93</v>
      </c>
      <c r="G48" s="7" t="s">
        <v>95</v>
      </c>
      <c r="H48" s="7" t="s">
        <v>97</v>
      </c>
      <c r="I48" s="7" t="s">
        <v>121</v>
      </c>
      <c r="J48" s="8" t="str">
        <f t="shared" si="0"/>
        <v>\Reports\images\CAN\MD01\4GLTE\CAN_L402_MD01_FCN06_PCI_legend.bmp</v>
      </c>
      <c r="K48" s="7" t="s">
        <v>121</v>
      </c>
      <c r="L48" s="8">
        <v>28</v>
      </c>
      <c r="M48" s="8">
        <v>4</v>
      </c>
      <c r="N48" s="8">
        <v>2.35</v>
      </c>
      <c r="O48" s="8">
        <v>5</v>
      </c>
      <c r="P48" s="8" t="b">
        <v>0</v>
      </c>
    </row>
    <row r="49" spans="1:17" x14ac:dyDescent="0.2">
      <c r="A49" s="6" t="s">
        <v>149</v>
      </c>
      <c r="B49" s="6">
        <v>23</v>
      </c>
      <c r="C49" s="8" t="str">
        <f>"Scanner Plot Carrier RSRP - " &amp; _xlfn.MAXIFS('CrossTab Formatted Data'!$AF:$AF,'CrossTab Formatted Data'!$Z:$Z,"MD01_4GLTE Scanner")</f>
        <v>Scanner Plot Carrier RSRP - 2585</v>
      </c>
      <c r="D49" s="7" t="s">
        <v>92</v>
      </c>
      <c r="E49" s="7" t="s">
        <v>98</v>
      </c>
      <c r="F49" s="9" t="s">
        <v>93</v>
      </c>
      <c r="G49" s="7" t="s">
        <v>95</v>
      </c>
      <c r="H49" s="7" t="s">
        <v>97</v>
      </c>
      <c r="I49" s="7" t="s">
        <v>122</v>
      </c>
      <c r="J49" s="8" t="str">
        <f t="shared" si="0"/>
        <v>\Reports\images\CAN\MD01\4GLTE\CAN_L402_MD01_FCN06_RSRP_map.bmp</v>
      </c>
      <c r="K49" s="7" t="s">
        <v>122</v>
      </c>
      <c r="L49" s="8">
        <v>2</v>
      </c>
      <c r="M49" s="8">
        <v>4</v>
      </c>
      <c r="N49" s="8">
        <v>6.21</v>
      </c>
      <c r="O49" s="8">
        <v>6.21</v>
      </c>
      <c r="P49" s="8" t="b">
        <v>0</v>
      </c>
      <c r="Q49" s="8" t="str">
        <f>IFERROR($H49 &amp; " " &amp; $C49,"")</f>
        <v>MD01_ Scanner Plot Carrier RSRP - 2585</v>
      </c>
    </row>
    <row r="50" spans="1:17" x14ac:dyDescent="0.2">
      <c r="C50" s="8"/>
      <c r="D50" s="7" t="s">
        <v>92</v>
      </c>
      <c r="E50" s="7" t="s">
        <v>98</v>
      </c>
      <c r="F50" s="9" t="s">
        <v>93</v>
      </c>
      <c r="G50" s="7" t="s">
        <v>95</v>
      </c>
      <c r="H50" s="7" t="s">
        <v>97</v>
      </c>
      <c r="I50" s="7" t="s">
        <v>122</v>
      </c>
      <c r="J50" s="8" t="str">
        <f t="shared" si="0"/>
        <v>\Reports\images\CAN\MD01\4GLTE\CAN_L402_MD01_FCN06_RSRP_legend.bmp</v>
      </c>
      <c r="K50" s="7" t="s">
        <v>122</v>
      </c>
      <c r="L50" s="8">
        <v>28</v>
      </c>
      <c r="M50" s="8">
        <v>4</v>
      </c>
      <c r="N50" s="8">
        <v>2.35</v>
      </c>
      <c r="O50" s="8">
        <v>5</v>
      </c>
      <c r="P50" s="8" t="b">
        <v>0</v>
      </c>
      <c r="Q50" s="8"/>
    </row>
    <row r="51" spans="1:17" x14ac:dyDescent="0.2">
      <c r="A51" s="6" t="s">
        <v>150</v>
      </c>
      <c r="B51" s="6">
        <v>24</v>
      </c>
      <c r="C51" s="8" t="str">
        <f>"Scanner Plot Carrier CINR - " &amp; _xlfn.MAXIFS('CrossTab Formatted Data'!$AF:$AF,'CrossTab Formatted Data'!$Z:$Z,"MD01_4GLTE Scanner")</f>
        <v>Scanner Plot Carrier CINR - 2585</v>
      </c>
      <c r="D51" s="7" t="s">
        <v>92</v>
      </c>
      <c r="E51" s="7" t="s">
        <v>98</v>
      </c>
      <c r="F51" s="9" t="s">
        <v>93</v>
      </c>
      <c r="G51" s="7" t="s">
        <v>95</v>
      </c>
      <c r="H51" s="7" t="s">
        <v>97</v>
      </c>
      <c r="I51" s="7" t="s">
        <v>123</v>
      </c>
      <c r="J51" s="8" t="str">
        <f t="shared" si="0"/>
        <v>\Reports\images\CAN\MD01\4GLTE\CAN_L402_MD01_FCN06_CINR_map.bmp</v>
      </c>
      <c r="K51" s="7" t="s">
        <v>123</v>
      </c>
      <c r="L51" s="8">
        <v>2</v>
      </c>
      <c r="M51" s="8">
        <v>4</v>
      </c>
      <c r="N51" s="8">
        <v>6.21</v>
      </c>
      <c r="O51" s="8">
        <v>6.21</v>
      </c>
      <c r="P51" s="8" t="b">
        <v>0</v>
      </c>
      <c r="Q51" s="8" t="str">
        <f>IFERROR($H51 &amp; " " &amp; $C51,"")</f>
        <v>MD01_ Scanner Plot Carrier CINR - 2585</v>
      </c>
    </row>
    <row r="52" spans="1:17" x14ac:dyDescent="0.2">
      <c r="D52" s="7" t="s">
        <v>92</v>
      </c>
      <c r="E52" s="7" t="s">
        <v>98</v>
      </c>
      <c r="F52" s="9" t="s">
        <v>93</v>
      </c>
      <c r="G52" s="7" t="s">
        <v>95</v>
      </c>
      <c r="H52" s="7" t="s">
        <v>97</v>
      </c>
      <c r="I52" s="7" t="s">
        <v>123</v>
      </c>
      <c r="J52" s="8" t="str">
        <f t="shared" si="0"/>
        <v>\Reports\images\CAN\MD01\4GLTE\CAN_L402_MD01_FCN06_CINR_legend.bmp</v>
      </c>
      <c r="K52" s="7" t="s">
        <v>123</v>
      </c>
      <c r="L52" s="8">
        <v>28</v>
      </c>
      <c r="M52" s="8">
        <v>4</v>
      </c>
      <c r="N52" s="8">
        <v>2.35</v>
      </c>
      <c r="O52" s="8">
        <v>5</v>
      </c>
      <c r="P52" s="8" t="b">
        <v>0</v>
      </c>
      <c r="Q52" s="8"/>
    </row>
    <row r="53" spans="1:17" x14ac:dyDescent="0.2">
      <c r="A53" s="6" t="s">
        <v>151</v>
      </c>
      <c r="B53" s="6">
        <v>25</v>
      </c>
      <c r="C53" s="8" t="str">
        <f>"Scanner Plot Carrier EARFCN - " &amp; _xlfn.MAXIFS('CrossTab Formatted Data'!$AG:$AG,'CrossTab Formatted Data'!$Z:$Z,"MD01_4GLTE Scanner")</f>
        <v>Scanner Plot Carrier EARFCN - 2850</v>
      </c>
      <c r="D53" s="7" t="s">
        <v>92</v>
      </c>
      <c r="E53" s="7" t="s">
        <v>98</v>
      </c>
      <c r="F53" s="9" t="s">
        <v>93</v>
      </c>
      <c r="G53" s="7" t="s">
        <v>95</v>
      </c>
      <c r="H53" s="7" t="s">
        <v>97</v>
      </c>
      <c r="I53" s="7" t="s">
        <v>124</v>
      </c>
      <c r="J53" s="8" t="str">
        <f t="shared" si="0"/>
        <v>\Reports\images\CAN\MD01\4GLTE\CAN_L402_MD01_FCN07_FCN_map.bmp</v>
      </c>
      <c r="K53" s="7" t="s">
        <v>124</v>
      </c>
      <c r="L53" s="8">
        <v>2</v>
      </c>
      <c r="M53" s="8">
        <v>4</v>
      </c>
      <c r="N53" s="8">
        <v>6.21</v>
      </c>
      <c r="O53" s="8">
        <v>6.21</v>
      </c>
      <c r="P53" s="8" t="b">
        <v>0</v>
      </c>
      <c r="Q53" s="8" t="str">
        <f>IFERROR($H53 &amp; " " &amp; $C53,"")</f>
        <v>MD01_ Scanner Plot Carrier EARFCN - 2850</v>
      </c>
    </row>
    <row r="54" spans="1:17" x14ac:dyDescent="0.2">
      <c r="C54" s="8"/>
      <c r="D54" s="7" t="s">
        <v>92</v>
      </c>
      <c r="E54" s="7" t="s">
        <v>98</v>
      </c>
      <c r="F54" s="9" t="s">
        <v>93</v>
      </c>
      <c r="G54" s="7" t="s">
        <v>95</v>
      </c>
      <c r="H54" s="7" t="s">
        <v>97</v>
      </c>
      <c r="I54" s="7" t="s">
        <v>124</v>
      </c>
      <c r="J54" s="8" t="str">
        <f t="shared" si="0"/>
        <v>\Reports\images\CAN\MD01\4GLTE\CAN_L402_MD01_FCN07_FCN_legend.bmp</v>
      </c>
      <c r="K54" s="7" t="s">
        <v>124</v>
      </c>
      <c r="L54" s="8">
        <v>28</v>
      </c>
      <c r="M54" s="8">
        <v>4</v>
      </c>
      <c r="N54" s="8">
        <v>2.35</v>
      </c>
      <c r="O54" s="8">
        <v>5</v>
      </c>
      <c r="P54" s="8" t="b">
        <v>0</v>
      </c>
      <c r="Q54" s="8"/>
    </row>
    <row r="55" spans="1:17" x14ac:dyDescent="0.2">
      <c r="A55" s="6" t="s">
        <v>152</v>
      </c>
      <c r="B55" s="6">
        <v>26</v>
      </c>
      <c r="C55" s="8" t="str">
        <f>"Scanner Plot Carrier PCI - " &amp; _xlfn.MAXIFS('CrossTab Formatted Data'!$AG:$AG,'CrossTab Formatted Data'!$Z:$Z,"MD01_4GLTE Scanner")</f>
        <v>Scanner Plot Carrier PCI - 2850</v>
      </c>
      <c r="D55" s="7" t="s">
        <v>92</v>
      </c>
      <c r="E55" s="7" t="s">
        <v>98</v>
      </c>
      <c r="F55" s="9" t="s">
        <v>93</v>
      </c>
      <c r="G55" s="7" t="s">
        <v>95</v>
      </c>
      <c r="H55" s="7" t="s">
        <v>97</v>
      </c>
      <c r="I55" s="7" t="s">
        <v>125</v>
      </c>
      <c r="J55" s="8" t="str">
        <f t="shared" si="0"/>
        <v>\Reports\images\CAN\MD01\4GLTE\CAN_L402_MD01_FCN07_PCI_map.bmp</v>
      </c>
      <c r="K55" s="7" t="s">
        <v>125</v>
      </c>
      <c r="L55" s="8">
        <v>2</v>
      </c>
      <c r="M55" s="8">
        <v>4</v>
      </c>
      <c r="N55" s="8">
        <v>6.21</v>
      </c>
      <c r="O55" s="8">
        <v>6.21</v>
      </c>
      <c r="P55" s="8" t="b">
        <v>0</v>
      </c>
      <c r="Q55" s="8" t="str">
        <f>IFERROR($H55 &amp; " " &amp; $C55,"")</f>
        <v>MD01_ Scanner Plot Carrier PCI - 2850</v>
      </c>
    </row>
    <row r="56" spans="1:17" x14ac:dyDescent="0.2">
      <c r="C56" s="8"/>
      <c r="D56" s="7" t="s">
        <v>92</v>
      </c>
      <c r="E56" s="7" t="s">
        <v>98</v>
      </c>
      <c r="F56" s="9" t="s">
        <v>93</v>
      </c>
      <c r="G56" s="7" t="s">
        <v>95</v>
      </c>
      <c r="H56" s="7" t="s">
        <v>97</v>
      </c>
      <c r="I56" s="7" t="s">
        <v>125</v>
      </c>
      <c r="J56" s="8" t="str">
        <f t="shared" si="0"/>
        <v>\Reports\images\CAN\MD01\4GLTE\CAN_L402_MD01_FCN07_PCI_legend.bmp</v>
      </c>
      <c r="K56" s="7" t="s">
        <v>125</v>
      </c>
      <c r="L56" s="8">
        <v>28</v>
      </c>
      <c r="M56" s="8">
        <v>4</v>
      </c>
      <c r="N56" s="8">
        <v>2.35</v>
      </c>
      <c r="O56" s="8">
        <v>5</v>
      </c>
      <c r="P56" s="8" t="b">
        <v>0</v>
      </c>
      <c r="Q56" s="8"/>
    </row>
    <row r="57" spans="1:17" x14ac:dyDescent="0.2">
      <c r="A57" s="6" t="s">
        <v>153</v>
      </c>
      <c r="B57" s="6">
        <v>27</v>
      </c>
      <c r="C57" s="8" t="str">
        <f>"Scanner Plot Carrier RSRP - " &amp; _xlfn.MAXIFS('CrossTab Formatted Data'!$AG:$AG,'CrossTab Formatted Data'!$Z:$Z,"MD01_4GLTE Scanner")</f>
        <v>Scanner Plot Carrier RSRP - 2850</v>
      </c>
      <c r="D57" s="7" t="s">
        <v>92</v>
      </c>
      <c r="E57" s="7" t="s">
        <v>98</v>
      </c>
      <c r="F57" s="9" t="s">
        <v>93</v>
      </c>
      <c r="G57" s="7" t="s">
        <v>95</v>
      </c>
      <c r="H57" s="7" t="s">
        <v>97</v>
      </c>
      <c r="I57" s="7" t="s">
        <v>126</v>
      </c>
      <c r="J57" s="8" t="str">
        <f t="shared" si="0"/>
        <v>\Reports\images\CAN\MD01\4GLTE\CAN_L402_MD01_FCN07_RSRP_map.bmp</v>
      </c>
      <c r="K57" s="7" t="s">
        <v>126</v>
      </c>
      <c r="L57" s="8">
        <v>2</v>
      </c>
      <c r="M57" s="8">
        <v>4</v>
      </c>
      <c r="N57" s="8">
        <v>6.21</v>
      </c>
      <c r="O57" s="8">
        <v>6.21</v>
      </c>
      <c r="P57" s="8" t="b">
        <v>0</v>
      </c>
      <c r="Q57" s="8" t="str">
        <f>IFERROR($H57 &amp; " " &amp; $C57,"")</f>
        <v>MD01_ Scanner Plot Carrier RSRP - 2850</v>
      </c>
    </row>
    <row r="58" spans="1:17" x14ac:dyDescent="0.2">
      <c r="C58" s="8"/>
      <c r="D58" s="7" t="s">
        <v>92</v>
      </c>
      <c r="E58" s="7" t="s">
        <v>98</v>
      </c>
      <c r="F58" s="9" t="s">
        <v>93</v>
      </c>
      <c r="G58" s="7" t="s">
        <v>95</v>
      </c>
      <c r="H58" s="7" t="s">
        <v>97</v>
      </c>
      <c r="I58" s="7" t="s">
        <v>126</v>
      </c>
      <c r="J58" s="8" t="str">
        <f t="shared" si="0"/>
        <v>\Reports\images\CAN\MD01\4GLTE\CAN_L402_MD01_FCN07_RSRP_legend.bmp</v>
      </c>
      <c r="K58" s="7" t="s">
        <v>126</v>
      </c>
      <c r="L58" s="8">
        <v>28</v>
      </c>
      <c r="M58" s="8">
        <v>4</v>
      </c>
      <c r="N58" s="8">
        <v>2.35</v>
      </c>
      <c r="O58" s="8">
        <v>5</v>
      </c>
      <c r="P58" s="8" t="b">
        <v>0</v>
      </c>
      <c r="Q58" s="8"/>
    </row>
    <row r="59" spans="1:17" x14ac:dyDescent="0.2">
      <c r="A59" s="6" t="s">
        <v>154</v>
      </c>
      <c r="B59" s="6">
        <v>28</v>
      </c>
      <c r="C59" s="8" t="str">
        <f>"Scanner Plot Carrier CINR - " &amp; _xlfn.MAXIFS('CrossTab Formatted Data'!$AG:$AG,'CrossTab Formatted Data'!$Z:$Z,"MD01_4GLTE Scanner")</f>
        <v>Scanner Plot Carrier CINR - 2850</v>
      </c>
      <c r="D59" s="7" t="s">
        <v>92</v>
      </c>
      <c r="E59" s="7" t="s">
        <v>98</v>
      </c>
      <c r="F59" s="9" t="s">
        <v>93</v>
      </c>
      <c r="G59" s="7" t="s">
        <v>95</v>
      </c>
      <c r="H59" s="7" t="s">
        <v>97</v>
      </c>
      <c r="I59" s="7" t="s">
        <v>127</v>
      </c>
      <c r="J59" s="8" t="str">
        <f t="shared" si="0"/>
        <v>\Reports\images\CAN\MD01\4GLTE\CAN_L402_MD01_FCN07_CINR_map.bmp</v>
      </c>
      <c r="K59" s="7" t="s">
        <v>127</v>
      </c>
      <c r="L59" s="8">
        <v>2</v>
      </c>
      <c r="M59" s="8">
        <v>4</v>
      </c>
      <c r="N59" s="8">
        <v>6.21</v>
      </c>
      <c r="O59" s="8">
        <v>6.21</v>
      </c>
      <c r="P59" s="8" t="b">
        <v>0</v>
      </c>
      <c r="Q59" s="8" t="str">
        <f>IFERROR($H59 &amp; " " &amp; $C59,"")</f>
        <v>MD01_ Scanner Plot Carrier CINR - 2850</v>
      </c>
    </row>
    <row r="60" spans="1:17" x14ac:dyDescent="0.2">
      <c r="D60" s="7" t="s">
        <v>92</v>
      </c>
      <c r="E60" s="7" t="s">
        <v>98</v>
      </c>
      <c r="F60" s="9" t="s">
        <v>93</v>
      </c>
      <c r="G60" s="7" t="s">
        <v>95</v>
      </c>
      <c r="H60" s="7" t="s">
        <v>97</v>
      </c>
      <c r="I60" s="7" t="s">
        <v>127</v>
      </c>
      <c r="J60" s="8" t="str">
        <f t="shared" si="0"/>
        <v>\Reports\images\CAN\MD01\4GLTE\CAN_L402_MD01_FCN07_CINR_legend.bmp</v>
      </c>
      <c r="K60" s="7" t="s">
        <v>127</v>
      </c>
      <c r="L60" s="8">
        <v>28</v>
      </c>
      <c r="M60" s="8">
        <v>4</v>
      </c>
      <c r="N60" s="8">
        <v>2.35</v>
      </c>
      <c r="O60" s="8">
        <v>5</v>
      </c>
      <c r="P60" s="8" t="b">
        <v>0</v>
      </c>
    </row>
    <row r="61" spans="1:17" x14ac:dyDescent="0.2">
      <c r="A61" s="6" t="s">
        <v>155</v>
      </c>
      <c r="B61" s="6">
        <v>29</v>
      </c>
      <c r="C61" s="8" t="str">
        <f>"Scanner Plot Carrier EARFCN - " &amp; _xlfn.MAXIFS('CrossTab Formatted Data'!$AH:$AH,'CrossTab Formatted Data'!$Z:$Z,"MD01_4GLTE Scanner")</f>
        <v>Scanner Plot Carrier EARFCN - 3350</v>
      </c>
      <c r="D61" s="7" t="s">
        <v>92</v>
      </c>
      <c r="E61" s="7" t="s">
        <v>98</v>
      </c>
      <c r="F61" s="9" t="s">
        <v>93</v>
      </c>
      <c r="G61" s="7" t="s">
        <v>95</v>
      </c>
      <c r="H61" s="7" t="s">
        <v>97</v>
      </c>
      <c r="I61" s="7" t="s">
        <v>128</v>
      </c>
      <c r="J61" s="8" t="str">
        <f t="shared" si="0"/>
        <v>\Reports\images\CAN\MD01\4GLTE\CAN_L402_MD01_FCN08_FCN_map.bmp</v>
      </c>
      <c r="K61" s="7" t="s">
        <v>128</v>
      </c>
      <c r="L61" s="8">
        <v>2</v>
      </c>
      <c r="M61" s="8">
        <v>4</v>
      </c>
      <c r="N61" s="8">
        <v>6.21</v>
      </c>
      <c r="O61" s="8">
        <v>6.21</v>
      </c>
      <c r="P61" s="8" t="b">
        <v>0</v>
      </c>
      <c r="Q61" s="8" t="str">
        <f>IFERROR($H61 &amp; " " &amp; $C61,"")</f>
        <v>MD01_ Scanner Plot Carrier EARFCN - 3350</v>
      </c>
    </row>
    <row r="62" spans="1:17" x14ac:dyDescent="0.2">
      <c r="C62" s="8"/>
      <c r="D62" s="7" t="s">
        <v>92</v>
      </c>
      <c r="E62" s="7" t="s">
        <v>98</v>
      </c>
      <c r="F62" s="9" t="s">
        <v>93</v>
      </c>
      <c r="G62" s="7" t="s">
        <v>95</v>
      </c>
      <c r="H62" s="7" t="s">
        <v>97</v>
      </c>
      <c r="I62" s="7" t="s">
        <v>128</v>
      </c>
      <c r="J62" s="8" t="str">
        <f t="shared" si="0"/>
        <v>\Reports\images\CAN\MD01\4GLTE\CAN_L402_MD01_FCN08_FCN_legend.bmp</v>
      </c>
      <c r="K62" s="7" t="s">
        <v>128</v>
      </c>
      <c r="L62" s="8">
        <v>28</v>
      </c>
      <c r="M62" s="8">
        <v>4</v>
      </c>
      <c r="N62" s="8">
        <v>2.35</v>
      </c>
      <c r="O62" s="8">
        <v>5</v>
      </c>
      <c r="P62" s="8" t="b">
        <v>0</v>
      </c>
      <c r="Q62" s="8"/>
    </row>
    <row r="63" spans="1:17" x14ac:dyDescent="0.2">
      <c r="A63" s="6" t="s">
        <v>156</v>
      </c>
      <c r="B63" s="6">
        <v>30</v>
      </c>
      <c r="C63" s="8" t="str">
        <f>"Scanner Plot Carrier PCI - " &amp; _xlfn.MAXIFS('CrossTab Formatted Data'!$AH:$AH,'CrossTab Formatted Data'!$Z:$Z,"MD01_4GLTE Scanner")</f>
        <v>Scanner Plot Carrier PCI - 3350</v>
      </c>
      <c r="D63" s="7" t="s">
        <v>92</v>
      </c>
      <c r="E63" s="7" t="s">
        <v>98</v>
      </c>
      <c r="F63" s="9" t="s">
        <v>93</v>
      </c>
      <c r="G63" s="7" t="s">
        <v>95</v>
      </c>
      <c r="H63" s="7" t="s">
        <v>97</v>
      </c>
      <c r="I63" s="7" t="s">
        <v>129</v>
      </c>
      <c r="J63" s="8" t="str">
        <f t="shared" si="0"/>
        <v>\Reports\images\CAN\MD01\4GLTE\CAN_L402_MD01_FCN08_PCI_map.bmp</v>
      </c>
      <c r="K63" s="7" t="s">
        <v>129</v>
      </c>
      <c r="L63" s="8">
        <v>2</v>
      </c>
      <c r="M63" s="8">
        <v>4</v>
      </c>
      <c r="N63" s="8">
        <v>6.21</v>
      </c>
      <c r="O63" s="8">
        <v>6.21</v>
      </c>
      <c r="P63" s="8" t="b">
        <v>0</v>
      </c>
      <c r="Q63" s="8" t="str">
        <f>IFERROR($H63 &amp; " " &amp; $C63,"")</f>
        <v>MD01_ Scanner Plot Carrier PCI - 3350</v>
      </c>
    </row>
    <row r="64" spans="1:17" x14ac:dyDescent="0.2">
      <c r="C64" s="8"/>
      <c r="D64" s="7" t="s">
        <v>92</v>
      </c>
      <c r="E64" s="7" t="s">
        <v>98</v>
      </c>
      <c r="F64" s="9" t="s">
        <v>93</v>
      </c>
      <c r="G64" s="7" t="s">
        <v>95</v>
      </c>
      <c r="H64" s="7" t="s">
        <v>97</v>
      </c>
      <c r="I64" s="7" t="s">
        <v>129</v>
      </c>
      <c r="J64" s="8" t="str">
        <f t="shared" si="0"/>
        <v>\Reports\images\CAN\MD01\4GLTE\CAN_L402_MD01_FCN08_PCI_legend.bmp</v>
      </c>
      <c r="K64" s="7" t="s">
        <v>129</v>
      </c>
      <c r="L64" s="8">
        <v>28</v>
      </c>
      <c r="M64" s="8">
        <v>4</v>
      </c>
      <c r="N64" s="8">
        <v>2.35</v>
      </c>
      <c r="O64" s="8">
        <v>5</v>
      </c>
      <c r="P64" s="8" t="b">
        <v>0</v>
      </c>
      <c r="Q64" s="8"/>
    </row>
    <row r="65" spans="1:17" x14ac:dyDescent="0.2">
      <c r="A65" s="6" t="s">
        <v>157</v>
      </c>
      <c r="B65" s="6">
        <v>31</v>
      </c>
      <c r="C65" s="8" t="str">
        <f>"Scanner Plot Carrier RSRP - " &amp; _xlfn.MAXIFS('CrossTab Formatted Data'!$AH:$AH,'CrossTab Formatted Data'!$Z:$Z,"MD01_4GLTE Scanner")</f>
        <v>Scanner Plot Carrier RSRP - 3350</v>
      </c>
      <c r="D65" s="7" t="s">
        <v>92</v>
      </c>
      <c r="E65" s="7" t="s">
        <v>98</v>
      </c>
      <c r="F65" s="9" t="s">
        <v>93</v>
      </c>
      <c r="G65" s="7" t="s">
        <v>95</v>
      </c>
      <c r="H65" s="7" t="s">
        <v>97</v>
      </c>
      <c r="I65" s="7" t="s">
        <v>130</v>
      </c>
      <c r="J65" s="8" t="str">
        <f t="shared" si="0"/>
        <v>\Reports\images\CAN\MD01\4GLTE\CAN_L402_MD01_FCN08_RSRP_map.bmp</v>
      </c>
      <c r="K65" s="7" t="s">
        <v>130</v>
      </c>
      <c r="L65" s="8">
        <v>2</v>
      </c>
      <c r="M65" s="8">
        <v>4</v>
      </c>
      <c r="N65" s="8">
        <v>6.21</v>
      </c>
      <c r="O65" s="8">
        <v>6.21</v>
      </c>
      <c r="P65" s="8" t="b">
        <v>0</v>
      </c>
      <c r="Q65" s="8" t="str">
        <f>IFERROR($H65 &amp; " " &amp; $C65,"")</f>
        <v>MD01_ Scanner Plot Carrier RSRP - 3350</v>
      </c>
    </row>
    <row r="66" spans="1:17" x14ac:dyDescent="0.2">
      <c r="C66" s="8"/>
      <c r="D66" s="7" t="s">
        <v>92</v>
      </c>
      <c r="E66" s="7" t="s">
        <v>98</v>
      </c>
      <c r="F66" s="9" t="s">
        <v>93</v>
      </c>
      <c r="G66" s="7" t="s">
        <v>95</v>
      </c>
      <c r="H66" s="7" t="s">
        <v>97</v>
      </c>
      <c r="I66" s="7" t="s">
        <v>130</v>
      </c>
      <c r="J66" s="8" t="str">
        <f t="shared" si="0"/>
        <v>\Reports\images\CAN\MD01\4GLTE\CAN_L402_MD01_FCN08_RSRP_legend.bmp</v>
      </c>
      <c r="K66" s="7" t="s">
        <v>130</v>
      </c>
      <c r="L66" s="8">
        <v>28</v>
      </c>
      <c r="M66" s="8">
        <v>4</v>
      </c>
      <c r="N66" s="8">
        <v>2.35</v>
      </c>
      <c r="O66" s="8">
        <v>5</v>
      </c>
      <c r="P66" s="8" t="b">
        <v>0</v>
      </c>
      <c r="Q66" s="8"/>
    </row>
    <row r="67" spans="1:17" x14ac:dyDescent="0.2">
      <c r="A67" s="6" t="s">
        <v>102</v>
      </c>
      <c r="B67" s="6">
        <v>32</v>
      </c>
      <c r="C67" s="8" t="str">
        <f>"Scanner Plot Carrier CINR - " &amp; _xlfn.MAXIFS('CrossTab Formatted Data'!$AH:$AH,'CrossTab Formatted Data'!$Z:$Z,"MD01_4GLTE Scanner")</f>
        <v>Scanner Plot Carrier CINR - 3350</v>
      </c>
      <c r="D67" s="7" t="s">
        <v>92</v>
      </c>
      <c r="E67" s="7" t="s">
        <v>98</v>
      </c>
      <c r="F67" s="9" t="s">
        <v>93</v>
      </c>
      <c r="G67" s="7" t="s">
        <v>95</v>
      </c>
      <c r="H67" s="7" t="s">
        <v>97</v>
      </c>
      <c r="I67" s="7" t="s">
        <v>131</v>
      </c>
      <c r="J67" s="8" t="str">
        <f t="shared" si="0"/>
        <v>\Reports\images\CAN\MD01\4GLTE\CAN_L402_MD01_FCN08_CINR_map.bmp</v>
      </c>
      <c r="K67" s="7" t="s">
        <v>131</v>
      </c>
      <c r="L67" s="8">
        <v>2</v>
      </c>
      <c r="M67" s="8">
        <v>4</v>
      </c>
      <c r="N67" s="8">
        <v>6.21</v>
      </c>
      <c r="O67" s="8">
        <v>6.21</v>
      </c>
      <c r="P67" s="8" t="b">
        <v>0</v>
      </c>
      <c r="Q67" s="8" t="str">
        <f>IFERROR($H67 &amp; " " &amp; $C67,"")</f>
        <v>MD01_ Scanner Plot Carrier CINR - 3350</v>
      </c>
    </row>
    <row r="68" spans="1:17" x14ac:dyDescent="0.2">
      <c r="D68" s="7" t="s">
        <v>92</v>
      </c>
      <c r="E68" s="7" t="s">
        <v>98</v>
      </c>
      <c r="F68" s="9" t="s">
        <v>93</v>
      </c>
      <c r="G68" s="7" t="s">
        <v>95</v>
      </c>
      <c r="H68" s="7" t="s">
        <v>97</v>
      </c>
      <c r="I68" s="7" t="s">
        <v>131</v>
      </c>
      <c r="J68" s="8" t="str">
        <f t="shared" si="0"/>
        <v>\Reports\images\CAN\MD01\4GLTE\CAN_L402_MD01_FCN08_CINR_legend.bmp</v>
      </c>
      <c r="K68" s="7" t="s">
        <v>131</v>
      </c>
      <c r="L68" s="8">
        <v>28</v>
      </c>
      <c r="M68" s="8">
        <v>4</v>
      </c>
      <c r="N68" s="8">
        <v>2.35</v>
      </c>
      <c r="O68" s="8">
        <v>5</v>
      </c>
      <c r="P68" s="8" t="b">
        <v>0</v>
      </c>
      <c r="Q68" s="8"/>
    </row>
    <row r="69" spans="1:17" x14ac:dyDescent="0.2">
      <c r="A69" s="6" t="s">
        <v>103</v>
      </c>
      <c r="B69" s="6">
        <v>33</v>
      </c>
      <c r="C69" s="6" t="s">
        <v>103</v>
      </c>
      <c r="D69" s="7"/>
      <c r="E69" s="7"/>
      <c r="F69" s="7"/>
      <c r="G69" s="7"/>
      <c r="H69" s="7"/>
      <c r="I69" s="7"/>
      <c r="K69" s="7" t="s">
        <v>103</v>
      </c>
      <c r="L69" s="8">
        <v>2</v>
      </c>
      <c r="M69" s="8">
        <v>4</v>
      </c>
      <c r="N69" s="8">
        <v>6.21</v>
      </c>
      <c r="O69" s="8">
        <v>6.21</v>
      </c>
      <c r="P69" s="8" t="b">
        <v>0</v>
      </c>
      <c r="Q69" s="8" t="str">
        <f>IFERROR($H69 &amp; " " &amp; $C69,"")</f>
        <v xml:space="preserve"> Map33</v>
      </c>
    </row>
    <row r="70" spans="1:17" x14ac:dyDescent="0.2">
      <c r="D70" s="7"/>
      <c r="E70" s="7"/>
      <c r="F70" s="7"/>
      <c r="G70" s="7"/>
      <c r="H70" s="7"/>
      <c r="I70" s="7"/>
      <c r="K70" s="7" t="s">
        <v>103</v>
      </c>
      <c r="L70" s="8">
        <v>28</v>
      </c>
      <c r="M70" s="8">
        <v>4</v>
      </c>
      <c r="N70" s="8">
        <v>2.35</v>
      </c>
      <c r="O70" s="8">
        <v>5</v>
      </c>
      <c r="P70" s="8" t="b">
        <v>0</v>
      </c>
      <c r="Q70" s="8"/>
    </row>
    <row r="71" spans="1:17" x14ac:dyDescent="0.2">
      <c r="A71" s="6" t="s">
        <v>137</v>
      </c>
      <c r="B71" s="6">
        <v>34</v>
      </c>
      <c r="C71" s="6" t="s">
        <v>137</v>
      </c>
      <c r="D71" s="7"/>
      <c r="E71" s="7"/>
      <c r="F71" s="7"/>
      <c r="G71" s="7"/>
      <c r="H71" s="7"/>
      <c r="I71" s="7"/>
      <c r="K71" s="7" t="s">
        <v>137</v>
      </c>
      <c r="L71" s="8">
        <v>2</v>
      </c>
      <c r="M71" s="8">
        <v>4</v>
      </c>
      <c r="N71" s="8">
        <v>6.21</v>
      </c>
      <c r="O71" s="8">
        <v>6.21</v>
      </c>
      <c r="P71" s="8" t="b">
        <v>0</v>
      </c>
      <c r="Q71" s="8" t="str">
        <f>IFERROR($H71 &amp; " " &amp; $C71,"")</f>
        <v xml:space="preserve"> Map34</v>
      </c>
    </row>
    <row r="72" spans="1:17" x14ac:dyDescent="0.2">
      <c r="D72" s="7"/>
      <c r="E72" s="7"/>
      <c r="F72" s="7"/>
      <c r="G72" s="7"/>
      <c r="H72" s="7"/>
      <c r="I72" s="7"/>
      <c r="K72" s="7" t="s">
        <v>137</v>
      </c>
      <c r="L72" s="8">
        <v>28</v>
      </c>
      <c r="M72" s="8">
        <v>4</v>
      </c>
      <c r="N72" s="8">
        <v>2.35</v>
      </c>
      <c r="O72" s="8">
        <v>5</v>
      </c>
      <c r="P72" s="8" t="b">
        <v>0</v>
      </c>
    </row>
  </sheetData>
  <pageMargins left="0.7" right="0.7" top="0.75" bottom="0.75" header="0.3" footer="0.3"/>
  <pageSetup paperSize="32767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CE2C-64C7-4395-9936-8022676EA123}">
  <sheetPr codeName="Sheet000"/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32767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1298" r:id="rId4" name="AtxWorkbookAOData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45720</xdr:rowOff>
              </to>
            </anchor>
          </controlPr>
        </control>
      </mc:Choice>
      <mc:Fallback>
        <control shapeId="311298" r:id="rId4" name="AtxWorkbookAOData"/>
      </mc:Fallback>
    </mc:AlternateContent>
    <mc:AlternateContent xmlns:mc="http://schemas.openxmlformats.org/markup-compatibility/2006">
      <mc:Choice Requires="x14">
        <control shapeId="311297" r:id="rId6" name="AtxWorkbookStateData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45720</xdr:rowOff>
              </to>
            </anchor>
          </controlPr>
        </control>
      </mc:Choice>
      <mc:Fallback>
        <control shapeId="311297" r:id="rId6" name="AtxWorkbookStateData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EEFD-06B8-4CC7-BE3A-4CC67AB4B071}">
  <sheetPr codeName="Sheet001">
    <outlinePr summaryBelow="0" summaryRight="0"/>
  </sheetPr>
  <dimension ref="A1:BC919"/>
  <sheetViews>
    <sheetView zoomScale="80" zoomScaleNormal="80" workbookViewId="0">
      <pane ySplit="1" topLeftCell="A2" activePane="bottomLeft" state="frozen"/>
      <selection pane="bottomLeft"/>
    </sheetView>
  </sheetViews>
  <sheetFormatPr defaultRowHeight="14.4" outlineLevelCol="1" x14ac:dyDescent="0.3"/>
  <cols>
    <col min="1" max="1" width="125.5546875" bestFit="1" customWidth="1"/>
    <col min="2" max="2" width="78.88671875" bestFit="1" customWidth="1" outlineLevel="1"/>
    <col min="3" max="3" width="78.88671875" customWidth="1" outlineLevel="1"/>
    <col min="4" max="18" width="78.88671875" bestFit="1" customWidth="1" outlineLevel="1"/>
    <col min="19" max="19" width="78.88671875" style="20" bestFit="1" customWidth="1" outlineLevel="1"/>
    <col min="20" max="24" width="78.88671875" bestFit="1" customWidth="1" outlineLevel="1"/>
    <col min="25" max="25" width="2.6640625" style="2" customWidth="1"/>
    <col min="26" max="26" width="23.5546875" bestFit="1" customWidth="1"/>
    <col min="27" max="44" width="19.33203125" bestFit="1" customWidth="1" outlineLevel="1"/>
    <col min="45" max="45" width="2.6640625" style="2" customWidth="1"/>
    <col min="46" max="46" width="23.5546875" bestFit="1" customWidth="1"/>
    <col min="47" max="49" width="37.44140625" bestFit="1" customWidth="1" outlineLevel="1"/>
    <col min="50" max="50" width="2.6640625" style="2" customWidth="1"/>
    <col min="51" max="51" width="23.5546875" bestFit="1" customWidth="1"/>
    <col min="52" max="54" width="40.6640625" bestFit="1" customWidth="1" outlineLevel="1"/>
    <col min="55" max="55" width="2.6640625" style="2" customWidth="1"/>
  </cols>
  <sheetData>
    <row r="1" spans="1:55" s="18" customFormat="1" x14ac:dyDescent="0.3">
      <c r="A1" s="23" t="s">
        <v>34</v>
      </c>
      <c r="B1" s="23" t="s">
        <v>33</v>
      </c>
      <c r="C1" s="23" t="s">
        <v>32</v>
      </c>
      <c r="D1" s="23" t="s">
        <v>46</v>
      </c>
      <c r="E1" s="23" t="s">
        <v>36</v>
      </c>
      <c r="F1" s="23" t="s">
        <v>47</v>
      </c>
      <c r="G1" s="23" t="s">
        <v>48</v>
      </c>
      <c r="H1" s="23" t="s">
        <v>49</v>
      </c>
      <c r="I1" s="23" t="s">
        <v>50</v>
      </c>
      <c r="J1" s="23" t="s">
        <v>31</v>
      </c>
      <c r="K1" s="23" t="s">
        <v>30</v>
      </c>
      <c r="L1" s="23" t="s">
        <v>29</v>
      </c>
      <c r="M1" s="23" t="s">
        <v>28</v>
      </c>
      <c r="N1" s="23" t="s">
        <v>27</v>
      </c>
      <c r="O1" s="23" t="s">
        <v>26</v>
      </c>
      <c r="P1" s="23" t="s">
        <v>25</v>
      </c>
      <c r="Q1" s="23" t="s">
        <v>24</v>
      </c>
      <c r="R1" s="23" t="s">
        <v>23</v>
      </c>
      <c r="S1" s="23" t="s">
        <v>22</v>
      </c>
      <c r="T1" s="23" t="s">
        <v>21</v>
      </c>
      <c r="U1" s="23" t="s">
        <v>20</v>
      </c>
      <c r="V1" s="23" t="s">
        <v>19</v>
      </c>
      <c r="W1" s="23" t="s">
        <v>18</v>
      </c>
      <c r="X1" s="23" t="s">
        <v>17</v>
      </c>
      <c r="Y1" s="19"/>
      <c r="Z1" s="23" t="s">
        <v>36</v>
      </c>
      <c r="AA1" s="23" t="s">
        <v>37</v>
      </c>
      <c r="AB1" s="23" t="s">
        <v>38</v>
      </c>
      <c r="AC1" s="23" t="s">
        <v>39</v>
      </c>
      <c r="AD1" s="23" t="s">
        <v>40</v>
      </c>
      <c r="AE1" s="23" t="s">
        <v>132</v>
      </c>
      <c r="AF1" s="23" t="s">
        <v>133</v>
      </c>
      <c r="AG1" s="23" t="s">
        <v>134</v>
      </c>
      <c r="AH1" s="23" t="s">
        <v>135</v>
      </c>
      <c r="AI1" s="23" t="s">
        <v>57</v>
      </c>
      <c r="AJ1" s="23" t="s">
        <v>58</v>
      </c>
      <c r="AK1" s="23" t="s">
        <v>59</v>
      </c>
      <c r="AL1" s="23" t="s">
        <v>60</v>
      </c>
      <c r="AM1" s="23" t="s">
        <v>176</v>
      </c>
      <c r="AN1" s="23" t="s">
        <v>177</v>
      </c>
      <c r="AO1" s="23" t="s">
        <v>178</v>
      </c>
      <c r="AP1" s="23" t="s">
        <v>179</v>
      </c>
      <c r="AQ1" s="23" t="s">
        <v>180</v>
      </c>
      <c r="AR1" s="23" t="s">
        <v>17</v>
      </c>
      <c r="AS1" s="19"/>
      <c r="AT1" s="23" t="s">
        <v>159</v>
      </c>
      <c r="AU1" s="23" t="s">
        <v>160</v>
      </c>
      <c r="AV1" s="23" t="s">
        <v>56</v>
      </c>
      <c r="AW1" s="23" t="s">
        <v>17</v>
      </c>
      <c r="AX1" s="19"/>
      <c r="AY1" s="23" t="s">
        <v>159</v>
      </c>
      <c r="AZ1" s="23" t="s">
        <v>161</v>
      </c>
      <c r="BA1" s="23" t="s">
        <v>56</v>
      </c>
      <c r="BB1" s="23" t="s">
        <v>17</v>
      </c>
      <c r="BC1" s="19"/>
    </row>
    <row r="2" spans="1:55" x14ac:dyDescent="0.3">
      <c r="A2" s="5" t="s">
        <v>181</v>
      </c>
      <c r="B2" s="5" t="s">
        <v>182</v>
      </c>
      <c r="C2" s="5" t="s">
        <v>183</v>
      </c>
      <c r="D2" s="5">
        <v>0</v>
      </c>
      <c r="E2" s="5" t="s">
        <v>184</v>
      </c>
      <c r="F2" s="5">
        <v>16575</v>
      </c>
      <c r="G2" s="5">
        <v>846729</v>
      </c>
      <c r="H2" s="5">
        <v>2504206</v>
      </c>
      <c r="I2" s="5">
        <v>16512.40768</v>
      </c>
      <c r="J2" s="5">
        <v>2020</v>
      </c>
      <c r="K2" s="5">
        <v>3</v>
      </c>
      <c r="L2" s="5">
        <v>27</v>
      </c>
      <c r="M2" s="5">
        <v>43917.014056</v>
      </c>
      <c r="N2" s="5">
        <v>43917.043039999997</v>
      </c>
      <c r="O2" s="5">
        <v>43.672669999999997</v>
      </c>
      <c r="P2" s="5">
        <v>43.700178000000001</v>
      </c>
      <c r="Q2" s="5">
        <v>-79.483215000000001</v>
      </c>
      <c r="R2" s="5">
        <v>-79.447823</v>
      </c>
      <c r="S2" s="5">
        <v>1.74065313085044E+19</v>
      </c>
      <c r="T2" s="5" t="s">
        <v>185</v>
      </c>
      <c r="U2" s="5" t="s">
        <v>186</v>
      </c>
      <c r="V2" s="5">
        <v>19.2</v>
      </c>
      <c r="W2" s="5" t="s">
        <v>187</v>
      </c>
      <c r="X2" s="5">
        <v>846730</v>
      </c>
      <c r="Z2" s="5" t="s">
        <v>198</v>
      </c>
      <c r="AA2" s="5">
        <v>2325</v>
      </c>
      <c r="AB2" s="5">
        <v>5815</v>
      </c>
      <c r="AC2" s="5">
        <v>5255</v>
      </c>
      <c r="AD2" s="5">
        <v>9720</v>
      </c>
      <c r="AE2" s="5">
        <v>900</v>
      </c>
      <c r="AF2" s="5">
        <v>2585</v>
      </c>
      <c r="AG2" s="5">
        <v>2850</v>
      </c>
      <c r="AH2" s="5">
        <v>3350</v>
      </c>
      <c r="AI2" s="5">
        <v>0</v>
      </c>
      <c r="AJ2" s="5">
        <v>299</v>
      </c>
      <c r="AK2" s="5">
        <v>457</v>
      </c>
      <c r="AL2" s="5">
        <v>298</v>
      </c>
      <c r="AM2" s="5">
        <v>164</v>
      </c>
      <c r="AN2" s="5">
        <v>352</v>
      </c>
      <c r="AO2" s="5">
        <v>460</v>
      </c>
      <c r="AP2" s="5">
        <v>12</v>
      </c>
      <c r="AQ2" s="5">
        <v>108</v>
      </c>
      <c r="AR2" s="5">
        <v>2</v>
      </c>
      <c r="AT2" s="5">
        <v>675</v>
      </c>
      <c r="AU2" s="5">
        <v>-93</v>
      </c>
      <c r="AV2" s="5">
        <v>3</v>
      </c>
      <c r="AW2" s="5">
        <v>3</v>
      </c>
      <c r="AY2" s="5">
        <v>675</v>
      </c>
      <c r="AZ2" s="5">
        <v>-10</v>
      </c>
      <c r="BA2" s="5">
        <v>3</v>
      </c>
      <c r="BB2" s="5">
        <v>3</v>
      </c>
    </row>
    <row r="3" spans="1:55" x14ac:dyDescent="0.3">
      <c r="A3" s="5" t="s">
        <v>192</v>
      </c>
      <c r="B3" s="5" t="s">
        <v>189</v>
      </c>
      <c r="C3" s="5" t="s">
        <v>193</v>
      </c>
      <c r="D3" s="5">
        <v>1</v>
      </c>
      <c r="E3" s="5" t="s">
        <v>194</v>
      </c>
      <c r="F3" s="5">
        <v>11166</v>
      </c>
      <c r="G3" s="5">
        <v>149749</v>
      </c>
      <c r="H3" s="5">
        <v>2495226</v>
      </c>
      <c r="I3" s="5">
        <v>20522.457843</v>
      </c>
      <c r="J3" s="5">
        <v>2020</v>
      </c>
      <c r="K3" s="5">
        <v>3</v>
      </c>
      <c r="L3" s="5">
        <v>27</v>
      </c>
      <c r="M3" s="5">
        <v>43917.014154999997</v>
      </c>
      <c r="N3" s="5">
        <v>43917.043035000002</v>
      </c>
      <c r="O3" s="5">
        <v>43.672669999999997</v>
      </c>
      <c r="P3" s="5">
        <v>43.700178000000001</v>
      </c>
      <c r="Q3" s="5">
        <v>-79.483215000000001</v>
      </c>
      <c r="R3" s="5">
        <v>-79.447823</v>
      </c>
      <c r="S3" s="5">
        <v>1.74065313085044E+19</v>
      </c>
      <c r="T3" s="5" t="s">
        <v>185</v>
      </c>
      <c r="U3" s="5" t="s">
        <v>186</v>
      </c>
      <c r="V3" s="5">
        <v>19.2</v>
      </c>
      <c r="W3" s="5" t="s">
        <v>187</v>
      </c>
      <c r="X3" s="5">
        <v>149750</v>
      </c>
      <c r="Z3" s="5" t="s">
        <v>184</v>
      </c>
      <c r="AA3" s="5">
        <v>2325</v>
      </c>
      <c r="AB3" s="5">
        <v>5815</v>
      </c>
      <c r="AC3" s="5">
        <v>5255</v>
      </c>
      <c r="AD3" s="5">
        <v>9720</v>
      </c>
      <c r="AE3" s="5">
        <v>900</v>
      </c>
      <c r="AF3" s="5">
        <v>2585</v>
      </c>
      <c r="AG3" s="5">
        <v>2850</v>
      </c>
      <c r="AH3" s="5">
        <v>3350</v>
      </c>
      <c r="AI3" s="5">
        <v>0</v>
      </c>
      <c r="AJ3" s="5">
        <v>299</v>
      </c>
      <c r="AK3" s="5">
        <v>457</v>
      </c>
      <c r="AL3" s="5">
        <v>298</v>
      </c>
      <c r="AM3" s="5">
        <v>164</v>
      </c>
      <c r="AN3" s="5">
        <v>352</v>
      </c>
      <c r="AO3" s="5">
        <v>460</v>
      </c>
      <c r="AP3" s="5">
        <v>12</v>
      </c>
      <c r="AQ3" s="5">
        <v>108</v>
      </c>
      <c r="AR3" s="5">
        <v>1</v>
      </c>
      <c r="AT3" s="5">
        <v>675</v>
      </c>
      <c r="AU3" s="5">
        <v>-92</v>
      </c>
      <c r="AV3" s="5">
        <v>4</v>
      </c>
      <c r="AW3" s="5">
        <v>4</v>
      </c>
      <c r="AY3" s="5">
        <v>675</v>
      </c>
      <c r="AZ3" s="5">
        <v>-7</v>
      </c>
      <c r="BA3" s="5">
        <v>6</v>
      </c>
      <c r="BB3" s="5">
        <v>6</v>
      </c>
    </row>
    <row r="4" spans="1:55" x14ac:dyDescent="0.3">
      <c r="A4" s="5" t="s">
        <v>188</v>
      </c>
      <c r="B4" s="5" t="s">
        <v>189</v>
      </c>
      <c r="C4" s="5" t="s">
        <v>190</v>
      </c>
      <c r="D4" s="5">
        <v>0</v>
      </c>
      <c r="E4" s="5" t="s">
        <v>191</v>
      </c>
      <c r="F4" s="5">
        <v>11166</v>
      </c>
      <c r="G4" s="5">
        <v>150169</v>
      </c>
      <c r="H4" s="5">
        <v>2495183</v>
      </c>
      <c r="I4" s="5">
        <v>22519.915154999999</v>
      </c>
      <c r="J4" s="5">
        <v>2020</v>
      </c>
      <c r="K4" s="5">
        <v>3</v>
      </c>
      <c r="L4" s="5">
        <v>27</v>
      </c>
      <c r="M4" s="5">
        <v>43917.014155999997</v>
      </c>
      <c r="N4" s="5">
        <v>43917.043035000002</v>
      </c>
      <c r="O4" s="5">
        <v>43.672669999999997</v>
      </c>
      <c r="P4" s="5">
        <v>43.700178000000001</v>
      </c>
      <c r="Q4" s="5">
        <v>-79.483215000000001</v>
      </c>
      <c r="R4" s="5">
        <v>-79.447823</v>
      </c>
      <c r="S4" s="5">
        <v>1.74065313085044E+19</v>
      </c>
      <c r="T4" s="5" t="s">
        <v>185</v>
      </c>
      <c r="U4" s="5" t="s">
        <v>186</v>
      </c>
      <c r="V4" s="5">
        <v>19.2</v>
      </c>
      <c r="W4" s="5" t="s">
        <v>187</v>
      </c>
      <c r="X4" s="5">
        <v>150170</v>
      </c>
      <c r="Z4" s="5" t="s">
        <v>191</v>
      </c>
      <c r="AA4" s="5">
        <v>2325</v>
      </c>
      <c r="AB4" s="5">
        <v>5815</v>
      </c>
      <c r="AC4" s="5">
        <v>5255</v>
      </c>
      <c r="AD4" s="5">
        <v>9720</v>
      </c>
      <c r="AE4" s="5">
        <v>900</v>
      </c>
      <c r="AF4" s="5">
        <v>2585</v>
      </c>
      <c r="AG4" s="5">
        <v>2850</v>
      </c>
      <c r="AH4" s="5">
        <v>3350</v>
      </c>
      <c r="AI4" s="5">
        <v>0</v>
      </c>
      <c r="AJ4" s="5">
        <v>299</v>
      </c>
      <c r="AK4" s="5">
        <v>457</v>
      </c>
      <c r="AL4" s="5">
        <v>298</v>
      </c>
      <c r="AM4" s="5">
        <v>164</v>
      </c>
      <c r="AN4" s="5">
        <v>352</v>
      </c>
      <c r="AO4" s="5">
        <v>460</v>
      </c>
      <c r="AP4" s="5">
        <v>12</v>
      </c>
      <c r="AQ4" s="5">
        <v>108</v>
      </c>
      <c r="AR4" s="5">
        <v>1</v>
      </c>
      <c r="AT4" s="5">
        <v>675</v>
      </c>
      <c r="AU4" s="5">
        <v>-91</v>
      </c>
      <c r="AV4" s="5">
        <v>6</v>
      </c>
      <c r="AW4" s="5">
        <v>6</v>
      </c>
      <c r="AY4" s="5">
        <v>675</v>
      </c>
      <c r="AZ4" s="5">
        <v>-6</v>
      </c>
      <c r="BA4" s="5">
        <v>20</v>
      </c>
      <c r="BB4" s="5">
        <v>20</v>
      </c>
    </row>
    <row r="5" spans="1:55" x14ac:dyDescent="0.3">
      <c r="A5" s="5" t="s">
        <v>195</v>
      </c>
      <c r="B5" s="5" t="s">
        <v>196</v>
      </c>
      <c r="C5" s="5" t="s">
        <v>197</v>
      </c>
      <c r="D5" s="5">
        <v>3</v>
      </c>
      <c r="E5" s="5" t="s">
        <v>198</v>
      </c>
      <c r="F5" s="5">
        <v>19721</v>
      </c>
      <c r="G5" s="5">
        <v>69251</v>
      </c>
      <c r="H5" s="5">
        <v>2488521</v>
      </c>
      <c r="I5" s="5">
        <v>16470.400011000002</v>
      </c>
      <c r="J5" s="5">
        <v>2020</v>
      </c>
      <c r="K5" s="5">
        <v>3</v>
      </c>
      <c r="L5" s="5">
        <v>27</v>
      </c>
      <c r="M5" s="5">
        <v>43917.014155999997</v>
      </c>
      <c r="N5" s="5">
        <v>43917.042957999998</v>
      </c>
      <c r="O5" s="5">
        <v>43.672677999999998</v>
      </c>
      <c r="P5" s="5">
        <v>43.700170999999997</v>
      </c>
      <c r="Q5" s="5">
        <v>-79.483215000000001</v>
      </c>
      <c r="R5" s="5">
        <v>-79.447823</v>
      </c>
      <c r="S5" s="5">
        <v>1.16013430102179E+19</v>
      </c>
      <c r="T5" s="5" t="s">
        <v>185</v>
      </c>
      <c r="U5" s="5" t="s">
        <v>186</v>
      </c>
      <c r="V5" s="5">
        <v>19.2</v>
      </c>
      <c r="W5" s="5" t="s">
        <v>187</v>
      </c>
      <c r="X5" s="5">
        <v>69252</v>
      </c>
      <c r="Z5" s="5" t="s">
        <v>194</v>
      </c>
      <c r="AA5" s="5">
        <v>2325</v>
      </c>
      <c r="AB5" s="5">
        <v>5815</v>
      </c>
      <c r="AC5" s="5">
        <v>5255</v>
      </c>
      <c r="AD5" s="5">
        <v>9720</v>
      </c>
      <c r="AE5" s="5">
        <v>900</v>
      </c>
      <c r="AF5" s="5">
        <v>2585</v>
      </c>
      <c r="AG5" s="5">
        <v>2850</v>
      </c>
      <c r="AH5" s="5">
        <v>3350</v>
      </c>
      <c r="AI5" s="5">
        <v>0</v>
      </c>
      <c r="AJ5" s="5">
        <v>299</v>
      </c>
      <c r="AK5" s="5">
        <v>457</v>
      </c>
      <c r="AL5" s="5">
        <v>298</v>
      </c>
      <c r="AM5" s="5">
        <v>164</v>
      </c>
      <c r="AN5" s="5">
        <v>352</v>
      </c>
      <c r="AO5" s="5">
        <v>460</v>
      </c>
      <c r="AP5" s="5">
        <v>12</v>
      </c>
      <c r="AQ5" s="5">
        <v>108</v>
      </c>
      <c r="AR5" s="5">
        <v>1</v>
      </c>
      <c r="AT5" s="5">
        <v>675</v>
      </c>
      <c r="AU5" s="5">
        <v>-90</v>
      </c>
      <c r="AV5" s="5">
        <v>11</v>
      </c>
      <c r="AW5" s="5">
        <v>11</v>
      </c>
      <c r="AY5" s="5">
        <v>675</v>
      </c>
      <c r="AZ5" s="5">
        <v>-5</v>
      </c>
      <c r="BA5" s="5">
        <v>22</v>
      </c>
      <c r="BB5" s="5">
        <v>22</v>
      </c>
    </row>
    <row r="6" spans="1:55" ht="15" thickBot="1" x14ac:dyDescent="0.35">
      <c r="A6" s="5" t="s">
        <v>199</v>
      </c>
      <c r="B6" s="5" t="s">
        <v>196</v>
      </c>
      <c r="C6" s="5" t="s">
        <v>200</v>
      </c>
      <c r="D6" s="5">
        <v>1</v>
      </c>
      <c r="E6" s="5" t="s">
        <v>198</v>
      </c>
      <c r="F6" s="5">
        <v>19721</v>
      </c>
      <c r="G6" s="5">
        <v>53451</v>
      </c>
      <c r="H6" s="5">
        <v>2487825</v>
      </c>
      <c r="I6" s="5">
        <v>16510.315302999999</v>
      </c>
      <c r="J6" s="5">
        <v>2020</v>
      </c>
      <c r="K6" s="5">
        <v>3</v>
      </c>
      <c r="L6" s="5">
        <v>27</v>
      </c>
      <c r="M6" s="5">
        <v>43917.014155999997</v>
      </c>
      <c r="N6" s="5">
        <v>43917.042950000003</v>
      </c>
      <c r="O6" s="5">
        <v>43.672669999999997</v>
      </c>
      <c r="P6" s="5">
        <v>43.700178000000001</v>
      </c>
      <c r="Q6" s="5">
        <v>-79.483215000000001</v>
      </c>
      <c r="R6" s="5">
        <v>-79.447823</v>
      </c>
      <c r="S6" s="5">
        <v>1.16013430102179E+19</v>
      </c>
      <c r="T6" s="5" t="s">
        <v>185</v>
      </c>
      <c r="U6" s="5" t="s">
        <v>186</v>
      </c>
      <c r="V6" s="5">
        <v>19.2</v>
      </c>
      <c r="W6" s="5" t="s">
        <v>187</v>
      </c>
      <c r="X6" s="5">
        <v>53452</v>
      </c>
      <c r="Z6" s="22" t="s">
        <v>203</v>
      </c>
      <c r="AA6" s="22">
        <v>2325</v>
      </c>
      <c r="AB6" s="22">
        <v>5815</v>
      </c>
      <c r="AC6" s="22">
        <v>5255</v>
      </c>
      <c r="AD6" s="22">
        <v>9720</v>
      </c>
      <c r="AE6" s="22">
        <v>900</v>
      </c>
      <c r="AF6" s="22">
        <v>2585</v>
      </c>
      <c r="AG6" s="22">
        <v>2850</v>
      </c>
      <c r="AH6" s="22">
        <v>3350</v>
      </c>
      <c r="AI6" s="22">
        <v>0</v>
      </c>
      <c r="AJ6" s="22">
        <v>299</v>
      </c>
      <c r="AK6" s="22">
        <v>457</v>
      </c>
      <c r="AL6" s="22">
        <v>298</v>
      </c>
      <c r="AM6" s="22">
        <v>164</v>
      </c>
      <c r="AN6" s="22">
        <v>352</v>
      </c>
      <c r="AO6" s="22">
        <v>460</v>
      </c>
      <c r="AP6" s="22">
        <v>12</v>
      </c>
      <c r="AQ6" s="22">
        <v>108</v>
      </c>
      <c r="AR6" s="22">
        <v>3</v>
      </c>
      <c r="AT6" s="5">
        <v>675</v>
      </c>
      <c r="AU6" s="5">
        <v>-89</v>
      </c>
      <c r="AV6" s="5">
        <v>16</v>
      </c>
      <c r="AW6" s="5">
        <v>16</v>
      </c>
      <c r="AY6" s="5">
        <v>675</v>
      </c>
      <c r="AZ6" s="5">
        <v>-4</v>
      </c>
      <c r="BA6" s="5">
        <v>70</v>
      </c>
      <c r="BB6" s="5">
        <v>70</v>
      </c>
    </row>
    <row r="7" spans="1:55" x14ac:dyDescent="0.3">
      <c r="A7" s="5" t="s">
        <v>201</v>
      </c>
      <c r="B7" s="5" t="s">
        <v>202</v>
      </c>
      <c r="C7" s="5" t="s">
        <v>183</v>
      </c>
      <c r="D7" s="5">
        <v>0</v>
      </c>
      <c r="E7" s="5" t="s">
        <v>203</v>
      </c>
      <c r="F7" s="5">
        <v>451</v>
      </c>
      <c r="G7" s="5">
        <v>24310</v>
      </c>
      <c r="H7" s="5">
        <v>74657</v>
      </c>
      <c r="I7" s="5">
        <v>5.4838870000000002</v>
      </c>
      <c r="J7" s="5">
        <v>2020</v>
      </c>
      <c r="K7" s="5">
        <v>3</v>
      </c>
      <c r="L7" s="5">
        <v>27</v>
      </c>
      <c r="M7" s="5">
        <v>43917.055735000002</v>
      </c>
      <c r="N7" s="5">
        <v>43917.056599000003</v>
      </c>
      <c r="O7" s="5">
        <v>43.682195</v>
      </c>
      <c r="P7" s="5">
        <v>43.682226999999997</v>
      </c>
      <c r="Q7" s="5">
        <v>-79.469864000000001</v>
      </c>
      <c r="R7" s="5">
        <v>-79.469851000000006</v>
      </c>
      <c r="S7" s="5">
        <v>1.74065313085044E+19</v>
      </c>
      <c r="T7" s="5" t="s">
        <v>185</v>
      </c>
      <c r="U7" s="5" t="s">
        <v>186</v>
      </c>
      <c r="V7" s="5">
        <v>19.2</v>
      </c>
      <c r="W7" s="5" t="s">
        <v>187</v>
      </c>
      <c r="X7" s="5">
        <v>24311</v>
      </c>
      <c r="AT7" s="5">
        <v>675</v>
      </c>
      <c r="AU7" s="5">
        <v>-88</v>
      </c>
      <c r="AV7" s="5">
        <v>10</v>
      </c>
      <c r="AW7" s="5">
        <v>10</v>
      </c>
      <c r="AY7" s="5">
        <v>675</v>
      </c>
      <c r="AZ7" s="5">
        <v>-3</v>
      </c>
      <c r="BA7" s="5">
        <v>147</v>
      </c>
      <c r="BB7" s="5">
        <v>147</v>
      </c>
    </row>
    <row r="8" spans="1:55" x14ac:dyDescent="0.3">
      <c r="A8" s="5" t="s">
        <v>204</v>
      </c>
      <c r="B8" s="5" t="s">
        <v>205</v>
      </c>
      <c r="C8" s="5" t="s">
        <v>183</v>
      </c>
      <c r="D8" s="5">
        <v>0</v>
      </c>
      <c r="E8" s="5" t="s">
        <v>203</v>
      </c>
      <c r="F8" s="5">
        <v>451</v>
      </c>
      <c r="G8" s="5">
        <v>24766</v>
      </c>
      <c r="H8" s="5">
        <v>74710</v>
      </c>
      <c r="I8" s="5">
        <v>3.9905590000000002</v>
      </c>
      <c r="J8" s="5">
        <v>2020</v>
      </c>
      <c r="K8" s="5">
        <v>3</v>
      </c>
      <c r="L8" s="5">
        <v>27</v>
      </c>
      <c r="M8" s="5">
        <v>43917.082180999998</v>
      </c>
      <c r="N8" s="5">
        <v>43917.083044999999</v>
      </c>
      <c r="O8" s="5">
        <v>43.684083000000001</v>
      </c>
      <c r="P8" s="5">
        <v>43.684089</v>
      </c>
      <c r="Q8" s="5">
        <v>-79.472200000000001</v>
      </c>
      <c r="R8" s="5">
        <v>-79.472172999999998</v>
      </c>
      <c r="S8" s="5">
        <v>1.74065313085044E+19</v>
      </c>
      <c r="T8" s="5" t="s">
        <v>185</v>
      </c>
      <c r="U8" s="5" t="s">
        <v>186</v>
      </c>
      <c r="V8" s="5">
        <v>19.2</v>
      </c>
      <c r="W8" s="5" t="s">
        <v>187</v>
      </c>
      <c r="X8" s="5">
        <v>24767</v>
      </c>
      <c r="AT8" s="5">
        <v>675</v>
      </c>
      <c r="AU8" s="5">
        <v>-87</v>
      </c>
      <c r="AV8" s="5">
        <v>34</v>
      </c>
      <c r="AW8" s="5">
        <v>34</v>
      </c>
      <c r="AY8" s="5">
        <v>675</v>
      </c>
      <c r="AZ8" s="5">
        <v>-2</v>
      </c>
      <c r="BA8" s="5">
        <v>130</v>
      </c>
      <c r="BB8" s="5">
        <v>130</v>
      </c>
    </row>
    <row r="9" spans="1:55" ht="15" thickBot="1" x14ac:dyDescent="0.35">
      <c r="A9" s="22" t="s">
        <v>206</v>
      </c>
      <c r="B9" s="22" t="s">
        <v>207</v>
      </c>
      <c r="C9" s="22" t="s">
        <v>183</v>
      </c>
      <c r="D9" s="22">
        <v>0</v>
      </c>
      <c r="E9" s="22" t="s">
        <v>203</v>
      </c>
      <c r="F9" s="22">
        <v>481</v>
      </c>
      <c r="G9" s="22">
        <v>26502</v>
      </c>
      <c r="H9" s="22">
        <v>74529</v>
      </c>
      <c r="I9" s="22">
        <v>6.7861840000000004</v>
      </c>
      <c r="J9" s="22">
        <v>2020</v>
      </c>
      <c r="K9" s="22">
        <v>3</v>
      </c>
      <c r="L9" s="22">
        <v>27</v>
      </c>
      <c r="M9" s="22">
        <v>43917.098743000002</v>
      </c>
      <c r="N9" s="22">
        <v>43917.099606000003</v>
      </c>
      <c r="O9" s="22">
        <v>43.680998000000002</v>
      </c>
      <c r="P9" s="22">
        <v>43.681033999999997</v>
      </c>
      <c r="Q9" s="22">
        <v>-79.475631000000007</v>
      </c>
      <c r="R9" s="22">
        <v>-79.475600999999997</v>
      </c>
      <c r="S9" s="22">
        <v>1.74065313085044E+19</v>
      </c>
      <c r="T9" s="22" t="s">
        <v>185</v>
      </c>
      <c r="U9" s="22" t="s">
        <v>186</v>
      </c>
      <c r="V9" s="22">
        <v>19.2</v>
      </c>
      <c r="W9" s="22" t="s">
        <v>187</v>
      </c>
      <c r="X9" s="22">
        <v>26503</v>
      </c>
      <c r="AT9" s="5">
        <v>675</v>
      </c>
      <c r="AU9" s="5">
        <v>-86</v>
      </c>
      <c r="AV9" s="5">
        <v>27</v>
      </c>
      <c r="AW9" s="5">
        <v>27</v>
      </c>
      <c r="AY9" s="5">
        <v>675</v>
      </c>
      <c r="AZ9" s="5">
        <v>-1</v>
      </c>
      <c r="BA9" s="5">
        <v>151</v>
      </c>
      <c r="BB9" s="5">
        <v>151</v>
      </c>
    </row>
    <row r="10" spans="1:55" x14ac:dyDescent="0.3">
      <c r="AT10" s="5">
        <v>675</v>
      </c>
      <c r="AU10" s="5">
        <v>-85</v>
      </c>
      <c r="AV10" s="5">
        <v>36</v>
      </c>
      <c r="AW10" s="5">
        <v>36</v>
      </c>
      <c r="AY10" s="5">
        <v>675</v>
      </c>
      <c r="AZ10" s="5">
        <v>0</v>
      </c>
      <c r="BA10" s="5">
        <v>160</v>
      </c>
      <c r="BB10" s="5">
        <v>160</v>
      </c>
    </row>
    <row r="11" spans="1:55" x14ac:dyDescent="0.3">
      <c r="AT11" s="5">
        <v>675</v>
      </c>
      <c r="AU11" s="5">
        <v>-84</v>
      </c>
      <c r="AV11" s="5">
        <v>23</v>
      </c>
      <c r="AW11" s="5">
        <v>23</v>
      </c>
      <c r="AY11" s="5">
        <v>675</v>
      </c>
      <c r="AZ11" s="5">
        <v>1</v>
      </c>
      <c r="BA11" s="5">
        <v>107</v>
      </c>
      <c r="BB11" s="5">
        <v>107</v>
      </c>
    </row>
    <row r="12" spans="1:55" x14ac:dyDescent="0.3">
      <c r="AT12" s="5">
        <v>675</v>
      </c>
      <c r="AU12" s="5">
        <v>-83</v>
      </c>
      <c r="AV12" s="5">
        <v>21</v>
      </c>
      <c r="AW12" s="5">
        <v>21</v>
      </c>
      <c r="AY12" s="5">
        <v>675</v>
      </c>
      <c r="AZ12" s="5">
        <v>2</v>
      </c>
      <c r="BA12" s="5">
        <v>125</v>
      </c>
      <c r="BB12" s="5">
        <v>125</v>
      </c>
    </row>
    <row r="13" spans="1:55" x14ac:dyDescent="0.3">
      <c r="AT13" s="5">
        <v>675</v>
      </c>
      <c r="AU13" s="5">
        <v>-82</v>
      </c>
      <c r="AV13" s="5">
        <v>25</v>
      </c>
      <c r="AW13" s="5">
        <v>25</v>
      </c>
      <c r="AY13" s="5">
        <v>675</v>
      </c>
      <c r="AZ13" s="5">
        <v>3</v>
      </c>
      <c r="BA13" s="5">
        <v>78</v>
      </c>
      <c r="BB13" s="5">
        <v>78</v>
      </c>
    </row>
    <row r="14" spans="1:55" x14ac:dyDescent="0.3">
      <c r="AT14" s="5">
        <v>675</v>
      </c>
      <c r="AU14" s="5">
        <v>-81</v>
      </c>
      <c r="AV14" s="5">
        <v>68</v>
      </c>
      <c r="AW14" s="5">
        <v>68</v>
      </c>
      <c r="AY14" s="5">
        <v>675</v>
      </c>
      <c r="AZ14" s="5">
        <v>4</v>
      </c>
      <c r="BA14" s="5">
        <v>135</v>
      </c>
      <c r="BB14" s="5">
        <v>135</v>
      </c>
    </row>
    <row r="15" spans="1:55" x14ac:dyDescent="0.3">
      <c r="AT15" s="5">
        <v>675</v>
      </c>
      <c r="AU15" s="5">
        <v>-80</v>
      </c>
      <c r="AV15" s="5">
        <v>45</v>
      </c>
      <c r="AW15" s="5">
        <v>45</v>
      </c>
      <c r="AY15" s="5">
        <v>675</v>
      </c>
      <c r="AZ15" s="5">
        <v>5</v>
      </c>
      <c r="BA15" s="5">
        <v>162</v>
      </c>
      <c r="BB15" s="5">
        <v>162</v>
      </c>
    </row>
    <row r="16" spans="1:55" x14ac:dyDescent="0.3">
      <c r="AT16" s="5">
        <v>675</v>
      </c>
      <c r="AU16" s="5">
        <v>-79</v>
      </c>
      <c r="AV16" s="5">
        <v>67</v>
      </c>
      <c r="AW16" s="5">
        <v>67</v>
      </c>
      <c r="AY16" s="5">
        <v>675</v>
      </c>
      <c r="AZ16" s="5">
        <v>6</v>
      </c>
      <c r="BA16" s="5">
        <v>133</v>
      </c>
      <c r="BB16" s="5">
        <v>133</v>
      </c>
    </row>
    <row r="17" spans="46:54" x14ac:dyDescent="0.3">
      <c r="AT17" s="5">
        <v>675</v>
      </c>
      <c r="AU17" s="5">
        <v>-78</v>
      </c>
      <c r="AV17" s="5">
        <v>41</v>
      </c>
      <c r="AW17" s="5">
        <v>41</v>
      </c>
      <c r="AY17" s="5">
        <v>675</v>
      </c>
      <c r="AZ17" s="5">
        <v>7</v>
      </c>
      <c r="BA17" s="5">
        <v>184</v>
      </c>
      <c r="BB17" s="5">
        <v>184</v>
      </c>
    </row>
    <row r="18" spans="46:54" x14ac:dyDescent="0.3">
      <c r="AT18" s="5">
        <v>675</v>
      </c>
      <c r="AU18" s="5">
        <v>-77</v>
      </c>
      <c r="AV18" s="5">
        <v>67</v>
      </c>
      <c r="AW18" s="5">
        <v>67</v>
      </c>
      <c r="AY18" s="5">
        <v>675</v>
      </c>
      <c r="AZ18" s="5">
        <v>8</v>
      </c>
      <c r="BA18" s="5">
        <v>191</v>
      </c>
      <c r="BB18" s="5">
        <v>191</v>
      </c>
    </row>
    <row r="19" spans="46:54" x14ac:dyDescent="0.3">
      <c r="AT19" s="5">
        <v>675</v>
      </c>
      <c r="AU19" s="5">
        <v>-76</v>
      </c>
      <c r="AV19" s="5">
        <v>150</v>
      </c>
      <c r="AW19" s="5">
        <v>150</v>
      </c>
      <c r="AY19" s="5">
        <v>675</v>
      </c>
      <c r="AZ19" s="5">
        <v>9</v>
      </c>
      <c r="BA19" s="5">
        <v>158</v>
      </c>
      <c r="BB19" s="5">
        <v>158</v>
      </c>
    </row>
    <row r="20" spans="46:54" x14ac:dyDescent="0.3">
      <c r="AT20" s="5">
        <v>675</v>
      </c>
      <c r="AU20" s="5">
        <v>-75</v>
      </c>
      <c r="AV20" s="5">
        <v>97</v>
      </c>
      <c r="AW20" s="5">
        <v>97</v>
      </c>
      <c r="AY20" s="5">
        <v>675</v>
      </c>
      <c r="AZ20" s="5">
        <v>10</v>
      </c>
      <c r="BA20" s="5">
        <v>136</v>
      </c>
      <c r="BB20" s="5">
        <v>136</v>
      </c>
    </row>
    <row r="21" spans="46:54" x14ac:dyDescent="0.3">
      <c r="AT21" s="5">
        <v>675</v>
      </c>
      <c r="AU21" s="5">
        <v>-74</v>
      </c>
      <c r="AV21" s="5">
        <v>66</v>
      </c>
      <c r="AW21" s="5">
        <v>66</v>
      </c>
      <c r="AY21" s="5">
        <v>675</v>
      </c>
      <c r="AZ21" s="5">
        <v>11</v>
      </c>
      <c r="BA21" s="5">
        <v>103</v>
      </c>
      <c r="BB21" s="5">
        <v>103</v>
      </c>
    </row>
    <row r="22" spans="46:54" x14ac:dyDescent="0.3">
      <c r="AT22" s="5">
        <v>675</v>
      </c>
      <c r="AU22" s="5">
        <v>-73</v>
      </c>
      <c r="AV22" s="5">
        <v>92</v>
      </c>
      <c r="AW22" s="5">
        <v>92</v>
      </c>
      <c r="AY22" s="5">
        <v>675</v>
      </c>
      <c r="AZ22" s="5">
        <v>12</v>
      </c>
      <c r="BA22" s="5">
        <v>134</v>
      </c>
      <c r="BB22" s="5">
        <v>134</v>
      </c>
    </row>
    <row r="23" spans="46:54" x14ac:dyDescent="0.3">
      <c r="AT23" s="5">
        <v>675</v>
      </c>
      <c r="AU23" s="5">
        <v>-72</v>
      </c>
      <c r="AV23" s="5">
        <v>129</v>
      </c>
      <c r="AW23" s="5">
        <v>129</v>
      </c>
      <c r="AY23" s="5">
        <v>675</v>
      </c>
      <c r="AZ23" s="5">
        <v>13</v>
      </c>
      <c r="BA23" s="5">
        <v>117</v>
      </c>
      <c r="BB23" s="5">
        <v>117</v>
      </c>
    </row>
    <row r="24" spans="46:54" x14ac:dyDescent="0.3">
      <c r="AT24" s="5">
        <v>675</v>
      </c>
      <c r="AU24" s="5">
        <v>-71</v>
      </c>
      <c r="AV24" s="5">
        <v>132</v>
      </c>
      <c r="AW24" s="5">
        <v>132</v>
      </c>
      <c r="AY24" s="5">
        <v>675</v>
      </c>
      <c r="AZ24" s="5">
        <v>14</v>
      </c>
      <c r="BA24" s="5">
        <v>75</v>
      </c>
      <c r="BB24" s="5">
        <v>75</v>
      </c>
    </row>
    <row r="25" spans="46:54" x14ac:dyDescent="0.3">
      <c r="AT25" s="5">
        <v>675</v>
      </c>
      <c r="AU25" s="5">
        <v>-70</v>
      </c>
      <c r="AV25" s="5">
        <v>96</v>
      </c>
      <c r="AW25" s="5">
        <v>96</v>
      </c>
      <c r="AY25" s="5">
        <v>675</v>
      </c>
      <c r="AZ25" s="5">
        <v>15</v>
      </c>
      <c r="BA25" s="5">
        <v>75</v>
      </c>
      <c r="BB25" s="5">
        <v>75</v>
      </c>
    </row>
    <row r="26" spans="46:54" x14ac:dyDescent="0.3">
      <c r="AT26" s="5">
        <v>675</v>
      </c>
      <c r="AU26" s="5">
        <v>-69</v>
      </c>
      <c r="AV26" s="5">
        <v>212</v>
      </c>
      <c r="AW26" s="5">
        <v>212</v>
      </c>
      <c r="AY26" s="5">
        <v>675</v>
      </c>
      <c r="AZ26" s="5">
        <v>16</v>
      </c>
      <c r="BA26" s="5">
        <v>50</v>
      </c>
      <c r="BB26" s="5">
        <v>50</v>
      </c>
    </row>
    <row r="27" spans="46:54" x14ac:dyDescent="0.3">
      <c r="AT27" s="5">
        <v>675</v>
      </c>
      <c r="AU27" s="5">
        <v>-68</v>
      </c>
      <c r="AV27" s="5">
        <v>337</v>
      </c>
      <c r="AW27" s="5">
        <v>337</v>
      </c>
      <c r="AY27" s="5">
        <v>675</v>
      </c>
      <c r="AZ27" s="5">
        <v>17</v>
      </c>
      <c r="BA27" s="5">
        <v>59</v>
      </c>
      <c r="BB27" s="5">
        <v>59</v>
      </c>
    </row>
    <row r="28" spans="46:54" x14ac:dyDescent="0.3">
      <c r="AT28" s="5">
        <v>675</v>
      </c>
      <c r="AU28" s="5">
        <v>-67</v>
      </c>
      <c r="AV28" s="5">
        <v>118</v>
      </c>
      <c r="AW28" s="5">
        <v>118</v>
      </c>
      <c r="AY28" s="5">
        <v>675</v>
      </c>
      <c r="AZ28" s="5">
        <v>18</v>
      </c>
      <c r="BA28" s="5">
        <v>41</v>
      </c>
      <c r="BB28" s="5">
        <v>41</v>
      </c>
    </row>
    <row r="29" spans="46:54" x14ac:dyDescent="0.3">
      <c r="AT29" s="5">
        <v>675</v>
      </c>
      <c r="AU29" s="5">
        <v>-66</v>
      </c>
      <c r="AV29" s="5">
        <v>96</v>
      </c>
      <c r="AW29" s="5">
        <v>96</v>
      </c>
      <c r="AY29" s="5">
        <v>675</v>
      </c>
      <c r="AZ29" s="5">
        <v>19</v>
      </c>
      <c r="BA29" s="5">
        <v>51</v>
      </c>
      <c r="BB29" s="5">
        <v>51</v>
      </c>
    </row>
    <row r="30" spans="46:54" x14ac:dyDescent="0.3">
      <c r="AT30" s="5">
        <v>675</v>
      </c>
      <c r="AU30" s="5">
        <v>-65</v>
      </c>
      <c r="AV30" s="5">
        <v>167</v>
      </c>
      <c r="AW30" s="5">
        <v>167</v>
      </c>
      <c r="AY30" s="5">
        <v>675</v>
      </c>
      <c r="AZ30" s="5">
        <v>20</v>
      </c>
      <c r="BA30" s="5">
        <v>38</v>
      </c>
      <c r="BB30" s="5">
        <v>38</v>
      </c>
    </row>
    <row r="31" spans="46:54" x14ac:dyDescent="0.3">
      <c r="AT31" s="5">
        <v>675</v>
      </c>
      <c r="AU31" s="5">
        <v>-64</v>
      </c>
      <c r="AV31" s="5">
        <v>104</v>
      </c>
      <c r="AW31" s="5">
        <v>104</v>
      </c>
      <c r="AY31" s="5">
        <v>675</v>
      </c>
      <c r="AZ31" s="5">
        <v>21</v>
      </c>
      <c r="BA31" s="5">
        <v>17</v>
      </c>
      <c r="BB31" s="5">
        <v>17</v>
      </c>
    </row>
    <row r="32" spans="46:54" x14ac:dyDescent="0.3">
      <c r="AT32" s="5">
        <v>675</v>
      </c>
      <c r="AU32" s="5">
        <v>-63</v>
      </c>
      <c r="AV32" s="5">
        <v>81</v>
      </c>
      <c r="AW32" s="5">
        <v>81</v>
      </c>
      <c r="AY32" s="5">
        <v>675</v>
      </c>
      <c r="AZ32" s="5">
        <v>22</v>
      </c>
      <c r="BA32" s="5">
        <v>12</v>
      </c>
      <c r="BB32" s="5">
        <v>12</v>
      </c>
    </row>
    <row r="33" spans="46:54" x14ac:dyDescent="0.3">
      <c r="AT33" s="5">
        <v>675</v>
      </c>
      <c r="AU33" s="5">
        <v>-62</v>
      </c>
      <c r="AV33" s="5">
        <v>98</v>
      </c>
      <c r="AW33" s="5">
        <v>98</v>
      </c>
      <c r="AY33" s="5">
        <v>675</v>
      </c>
      <c r="AZ33" s="5">
        <v>23</v>
      </c>
      <c r="BA33" s="5">
        <v>2</v>
      </c>
      <c r="BB33" s="5">
        <v>2</v>
      </c>
    </row>
    <row r="34" spans="46:54" x14ac:dyDescent="0.3">
      <c r="AT34" s="5">
        <v>675</v>
      </c>
      <c r="AU34" s="5">
        <v>-61</v>
      </c>
      <c r="AV34" s="5">
        <v>86</v>
      </c>
      <c r="AW34" s="5">
        <v>86</v>
      </c>
      <c r="AY34" s="5">
        <v>675</v>
      </c>
      <c r="AZ34" s="5">
        <v>24</v>
      </c>
      <c r="BA34" s="5">
        <v>19</v>
      </c>
      <c r="BB34" s="5">
        <v>19</v>
      </c>
    </row>
    <row r="35" spans="46:54" x14ac:dyDescent="0.3">
      <c r="AT35" s="5">
        <v>675</v>
      </c>
      <c r="AU35" s="5">
        <v>-60</v>
      </c>
      <c r="AV35" s="5">
        <v>87</v>
      </c>
      <c r="AW35" s="5">
        <v>87</v>
      </c>
      <c r="AY35" s="5">
        <v>675</v>
      </c>
      <c r="AZ35" s="5">
        <v>25</v>
      </c>
      <c r="BA35" s="5">
        <v>6</v>
      </c>
      <c r="BB35" s="5">
        <v>6</v>
      </c>
    </row>
    <row r="36" spans="46:54" x14ac:dyDescent="0.3">
      <c r="AT36" s="5">
        <v>675</v>
      </c>
      <c r="AU36" s="5">
        <v>-59</v>
      </c>
      <c r="AV36" s="5">
        <v>51</v>
      </c>
      <c r="AW36" s="5">
        <v>51</v>
      </c>
      <c r="AY36" s="5">
        <v>675</v>
      </c>
      <c r="AZ36" s="5">
        <v>26</v>
      </c>
      <c r="BA36" s="5">
        <v>9</v>
      </c>
      <c r="BB36" s="5">
        <v>9</v>
      </c>
    </row>
    <row r="37" spans="46:54" x14ac:dyDescent="0.3">
      <c r="AT37" s="5">
        <v>675</v>
      </c>
      <c r="AU37" s="5">
        <v>-58</v>
      </c>
      <c r="AV37" s="5">
        <v>43</v>
      </c>
      <c r="AW37" s="5">
        <v>43</v>
      </c>
      <c r="AY37" s="5">
        <v>900</v>
      </c>
      <c r="AZ37" s="5">
        <v>-9</v>
      </c>
      <c r="BA37" s="5">
        <v>7</v>
      </c>
      <c r="BB37" s="5">
        <v>7</v>
      </c>
    </row>
    <row r="38" spans="46:54" x14ac:dyDescent="0.3">
      <c r="AT38" s="5">
        <v>675</v>
      </c>
      <c r="AU38" s="5">
        <v>-57</v>
      </c>
      <c r="AV38" s="5">
        <v>76</v>
      </c>
      <c r="AW38" s="5">
        <v>76</v>
      </c>
      <c r="AY38" s="5">
        <v>900</v>
      </c>
      <c r="AZ38" s="5">
        <v>-7</v>
      </c>
      <c r="BA38" s="5">
        <v>4</v>
      </c>
      <c r="BB38" s="5">
        <v>4</v>
      </c>
    </row>
    <row r="39" spans="46:54" x14ac:dyDescent="0.3">
      <c r="AT39" s="5">
        <v>675</v>
      </c>
      <c r="AU39" s="5">
        <v>-56</v>
      </c>
      <c r="AV39" s="5">
        <v>40</v>
      </c>
      <c r="AW39" s="5">
        <v>40</v>
      </c>
      <c r="AY39" s="5">
        <v>900</v>
      </c>
      <c r="AZ39" s="5">
        <v>-6</v>
      </c>
      <c r="BA39" s="5">
        <v>14</v>
      </c>
      <c r="BB39" s="5">
        <v>14</v>
      </c>
    </row>
    <row r="40" spans="46:54" x14ac:dyDescent="0.3">
      <c r="AT40" s="5">
        <v>675</v>
      </c>
      <c r="AU40" s="5">
        <v>-55</v>
      </c>
      <c r="AV40" s="5">
        <v>16</v>
      </c>
      <c r="AW40" s="5">
        <v>16</v>
      </c>
      <c r="AY40" s="5">
        <v>900</v>
      </c>
      <c r="AZ40" s="5">
        <v>-5</v>
      </c>
      <c r="BA40" s="5">
        <v>21</v>
      </c>
      <c r="BB40" s="5">
        <v>21</v>
      </c>
    </row>
    <row r="41" spans="46:54" x14ac:dyDescent="0.3">
      <c r="AT41" s="5">
        <v>675</v>
      </c>
      <c r="AU41" s="5">
        <v>-54</v>
      </c>
      <c r="AV41" s="5">
        <v>19</v>
      </c>
      <c r="AW41" s="5">
        <v>19</v>
      </c>
      <c r="AY41" s="5">
        <v>900</v>
      </c>
      <c r="AZ41" s="5">
        <v>-4</v>
      </c>
      <c r="BA41" s="5">
        <v>2</v>
      </c>
      <c r="BB41" s="5">
        <v>2</v>
      </c>
    </row>
    <row r="42" spans="46:54" x14ac:dyDescent="0.3">
      <c r="AT42" s="5">
        <v>675</v>
      </c>
      <c r="AU42" s="5">
        <v>-53</v>
      </c>
      <c r="AV42" s="5">
        <v>12</v>
      </c>
      <c r="AW42" s="5">
        <v>12</v>
      </c>
      <c r="AY42" s="5">
        <v>900</v>
      </c>
      <c r="AZ42" s="5">
        <v>-3</v>
      </c>
      <c r="BA42" s="5">
        <v>16</v>
      </c>
      <c r="BB42" s="5">
        <v>16</v>
      </c>
    </row>
    <row r="43" spans="46:54" x14ac:dyDescent="0.3">
      <c r="AT43" s="5">
        <v>675</v>
      </c>
      <c r="AU43" s="5">
        <v>-52</v>
      </c>
      <c r="AV43" s="5">
        <v>2</v>
      </c>
      <c r="AW43" s="5">
        <v>2</v>
      </c>
      <c r="AY43" s="5">
        <v>900</v>
      </c>
      <c r="AZ43" s="5">
        <v>-2</v>
      </c>
      <c r="BA43" s="5">
        <v>31</v>
      </c>
      <c r="BB43" s="5">
        <v>31</v>
      </c>
    </row>
    <row r="44" spans="46:54" x14ac:dyDescent="0.3">
      <c r="AT44" s="5">
        <v>675</v>
      </c>
      <c r="AU44" s="5">
        <v>-50</v>
      </c>
      <c r="AV44" s="5">
        <v>2</v>
      </c>
      <c r="AW44" s="5">
        <v>2</v>
      </c>
      <c r="AY44" s="5">
        <v>900</v>
      </c>
      <c r="AZ44" s="5">
        <v>-1</v>
      </c>
      <c r="BA44" s="5">
        <v>40</v>
      </c>
      <c r="BB44" s="5">
        <v>40</v>
      </c>
    </row>
    <row r="45" spans="46:54" x14ac:dyDescent="0.3">
      <c r="AT45" s="5">
        <v>675</v>
      </c>
      <c r="AU45" s="5">
        <v>-49</v>
      </c>
      <c r="AV45" s="5">
        <v>6</v>
      </c>
      <c r="AW45" s="5">
        <v>6</v>
      </c>
      <c r="AY45" s="5">
        <v>900</v>
      </c>
      <c r="AZ45" s="5">
        <v>0</v>
      </c>
      <c r="BA45" s="5">
        <v>27</v>
      </c>
      <c r="BB45" s="5">
        <v>27</v>
      </c>
    </row>
    <row r="46" spans="46:54" x14ac:dyDescent="0.3">
      <c r="AT46" s="5">
        <v>675</v>
      </c>
      <c r="AU46" s="5">
        <v>-48</v>
      </c>
      <c r="AV46" s="5">
        <v>7</v>
      </c>
      <c r="AW46" s="5">
        <v>7</v>
      </c>
      <c r="AY46" s="5">
        <v>900</v>
      </c>
      <c r="AZ46" s="5">
        <v>1</v>
      </c>
      <c r="BA46" s="5">
        <v>38</v>
      </c>
      <c r="BB46" s="5">
        <v>38</v>
      </c>
    </row>
    <row r="47" spans="46:54" x14ac:dyDescent="0.3">
      <c r="AT47" s="5">
        <v>900</v>
      </c>
      <c r="AU47" s="5">
        <v>-98</v>
      </c>
      <c r="AV47" s="5">
        <v>2</v>
      </c>
      <c r="AW47" s="5">
        <v>2</v>
      </c>
      <c r="AY47" s="5">
        <v>900</v>
      </c>
      <c r="AZ47" s="5">
        <v>2</v>
      </c>
      <c r="BA47" s="5">
        <v>51</v>
      </c>
      <c r="BB47" s="5">
        <v>51</v>
      </c>
    </row>
    <row r="48" spans="46:54" x14ac:dyDescent="0.3">
      <c r="AT48" s="5">
        <v>900</v>
      </c>
      <c r="AU48" s="5">
        <v>-96</v>
      </c>
      <c r="AV48" s="5">
        <v>5</v>
      </c>
      <c r="AW48" s="5">
        <v>5</v>
      </c>
      <c r="AY48" s="5">
        <v>900</v>
      </c>
      <c r="AZ48" s="5">
        <v>3</v>
      </c>
      <c r="BA48" s="5">
        <v>56</v>
      </c>
      <c r="BB48" s="5">
        <v>56</v>
      </c>
    </row>
    <row r="49" spans="46:54" x14ac:dyDescent="0.3">
      <c r="AT49" s="5">
        <v>900</v>
      </c>
      <c r="AU49" s="5">
        <v>-95</v>
      </c>
      <c r="AV49" s="5">
        <v>13</v>
      </c>
      <c r="AW49" s="5">
        <v>13</v>
      </c>
      <c r="AY49" s="5">
        <v>900</v>
      </c>
      <c r="AZ49" s="5">
        <v>4</v>
      </c>
      <c r="BA49" s="5">
        <v>71</v>
      </c>
      <c r="BB49" s="5">
        <v>71</v>
      </c>
    </row>
    <row r="50" spans="46:54" x14ac:dyDescent="0.3">
      <c r="AT50" s="5">
        <v>900</v>
      </c>
      <c r="AU50" s="5">
        <v>-94</v>
      </c>
      <c r="AV50" s="5">
        <v>6</v>
      </c>
      <c r="AW50" s="5">
        <v>6</v>
      </c>
      <c r="AY50" s="5">
        <v>900</v>
      </c>
      <c r="AZ50" s="5">
        <v>5</v>
      </c>
      <c r="BA50" s="5">
        <v>82</v>
      </c>
      <c r="BB50" s="5">
        <v>82</v>
      </c>
    </row>
    <row r="51" spans="46:54" x14ac:dyDescent="0.3">
      <c r="AT51" s="5">
        <v>900</v>
      </c>
      <c r="AU51" s="5">
        <v>-93</v>
      </c>
      <c r="AV51" s="5">
        <v>9</v>
      </c>
      <c r="AW51" s="5">
        <v>9</v>
      </c>
      <c r="AY51" s="5">
        <v>900</v>
      </c>
      <c r="AZ51" s="5">
        <v>6</v>
      </c>
      <c r="BA51" s="5">
        <v>103</v>
      </c>
      <c r="BB51" s="5">
        <v>103</v>
      </c>
    </row>
    <row r="52" spans="46:54" x14ac:dyDescent="0.3">
      <c r="AT52" s="5">
        <v>900</v>
      </c>
      <c r="AU52" s="5">
        <v>-92</v>
      </c>
      <c r="AV52" s="5">
        <v>20</v>
      </c>
      <c r="AW52" s="5">
        <v>20</v>
      </c>
      <c r="AY52" s="5">
        <v>900</v>
      </c>
      <c r="AZ52" s="5">
        <v>7</v>
      </c>
      <c r="BA52" s="5">
        <v>99</v>
      </c>
      <c r="BB52" s="5">
        <v>99</v>
      </c>
    </row>
    <row r="53" spans="46:54" x14ac:dyDescent="0.3">
      <c r="AT53" s="5">
        <v>900</v>
      </c>
      <c r="AU53" s="5">
        <v>-91</v>
      </c>
      <c r="AV53" s="5">
        <v>31</v>
      </c>
      <c r="AW53" s="5">
        <v>31</v>
      </c>
      <c r="AY53" s="5">
        <v>900</v>
      </c>
      <c r="AZ53" s="5">
        <v>8</v>
      </c>
      <c r="BA53" s="5">
        <v>67</v>
      </c>
      <c r="BB53" s="5">
        <v>67</v>
      </c>
    </row>
    <row r="54" spans="46:54" x14ac:dyDescent="0.3">
      <c r="AT54" s="5">
        <v>900</v>
      </c>
      <c r="AU54" s="5">
        <v>-90</v>
      </c>
      <c r="AV54" s="5">
        <v>11</v>
      </c>
      <c r="AW54" s="5">
        <v>11</v>
      </c>
      <c r="AY54" s="5">
        <v>900</v>
      </c>
      <c r="AZ54" s="5">
        <v>9</v>
      </c>
      <c r="BA54" s="5">
        <v>77</v>
      </c>
      <c r="BB54" s="5">
        <v>77</v>
      </c>
    </row>
    <row r="55" spans="46:54" x14ac:dyDescent="0.3">
      <c r="AT55" s="5">
        <v>900</v>
      </c>
      <c r="AU55" s="5">
        <v>-89</v>
      </c>
      <c r="AV55" s="5">
        <v>28</v>
      </c>
      <c r="AW55" s="5">
        <v>28</v>
      </c>
      <c r="AY55" s="5">
        <v>900</v>
      </c>
      <c r="AZ55" s="5">
        <v>10</v>
      </c>
      <c r="BA55" s="5">
        <v>74</v>
      </c>
      <c r="BB55" s="5">
        <v>74</v>
      </c>
    </row>
    <row r="56" spans="46:54" x14ac:dyDescent="0.3">
      <c r="AT56" s="5">
        <v>900</v>
      </c>
      <c r="AU56" s="5">
        <v>-88</v>
      </c>
      <c r="AV56" s="5">
        <v>30</v>
      </c>
      <c r="AW56" s="5">
        <v>30</v>
      </c>
      <c r="AY56" s="5">
        <v>900</v>
      </c>
      <c r="AZ56" s="5">
        <v>11</v>
      </c>
      <c r="BA56" s="5">
        <v>90</v>
      </c>
      <c r="BB56" s="5">
        <v>90</v>
      </c>
    </row>
    <row r="57" spans="46:54" x14ac:dyDescent="0.3">
      <c r="AT57" s="5">
        <v>900</v>
      </c>
      <c r="AU57" s="5">
        <v>-87</v>
      </c>
      <c r="AV57" s="5">
        <v>17</v>
      </c>
      <c r="AW57" s="5">
        <v>17</v>
      </c>
      <c r="AY57" s="5">
        <v>900</v>
      </c>
      <c r="AZ57" s="5">
        <v>12</v>
      </c>
      <c r="BA57" s="5">
        <v>99</v>
      </c>
      <c r="BB57" s="5">
        <v>99</v>
      </c>
    </row>
    <row r="58" spans="46:54" x14ac:dyDescent="0.3">
      <c r="AT58" s="5">
        <v>900</v>
      </c>
      <c r="AU58" s="5">
        <v>-86</v>
      </c>
      <c r="AV58" s="5">
        <v>33</v>
      </c>
      <c r="AW58" s="5">
        <v>33</v>
      </c>
      <c r="AY58" s="5">
        <v>900</v>
      </c>
      <c r="AZ58" s="5">
        <v>13</v>
      </c>
      <c r="BA58" s="5">
        <v>129</v>
      </c>
      <c r="BB58" s="5">
        <v>129</v>
      </c>
    </row>
    <row r="59" spans="46:54" x14ac:dyDescent="0.3">
      <c r="AT59" s="5">
        <v>900</v>
      </c>
      <c r="AU59" s="5">
        <v>-85</v>
      </c>
      <c r="AV59" s="5">
        <v>90</v>
      </c>
      <c r="AW59" s="5">
        <v>90</v>
      </c>
      <c r="AY59" s="5">
        <v>900</v>
      </c>
      <c r="AZ59" s="5">
        <v>14</v>
      </c>
      <c r="BA59" s="5">
        <v>147</v>
      </c>
      <c r="BB59" s="5">
        <v>147</v>
      </c>
    </row>
    <row r="60" spans="46:54" x14ac:dyDescent="0.3">
      <c r="AT60" s="5">
        <v>900</v>
      </c>
      <c r="AU60" s="5">
        <v>-84</v>
      </c>
      <c r="AV60" s="5">
        <v>50</v>
      </c>
      <c r="AW60" s="5">
        <v>50</v>
      </c>
      <c r="AY60" s="5">
        <v>900</v>
      </c>
      <c r="AZ60" s="5">
        <v>15</v>
      </c>
      <c r="BA60" s="5">
        <v>114</v>
      </c>
      <c r="BB60" s="5">
        <v>114</v>
      </c>
    </row>
    <row r="61" spans="46:54" x14ac:dyDescent="0.3">
      <c r="AT61" s="5">
        <v>900</v>
      </c>
      <c r="AU61" s="5">
        <v>-83</v>
      </c>
      <c r="AV61" s="5">
        <v>31</v>
      </c>
      <c r="AW61" s="5">
        <v>31</v>
      </c>
      <c r="AY61" s="5">
        <v>900</v>
      </c>
      <c r="AZ61" s="5">
        <v>16</v>
      </c>
      <c r="BA61" s="5">
        <v>114</v>
      </c>
      <c r="BB61" s="5">
        <v>114</v>
      </c>
    </row>
    <row r="62" spans="46:54" x14ac:dyDescent="0.3">
      <c r="AT62" s="5">
        <v>900</v>
      </c>
      <c r="AU62" s="5">
        <v>-82</v>
      </c>
      <c r="AV62" s="5">
        <v>50</v>
      </c>
      <c r="AW62" s="5">
        <v>50</v>
      </c>
      <c r="AY62" s="5">
        <v>900</v>
      </c>
      <c r="AZ62" s="5">
        <v>17</v>
      </c>
      <c r="BA62" s="5">
        <v>112</v>
      </c>
      <c r="BB62" s="5">
        <v>112</v>
      </c>
    </row>
    <row r="63" spans="46:54" x14ac:dyDescent="0.3">
      <c r="AT63" s="5">
        <v>900</v>
      </c>
      <c r="AU63" s="5">
        <v>-81</v>
      </c>
      <c r="AV63" s="5">
        <v>44</v>
      </c>
      <c r="AW63" s="5">
        <v>44</v>
      </c>
      <c r="AY63" s="5">
        <v>900</v>
      </c>
      <c r="AZ63" s="5">
        <v>18</v>
      </c>
      <c r="BA63" s="5">
        <v>134</v>
      </c>
      <c r="BB63" s="5">
        <v>134</v>
      </c>
    </row>
    <row r="64" spans="46:54" x14ac:dyDescent="0.3">
      <c r="AT64" s="5">
        <v>900</v>
      </c>
      <c r="AU64" s="5">
        <v>-80</v>
      </c>
      <c r="AV64" s="5">
        <v>105</v>
      </c>
      <c r="AW64" s="5">
        <v>105</v>
      </c>
      <c r="AY64" s="5">
        <v>900</v>
      </c>
      <c r="AZ64" s="5">
        <v>19</v>
      </c>
      <c r="BA64" s="5">
        <v>123</v>
      </c>
      <c r="BB64" s="5">
        <v>123</v>
      </c>
    </row>
    <row r="65" spans="46:54" x14ac:dyDescent="0.3">
      <c r="AT65" s="5">
        <v>900</v>
      </c>
      <c r="AU65" s="5">
        <v>-79</v>
      </c>
      <c r="AV65" s="5">
        <v>76</v>
      </c>
      <c r="AW65" s="5">
        <v>76</v>
      </c>
      <c r="AY65" s="5">
        <v>900</v>
      </c>
      <c r="AZ65" s="5">
        <v>20</v>
      </c>
      <c r="BA65" s="5">
        <v>132</v>
      </c>
      <c r="BB65" s="5">
        <v>132</v>
      </c>
    </row>
    <row r="66" spans="46:54" x14ac:dyDescent="0.3">
      <c r="AT66" s="5">
        <v>900</v>
      </c>
      <c r="AU66" s="5">
        <v>-78</v>
      </c>
      <c r="AV66" s="5">
        <v>113</v>
      </c>
      <c r="AW66" s="5">
        <v>113</v>
      </c>
      <c r="AY66" s="5">
        <v>900</v>
      </c>
      <c r="AZ66" s="5">
        <v>21</v>
      </c>
      <c r="BA66" s="5">
        <v>197</v>
      </c>
      <c r="BB66" s="5">
        <v>197</v>
      </c>
    </row>
    <row r="67" spans="46:54" x14ac:dyDescent="0.3">
      <c r="AT67" s="5">
        <v>900</v>
      </c>
      <c r="AU67" s="5">
        <v>-77</v>
      </c>
      <c r="AV67" s="5">
        <v>44</v>
      </c>
      <c r="AW67" s="5">
        <v>44</v>
      </c>
      <c r="AY67" s="5">
        <v>900</v>
      </c>
      <c r="AZ67" s="5">
        <v>22</v>
      </c>
      <c r="BA67" s="5">
        <v>150</v>
      </c>
      <c r="BB67" s="5">
        <v>150</v>
      </c>
    </row>
    <row r="68" spans="46:54" x14ac:dyDescent="0.3">
      <c r="AT68" s="5">
        <v>900</v>
      </c>
      <c r="AU68" s="5">
        <v>-76</v>
      </c>
      <c r="AV68" s="5">
        <v>69</v>
      </c>
      <c r="AW68" s="5">
        <v>69</v>
      </c>
      <c r="AY68" s="5">
        <v>900</v>
      </c>
      <c r="AZ68" s="5">
        <v>23</v>
      </c>
      <c r="BA68" s="5">
        <v>129</v>
      </c>
      <c r="BB68" s="5">
        <v>129</v>
      </c>
    </row>
    <row r="69" spans="46:54" x14ac:dyDescent="0.3">
      <c r="AT69" s="5">
        <v>900</v>
      </c>
      <c r="AU69" s="5">
        <v>-75</v>
      </c>
      <c r="AV69" s="5">
        <v>94</v>
      </c>
      <c r="AW69" s="5">
        <v>94</v>
      </c>
      <c r="AY69" s="5">
        <v>900</v>
      </c>
      <c r="AZ69" s="5">
        <v>24</v>
      </c>
      <c r="BA69" s="5">
        <v>100</v>
      </c>
      <c r="BB69" s="5">
        <v>100</v>
      </c>
    </row>
    <row r="70" spans="46:54" x14ac:dyDescent="0.3">
      <c r="AT70" s="5">
        <v>900</v>
      </c>
      <c r="AU70" s="5">
        <v>-74</v>
      </c>
      <c r="AV70" s="5">
        <v>57</v>
      </c>
      <c r="AW70" s="5">
        <v>57</v>
      </c>
      <c r="AY70" s="5">
        <v>900</v>
      </c>
      <c r="AZ70" s="5">
        <v>25</v>
      </c>
      <c r="BA70" s="5">
        <v>73</v>
      </c>
      <c r="BB70" s="5">
        <v>73</v>
      </c>
    </row>
    <row r="71" spans="46:54" x14ac:dyDescent="0.3">
      <c r="AT71" s="5">
        <v>900</v>
      </c>
      <c r="AU71" s="5">
        <v>-73</v>
      </c>
      <c r="AV71" s="5">
        <v>56</v>
      </c>
      <c r="AW71" s="5">
        <v>56</v>
      </c>
      <c r="AY71" s="5">
        <v>900</v>
      </c>
      <c r="AZ71" s="5">
        <v>26</v>
      </c>
      <c r="BA71" s="5">
        <v>64</v>
      </c>
      <c r="BB71" s="5">
        <v>64</v>
      </c>
    </row>
    <row r="72" spans="46:54" x14ac:dyDescent="0.3">
      <c r="AT72" s="5">
        <v>900</v>
      </c>
      <c r="AU72" s="5">
        <v>-72</v>
      </c>
      <c r="AV72" s="5">
        <v>126</v>
      </c>
      <c r="AW72" s="5">
        <v>126</v>
      </c>
      <c r="AY72" s="5">
        <v>900</v>
      </c>
      <c r="AZ72" s="5">
        <v>27</v>
      </c>
      <c r="BA72" s="5">
        <v>33</v>
      </c>
      <c r="BB72" s="5">
        <v>33</v>
      </c>
    </row>
    <row r="73" spans="46:54" x14ac:dyDescent="0.3">
      <c r="AT73" s="5">
        <v>900</v>
      </c>
      <c r="AU73" s="5">
        <v>-71</v>
      </c>
      <c r="AV73" s="5">
        <v>99</v>
      </c>
      <c r="AW73" s="5">
        <v>99</v>
      </c>
      <c r="AY73" s="5">
        <v>900</v>
      </c>
      <c r="AZ73" s="5">
        <v>28</v>
      </c>
      <c r="BA73" s="5">
        <v>34</v>
      </c>
      <c r="BB73" s="5">
        <v>34</v>
      </c>
    </row>
    <row r="74" spans="46:54" x14ac:dyDescent="0.3">
      <c r="AT74" s="5">
        <v>900</v>
      </c>
      <c r="AU74" s="5">
        <v>-70</v>
      </c>
      <c r="AV74" s="5">
        <v>107</v>
      </c>
      <c r="AW74" s="5">
        <v>107</v>
      </c>
      <c r="AY74" s="5">
        <v>900</v>
      </c>
      <c r="AZ74" s="5">
        <v>29</v>
      </c>
      <c r="BA74" s="5">
        <v>36</v>
      </c>
      <c r="BB74" s="5">
        <v>36</v>
      </c>
    </row>
    <row r="75" spans="46:54" x14ac:dyDescent="0.3">
      <c r="AT75" s="5">
        <v>900</v>
      </c>
      <c r="AU75" s="5">
        <v>-69</v>
      </c>
      <c r="AV75" s="5">
        <v>86</v>
      </c>
      <c r="AW75" s="5">
        <v>86</v>
      </c>
      <c r="AY75" s="5">
        <v>900</v>
      </c>
      <c r="AZ75" s="5">
        <v>30</v>
      </c>
      <c r="BA75" s="5">
        <v>14</v>
      </c>
      <c r="BB75" s="5">
        <v>14</v>
      </c>
    </row>
    <row r="76" spans="46:54" x14ac:dyDescent="0.3">
      <c r="AT76" s="5">
        <v>900</v>
      </c>
      <c r="AU76" s="5">
        <v>-68</v>
      </c>
      <c r="AV76" s="5">
        <v>90</v>
      </c>
      <c r="AW76" s="5">
        <v>90</v>
      </c>
      <c r="AY76" s="5">
        <v>900</v>
      </c>
      <c r="AZ76" s="5">
        <v>31</v>
      </c>
      <c r="BA76" s="5">
        <v>6</v>
      </c>
      <c r="BB76" s="5">
        <v>6</v>
      </c>
    </row>
    <row r="77" spans="46:54" x14ac:dyDescent="0.3">
      <c r="AT77" s="5">
        <v>900</v>
      </c>
      <c r="AU77" s="5">
        <v>-67</v>
      </c>
      <c r="AV77" s="5">
        <v>124</v>
      </c>
      <c r="AW77" s="5">
        <v>124</v>
      </c>
      <c r="AY77" s="5">
        <v>900</v>
      </c>
      <c r="AZ77" s="5">
        <v>32</v>
      </c>
      <c r="BA77" s="5">
        <v>6</v>
      </c>
      <c r="BB77" s="5">
        <v>6</v>
      </c>
    </row>
    <row r="78" spans="46:54" x14ac:dyDescent="0.3">
      <c r="AT78" s="5">
        <v>900</v>
      </c>
      <c r="AU78" s="5">
        <v>-66</v>
      </c>
      <c r="AV78" s="5">
        <v>523</v>
      </c>
      <c r="AW78" s="5">
        <v>523</v>
      </c>
      <c r="AY78" s="5">
        <v>900</v>
      </c>
      <c r="AZ78" s="5">
        <v>34</v>
      </c>
      <c r="BA78" s="5">
        <v>5</v>
      </c>
      <c r="BB78" s="5">
        <v>5</v>
      </c>
    </row>
    <row r="79" spans="46:54" x14ac:dyDescent="0.3">
      <c r="AT79" s="5">
        <v>900</v>
      </c>
      <c r="AU79" s="5">
        <v>-65</v>
      </c>
      <c r="AV79" s="5">
        <v>106</v>
      </c>
      <c r="AW79" s="5">
        <v>106</v>
      </c>
      <c r="AY79" s="5">
        <v>900</v>
      </c>
      <c r="AZ79" s="5">
        <v>36</v>
      </c>
      <c r="BA79" s="5">
        <v>4</v>
      </c>
      <c r="BB79" s="5">
        <v>4</v>
      </c>
    </row>
    <row r="80" spans="46:54" x14ac:dyDescent="0.3">
      <c r="AT80" s="5">
        <v>900</v>
      </c>
      <c r="AU80" s="5">
        <v>-64</v>
      </c>
      <c r="AV80" s="5">
        <v>94</v>
      </c>
      <c r="AW80" s="5">
        <v>94</v>
      </c>
      <c r="AY80" s="5">
        <v>2025</v>
      </c>
      <c r="AZ80" s="5">
        <v>-8</v>
      </c>
      <c r="BA80" s="5">
        <v>2</v>
      </c>
      <c r="BB80" s="5">
        <v>2</v>
      </c>
    </row>
    <row r="81" spans="46:54" x14ac:dyDescent="0.3">
      <c r="AT81" s="5">
        <v>900</v>
      </c>
      <c r="AU81" s="5">
        <v>-63</v>
      </c>
      <c r="AV81" s="5">
        <v>47</v>
      </c>
      <c r="AW81" s="5">
        <v>47</v>
      </c>
      <c r="AY81" s="5">
        <v>2025</v>
      </c>
      <c r="AZ81" s="5">
        <v>-7</v>
      </c>
      <c r="BA81" s="5">
        <v>9</v>
      </c>
      <c r="BB81" s="5">
        <v>9</v>
      </c>
    </row>
    <row r="82" spans="46:54" x14ac:dyDescent="0.3">
      <c r="AT82" s="5">
        <v>900</v>
      </c>
      <c r="AU82" s="5">
        <v>-62</v>
      </c>
      <c r="AV82" s="5">
        <v>58</v>
      </c>
      <c r="AW82" s="5">
        <v>58</v>
      </c>
      <c r="AY82" s="5">
        <v>2025</v>
      </c>
      <c r="AZ82" s="5">
        <v>-6</v>
      </c>
      <c r="BA82" s="5">
        <v>2</v>
      </c>
      <c r="BB82" s="5">
        <v>2</v>
      </c>
    </row>
    <row r="83" spans="46:54" x14ac:dyDescent="0.3">
      <c r="AT83" s="5">
        <v>900</v>
      </c>
      <c r="AU83" s="5">
        <v>-61</v>
      </c>
      <c r="AV83" s="5">
        <v>54</v>
      </c>
      <c r="AW83" s="5">
        <v>54</v>
      </c>
      <c r="AY83" s="5">
        <v>2025</v>
      </c>
      <c r="AZ83" s="5">
        <v>-5</v>
      </c>
      <c r="BA83" s="5">
        <v>11</v>
      </c>
      <c r="BB83" s="5">
        <v>11</v>
      </c>
    </row>
    <row r="84" spans="46:54" x14ac:dyDescent="0.3">
      <c r="AT84" s="5">
        <v>900</v>
      </c>
      <c r="AU84" s="5">
        <v>-60</v>
      </c>
      <c r="AV84" s="5">
        <v>112</v>
      </c>
      <c r="AW84" s="5">
        <v>112</v>
      </c>
      <c r="AY84" s="5">
        <v>2025</v>
      </c>
      <c r="AZ84" s="5">
        <v>-4</v>
      </c>
      <c r="BA84" s="5">
        <v>18</v>
      </c>
      <c r="BB84" s="5">
        <v>18</v>
      </c>
    </row>
    <row r="85" spans="46:54" x14ac:dyDescent="0.3">
      <c r="AT85" s="5">
        <v>900</v>
      </c>
      <c r="AU85" s="5">
        <v>-59</v>
      </c>
      <c r="AV85" s="5">
        <v>47</v>
      </c>
      <c r="AW85" s="5">
        <v>47</v>
      </c>
      <c r="AY85" s="5">
        <v>2025</v>
      </c>
      <c r="AZ85" s="5">
        <v>-3</v>
      </c>
      <c r="BA85" s="5">
        <v>25</v>
      </c>
      <c r="BB85" s="5">
        <v>25</v>
      </c>
    </row>
    <row r="86" spans="46:54" x14ac:dyDescent="0.3">
      <c r="AT86" s="5">
        <v>900</v>
      </c>
      <c r="AU86" s="5">
        <v>-58</v>
      </c>
      <c r="AV86" s="5">
        <v>61</v>
      </c>
      <c r="AW86" s="5">
        <v>61</v>
      </c>
      <c r="AY86" s="5">
        <v>2025</v>
      </c>
      <c r="AZ86" s="5">
        <v>-2</v>
      </c>
      <c r="BA86" s="5">
        <v>29</v>
      </c>
      <c r="BB86" s="5">
        <v>29</v>
      </c>
    </row>
    <row r="87" spans="46:54" x14ac:dyDescent="0.3">
      <c r="AT87" s="5">
        <v>900</v>
      </c>
      <c r="AU87" s="5">
        <v>-57</v>
      </c>
      <c r="AV87" s="5">
        <v>25</v>
      </c>
      <c r="AW87" s="5">
        <v>25</v>
      </c>
      <c r="AY87" s="5">
        <v>2025</v>
      </c>
      <c r="AZ87" s="5">
        <v>-1</v>
      </c>
      <c r="BA87" s="5">
        <v>48</v>
      </c>
      <c r="BB87" s="5">
        <v>48</v>
      </c>
    </row>
    <row r="88" spans="46:54" x14ac:dyDescent="0.3">
      <c r="AT88" s="5">
        <v>900</v>
      </c>
      <c r="AU88" s="5">
        <v>-56</v>
      </c>
      <c r="AV88" s="5">
        <v>25</v>
      </c>
      <c r="AW88" s="5">
        <v>25</v>
      </c>
      <c r="AY88" s="5">
        <v>2025</v>
      </c>
      <c r="AZ88" s="5">
        <v>0</v>
      </c>
      <c r="BA88" s="5">
        <v>60</v>
      </c>
      <c r="BB88" s="5">
        <v>60</v>
      </c>
    </row>
    <row r="89" spans="46:54" x14ac:dyDescent="0.3">
      <c r="AT89" s="5">
        <v>900</v>
      </c>
      <c r="AU89" s="5">
        <v>-55</v>
      </c>
      <c r="AV89" s="5">
        <v>37</v>
      </c>
      <c r="AW89" s="5">
        <v>37</v>
      </c>
      <c r="AY89" s="5">
        <v>2025</v>
      </c>
      <c r="AZ89" s="5">
        <v>1</v>
      </c>
      <c r="BA89" s="5">
        <v>69</v>
      </c>
      <c r="BB89" s="5">
        <v>69</v>
      </c>
    </row>
    <row r="90" spans="46:54" x14ac:dyDescent="0.3">
      <c r="AT90" s="5">
        <v>900</v>
      </c>
      <c r="AU90" s="5">
        <v>-54</v>
      </c>
      <c r="AV90" s="5">
        <v>11</v>
      </c>
      <c r="AW90" s="5">
        <v>11</v>
      </c>
      <c r="AY90" s="5">
        <v>2025</v>
      </c>
      <c r="AZ90" s="5">
        <v>2</v>
      </c>
      <c r="BA90" s="5">
        <v>87</v>
      </c>
      <c r="BB90" s="5">
        <v>87</v>
      </c>
    </row>
    <row r="91" spans="46:54" x14ac:dyDescent="0.3">
      <c r="AT91" s="5">
        <v>900</v>
      </c>
      <c r="AU91" s="5">
        <v>-53</v>
      </c>
      <c r="AV91" s="5">
        <v>4</v>
      </c>
      <c r="AW91" s="5">
        <v>4</v>
      </c>
      <c r="AY91" s="5">
        <v>2025</v>
      </c>
      <c r="AZ91" s="5">
        <v>3</v>
      </c>
      <c r="BA91" s="5">
        <v>93</v>
      </c>
      <c r="BB91" s="5">
        <v>93</v>
      </c>
    </row>
    <row r="92" spans="46:54" x14ac:dyDescent="0.3">
      <c r="AT92" s="5">
        <v>900</v>
      </c>
      <c r="AU92" s="5">
        <v>-52</v>
      </c>
      <c r="AV92" s="5">
        <v>3</v>
      </c>
      <c r="AW92" s="5">
        <v>3</v>
      </c>
      <c r="AY92" s="5">
        <v>2025</v>
      </c>
      <c r="AZ92" s="5">
        <v>4</v>
      </c>
      <c r="BA92" s="5">
        <v>92</v>
      </c>
      <c r="BB92" s="5">
        <v>92</v>
      </c>
    </row>
    <row r="93" spans="46:54" x14ac:dyDescent="0.3">
      <c r="AT93" s="5">
        <v>900</v>
      </c>
      <c r="AU93" s="5">
        <v>-51</v>
      </c>
      <c r="AV93" s="5">
        <v>2</v>
      </c>
      <c r="AW93" s="5">
        <v>2</v>
      </c>
      <c r="AY93" s="5">
        <v>2025</v>
      </c>
      <c r="AZ93" s="5">
        <v>5</v>
      </c>
      <c r="BA93" s="5">
        <v>129</v>
      </c>
      <c r="BB93" s="5">
        <v>129</v>
      </c>
    </row>
    <row r="94" spans="46:54" x14ac:dyDescent="0.3">
      <c r="AT94" s="5">
        <v>2025</v>
      </c>
      <c r="AU94" s="5">
        <v>-97</v>
      </c>
      <c r="AV94" s="5">
        <v>3</v>
      </c>
      <c r="AW94" s="5">
        <v>3</v>
      </c>
      <c r="AY94" s="5">
        <v>2025</v>
      </c>
      <c r="AZ94" s="5">
        <v>6</v>
      </c>
      <c r="BA94" s="5">
        <v>137</v>
      </c>
      <c r="BB94" s="5">
        <v>137</v>
      </c>
    </row>
    <row r="95" spans="46:54" x14ac:dyDescent="0.3">
      <c r="AT95" s="5">
        <v>2025</v>
      </c>
      <c r="AU95" s="5">
        <v>-96</v>
      </c>
      <c r="AV95" s="5">
        <v>3</v>
      </c>
      <c r="AW95" s="5">
        <v>3</v>
      </c>
      <c r="AY95" s="5">
        <v>2025</v>
      </c>
      <c r="AZ95" s="5">
        <v>7</v>
      </c>
      <c r="BA95" s="5">
        <v>152</v>
      </c>
      <c r="BB95" s="5">
        <v>152</v>
      </c>
    </row>
    <row r="96" spans="46:54" x14ac:dyDescent="0.3">
      <c r="AT96" s="5">
        <v>2025</v>
      </c>
      <c r="AU96" s="5">
        <v>-95</v>
      </c>
      <c r="AV96" s="5">
        <v>9</v>
      </c>
      <c r="AW96" s="5">
        <v>9</v>
      </c>
      <c r="AY96" s="5">
        <v>2025</v>
      </c>
      <c r="AZ96" s="5">
        <v>8</v>
      </c>
      <c r="BA96" s="5">
        <v>98</v>
      </c>
      <c r="BB96" s="5">
        <v>98</v>
      </c>
    </row>
    <row r="97" spans="46:54" x14ac:dyDescent="0.3">
      <c r="AT97" s="5">
        <v>2025</v>
      </c>
      <c r="AU97" s="5">
        <v>-94</v>
      </c>
      <c r="AV97" s="5">
        <v>9</v>
      </c>
      <c r="AW97" s="5">
        <v>9</v>
      </c>
      <c r="AY97" s="5">
        <v>2025</v>
      </c>
      <c r="AZ97" s="5">
        <v>9</v>
      </c>
      <c r="BA97" s="5">
        <v>107</v>
      </c>
      <c r="BB97" s="5">
        <v>107</v>
      </c>
    </row>
    <row r="98" spans="46:54" x14ac:dyDescent="0.3">
      <c r="AT98" s="5">
        <v>2025</v>
      </c>
      <c r="AU98" s="5">
        <v>-93</v>
      </c>
      <c r="AV98" s="5">
        <v>23</v>
      </c>
      <c r="AW98" s="5">
        <v>23</v>
      </c>
      <c r="AY98" s="5">
        <v>2025</v>
      </c>
      <c r="AZ98" s="5">
        <v>10</v>
      </c>
      <c r="BA98" s="5">
        <v>110</v>
      </c>
      <c r="BB98" s="5">
        <v>110</v>
      </c>
    </row>
    <row r="99" spans="46:54" x14ac:dyDescent="0.3">
      <c r="AT99" s="5">
        <v>2025</v>
      </c>
      <c r="AU99" s="5">
        <v>-92</v>
      </c>
      <c r="AV99" s="5">
        <v>21</v>
      </c>
      <c r="AW99" s="5">
        <v>21</v>
      </c>
      <c r="AY99" s="5">
        <v>2025</v>
      </c>
      <c r="AZ99" s="5">
        <v>11</v>
      </c>
      <c r="BA99" s="5">
        <v>87</v>
      </c>
      <c r="BB99" s="5">
        <v>87</v>
      </c>
    </row>
    <row r="100" spans="46:54" x14ac:dyDescent="0.3">
      <c r="AT100" s="5">
        <v>2025</v>
      </c>
      <c r="AU100" s="5">
        <v>-91</v>
      </c>
      <c r="AV100" s="5">
        <v>31</v>
      </c>
      <c r="AW100" s="5">
        <v>31</v>
      </c>
      <c r="AY100" s="5">
        <v>2025</v>
      </c>
      <c r="AZ100" s="5">
        <v>12</v>
      </c>
      <c r="BA100" s="5">
        <v>97</v>
      </c>
      <c r="BB100" s="5">
        <v>97</v>
      </c>
    </row>
    <row r="101" spans="46:54" x14ac:dyDescent="0.3">
      <c r="AT101" s="5">
        <v>2025</v>
      </c>
      <c r="AU101" s="5">
        <v>-90</v>
      </c>
      <c r="AV101" s="5">
        <v>47</v>
      </c>
      <c r="AW101" s="5">
        <v>47</v>
      </c>
      <c r="AY101" s="5">
        <v>2025</v>
      </c>
      <c r="AZ101" s="5">
        <v>13</v>
      </c>
      <c r="BA101" s="5">
        <v>109</v>
      </c>
      <c r="BB101" s="5">
        <v>109</v>
      </c>
    </row>
    <row r="102" spans="46:54" x14ac:dyDescent="0.3">
      <c r="AT102" s="5">
        <v>2025</v>
      </c>
      <c r="AU102" s="5">
        <v>-89</v>
      </c>
      <c r="AV102" s="5">
        <v>57</v>
      </c>
      <c r="AW102" s="5">
        <v>57</v>
      </c>
      <c r="AY102" s="5">
        <v>2025</v>
      </c>
      <c r="AZ102" s="5">
        <v>14</v>
      </c>
      <c r="BA102" s="5">
        <v>120</v>
      </c>
      <c r="BB102" s="5">
        <v>120</v>
      </c>
    </row>
    <row r="103" spans="46:54" x14ac:dyDescent="0.3">
      <c r="AT103" s="5">
        <v>2025</v>
      </c>
      <c r="AU103" s="5">
        <v>-88</v>
      </c>
      <c r="AV103" s="5">
        <v>17</v>
      </c>
      <c r="AW103" s="5">
        <v>17</v>
      </c>
      <c r="AY103" s="5">
        <v>2025</v>
      </c>
      <c r="AZ103" s="5">
        <v>15</v>
      </c>
      <c r="BA103" s="5">
        <v>70</v>
      </c>
      <c r="BB103" s="5">
        <v>70</v>
      </c>
    </row>
    <row r="104" spans="46:54" x14ac:dyDescent="0.3">
      <c r="AT104" s="5">
        <v>2025</v>
      </c>
      <c r="AU104" s="5">
        <v>-87</v>
      </c>
      <c r="AV104" s="5">
        <v>22</v>
      </c>
      <c r="AW104" s="5">
        <v>22</v>
      </c>
      <c r="AY104" s="5">
        <v>2025</v>
      </c>
      <c r="AZ104" s="5">
        <v>16</v>
      </c>
      <c r="BA104" s="5">
        <v>127</v>
      </c>
      <c r="BB104" s="5">
        <v>127</v>
      </c>
    </row>
    <row r="105" spans="46:54" x14ac:dyDescent="0.3">
      <c r="AT105" s="5">
        <v>2025</v>
      </c>
      <c r="AU105" s="5">
        <v>-86</v>
      </c>
      <c r="AV105" s="5">
        <v>42</v>
      </c>
      <c r="AW105" s="5">
        <v>42</v>
      </c>
      <c r="AY105" s="5">
        <v>2025</v>
      </c>
      <c r="AZ105" s="5">
        <v>17</v>
      </c>
      <c r="BA105" s="5">
        <v>73</v>
      </c>
      <c r="BB105" s="5">
        <v>73</v>
      </c>
    </row>
    <row r="106" spans="46:54" x14ac:dyDescent="0.3">
      <c r="AT106" s="5">
        <v>2025</v>
      </c>
      <c r="AU106" s="5">
        <v>-85</v>
      </c>
      <c r="AV106" s="5">
        <v>29</v>
      </c>
      <c r="AW106" s="5">
        <v>29</v>
      </c>
      <c r="AY106" s="5">
        <v>2025</v>
      </c>
      <c r="AZ106" s="5">
        <v>18</v>
      </c>
      <c r="BA106" s="5">
        <v>80</v>
      </c>
      <c r="BB106" s="5">
        <v>80</v>
      </c>
    </row>
    <row r="107" spans="46:54" x14ac:dyDescent="0.3">
      <c r="AT107" s="5">
        <v>2025</v>
      </c>
      <c r="AU107" s="5">
        <v>-84</v>
      </c>
      <c r="AV107" s="5">
        <v>32</v>
      </c>
      <c r="AW107" s="5">
        <v>32</v>
      </c>
      <c r="AY107" s="5">
        <v>2025</v>
      </c>
      <c r="AZ107" s="5">
        <v>19</v>
      </c>
      <c r="BA107" s="5">
        <v>76</v>
      </c>
      <c r="BB107" s="5">
        <v>76</v>
      </c>
    </row>
    <row r="108" spans="46:54" x14ac:dyDescent="0.3">
      <c r="AT108" s="5">
        <v>2025</v>
      </c>
      <c r="AU108" s="5">
        <v>-83</v>
      </c>
      <c r="AV108" s="5">
        <v>41</v>
      </c>
      <c r="AW108" s="5">
        <v>41</v>
      </c>
      <c r="AY108" s="5">
        <v>2025</v>
      </c>
      <c r="AZ108" s="5">
        <v>20</v>
      </c>
      <c r="BA108" s="5">
        <v>55</v>
      </c>
      <c r="BB108" s="5">
        <v>55</v>
      </c>
    </row>
    <row r="109" spans="46:54" x14ac:dyDescent="0.3">
      <c r="AT109" s="5">
        <v>2025</v>
      </c>
      <c r="AU109" s="5">
        <v>-82</v>
      </c>
      <c r="AV109" s="5">
        <v>50</v>
      </c>
      <c r="AW109" s="5">
        <v>50</v>
      </c>
      <c r="AY109" s="5">
        <v>2025</v>
      </c>
      <c r="AZ109" s="5">
        <v>21</v>
      </c>
      <c r="BA109" s="5">
        <v>75</v>
      </c>
      <c r="BB109" s="5">
        <v>75</v>
      </c>
    </row>
    <row r="110" spans="46:54" x14ac:dyDescent="0.3">
      <c r="AT110" s="5">
        <v>2025</v>
      </c>
      <c r="AU110" s="5">
        <v>-81</v>
      </c>
      <c r="AV110" s="5">
        <v>86</v>
      </c>
      <c r="AW110" s="5">
        <v>86</v>
      </c>
      <c r="AY110" s="5">
        <v>2025</v>
      </c>
      <c r="AZ110" s="5">
        <v>22</v>
      </c>
      <c r="BA110" s="5">
        <v>58</v>
      </c>
      <c r="BB110" s="5">
        <v>58</v>
      </c>
    </row>
    <row r="111" spans="46:54" x14ac:dyDescent="0.3">
      <c r="AT111" s="5">
        <v>2025</v>
      </c>
      <c r="AU111" s="5">
        <v>-80</v>
      </c>
      <c r="AV111" s="5">
        <v>60</v>
      </c>
      <c r="AW111" s="5">
        <v>60</v>
      </c>
      <c r="AY111" s="5">
        <v>2025</v>
      </c>
      <c r="AZ111" s="5">
        <v>23</v>
      </c>
      <c r="BA111" s="5">
        <v>82</v>
      </c>
      <c r="BB111" s="5">
        <v>82</v>
      </c>
    </row>
    <row r="112" spans="46:54" x14ac:dyDescent="0.3">
      <c r="AT112" s="5">
        <v>2025</v>
      </c>
      <c r="AU112" s="5">
        <v>-79</v>
      </c>
      <c r="AV112" s="5">
        <v>66</v>
      </c>
      <c r="AW112" s="5">
        <v>66</v>
      </c>
      <c r="AY112" s="5">
        <v>2025</v>
      </c>
      <c r="AZ112" s="5">
        <v>24</v>
      </c>
      <c r="BA112" s="5">
        <v>98</v>
      </c>
      <c r="BB112" s="5">
        <v>98</v>
      </c>
    </row>
    <row r="113" spans="46:54" x14ac:dyDescent="0.3">
      <c r="AT113" s="5">
        <v>2025</v>
      </c>
      <c r="AU113" s="5">
        <v>-78</v>
      </c>
      <c r="AV113" s="5">
        <v>80</v>
      </c>
      <c r="AW113" s="5">
        <v>80</v>
      </c>
      <c r="AY113" s="5">
        <v>2025</v>
      </c>
      <c r="AZ113" s="5">
        <v>25</v>
      </c>
      <c r="BA113" s="5">
        <v>82</v>
      </c>
      <c r="BB113" s="5">
        <v>82</v>
      </c>
    </row>
    <row r="114" spans="46:54" x14ac:dyDescent="0.3">
      <c r="AT114" s="5">
        <v>2025</v>
      </c>
      <c r="AU114" s="5">
        <v>-77</v>
      </c>
      <c r="AV114" s="5">
        <v>106</v>
      </c>
      <c r="AW114" s="5">
        <v>106</v>
      </c>
      <c r="AY114" s="5">
        <v>2025</v>
      </c>
      <c r="AZ114" s="5">
        <v>26</v>
      </c>
      <c r="BA114" s="5">
        <v>53</v>
      </c>
      <c r="BB114" s="5">
        <v>53</v>
      </c>
    </row>
    <row r="115" spans="46:54" x14ac:dyDescent="0.3">
      <c r="AT115" s="5">
        <v>2025</v>
      </c>
      <c r="AU115" s="5">
        <v>-76</v>
      </c>
      <c r="AV115" s="5">
        <v>108</v>
      </c>
      <c r="AW115" s="5">
        <v>108</v>
      </c>
      <c r="AY115" s="5">
        <v>2025</v>
      </c>
      <c r="AZ115" s="5">
        <v>27</v>
      </c>
      <c r="BA115" s="5">
        <v>65</v>
      </c>
      <c r="BB115" s="5">
        <v>65</v>
      </c>
    </row>
    <row r="116" spans="46:54" x14ac:dyDescent="0.3">
      <c r="AT116" s="5">
        <v>2025</v>
      </c>
      <c r="AU116" s="5">
        <v>-75</v>
      </c>
      <c r="AV116" s="5">
        <v>92</v>
      </c>
      <c r="AW116" s="5">
        <v>92</v>
      </c>
      <c r="AY116" s="5">
        <v>2025</v>
      </c>
      <c r="AZ116" s="5">
        <v>28</v>
      </c>
      <c r="BA116" s="5">
        <v>71</v>
      </c>
      <c r="BB116" s="5">
        <v>71</v>
      </c>
    </row>
    <row r="117" spans="46:54" x14ac:dyDescent="0.3">
      <c r="AT117" s="5">
        <v>2025</v>
      </c>
      <c r="AU117" s="5">
        <v>-74</v>
      </c>
      <c r="AV117" s="5">
        <v>165</v>
      </c>
      <c r="AW117" s="5">
        <v>165</v>
      </c>
      <c r="AY117" s="5">
        <v>2025</v>
      </c>
      <c r="AZ117" s="5">
        <v>29</v>
      </c>
      <c r="BA117" s="5">
        <v>65</v>
      </c>
      <c r="BB117" s="5">
        <v>65</v>
      </c>
    </row>
    <row r="118" spans="46:54" x14ac:dyDescent="0.3">
      <c r="AT118" s="5">
        <v>2025</v>
      </c>
      <c r="AU118" s="5">
        <v>-73</v>
      </c>
      <c r="AV118" s="5">
        <v>105</v>
      </c>
      <c r="AW118" s="5">
        <v>105</v>
      </c>
      <c r="AY118" s="5">
        <v>2025</v>
      </c>
      <c r="AZ118" s="5">
        <v>30</v>
      </c>
      <c r="BA118" s="5">
        <v>44</v>
      </c>
      <c r="BB118" s="5">
        <v>44</v>
      </c>
    </row>
    <row r="119" spans="46:54" x14ac:dyDescent="0.3">
      <c r="AT119" s="5">
        <v>2025</v>
      </c>
      <c r="AU119" s="5">
        <v>-72</v>
      </c>
      <c r="AV119" s="5">
        <v>74</v>
      </c>
      <c r="AW119" s="5">
        <v>74</v>
      </c>
      <c r="AY119" s="5">
        <v>2025</v>
      </c>
      <c r="AZ119" s="5">
        <v>31</v>
      </c>
      <c r="BA119" s="5">
        <v>35</v>
      </c>
      <c r="BB119" s="5">
        <v>35</v>
      </c>
    </row>
    <row r="120" spans="46:54" x14ac:dyDescent="0.3">
      <c r="AT120" s="5">
        <v>2025</v>
      </c>
      <c r="AU120" s="5">
        <v>-71</v>
      </c>
      <c r="AV120" s="5">
        <v>105</v>
      </c>
      <c r="AW120" s="5">
        <v>105</v>
      </c>
      <c r="AY120" s="5">
        <v>2025</v>
      </c>
      <c r="AZ120" s="5">
        <v>32</v>
      </c>
      <c r="BA120" s="5">
        <v>16</v>
      </c>
      <c r="BB120" s="5">
        <v>16</v>
      </c>
    </row>
    <row r="121" spans="46:54" x14ac:dyDescent="0.3">
      <c r="AT121" s="5">
        <v>2025</v>
      </c>
      <c r="AU121" s="5">
        <v>-70</v>
      </c>
      <c r="AV121" s="5">
        <v>78</v>
      </c>
      <c r="AW121" s="5">
        <v>78</v>
      </c>
      <c r="AY121" s="5">
        <v>2025</v>
      </c>
      <c r="AZ121" s="5">
        <v>33</v>
      </c>
      <c r="BA121" s="5">
        <v>7</v>
      </c>
      <c r="BB121" s="5">
        <v>7</v>
      </c>
    </row>
    <row r="122" spans="46:54" x14ac:dyDescent="0.3">
      <c r="AT122" s="5">
        <v>2025</v>
      </c>
      <c r="AU122" s="5">
        <v>-69</v>
      </c>
      <c r="AV122" s="5">
        <v>149</v>
      </c>
      <c r="AW122" s="5">
        <v>149</v>
      </c>
      <c r="AY122" s="5">
        <v>2025</v>
      </c>
      <c r="AZ122" s="5">
        <v>36</v>
      </c>
      <c r="BA122" s="5">
        <v>2</v>
      </c>
      <c r="BB122" s="5">
        <v>2</v>
      </c>
    </row>
    <row r="123" spans="46:54" x14ac:dyDescent="0.3">
      <c r="AT123" s="5">
        <v>2025</v>
      </c>
      <c r="AU123" s="5">
        <v>-68</v>
      </c>
      <c r="AV123" s="5">
        <v>124</v>
      </c>
      <c r="AW123" s="5">
        <v>124</v>
      </c>
      <c r="AY123" s="5">
        <v>2175</v>
      </c>
      <c r="AZ123" s="5">
        <v>-5</v>
      </c>
      <c r="BA123" s="5">
        <v>3</v>
      </c>
      <c r="BB123" s="5">
        <v>3</v>
      </c>
    </row>
    <row r="124" spans="46:54" x14ac:dyDescent="0.3">
      <c r="AT124" s="5">
        <v>2025</v>
      </c>
      <c r="AU124" s="5">
        <v>-67</v>
      </c>
      <c r="AV124" s="5">
        <v>165</v>
      </c>
      <c r="AW124" s="5">
        <v>165</v>
      </c>
      <c r="AY124" s="5">
        <v>2175</v>
      </c>
      <c r="AZ124" s="5">
        <v>-4</v>
      </c>
      <c r="BA124" s="5">
        <v>22</v>
      </c>
      <c r="BB124" s="5">
        <v>22</v>
      </c>
    </row>
    <row r="125" spans="46:54" x14ac:dyDescent="0.3">
      <c r="AT125" s="5">
        <v>2025</v>
      </c>
      <c r="AU125" s="5">
        <v>-66</v>
      </c>
      <c r="AV125" s="5">
        <v>385</v>
      </c>
      <c r="AW125" s="5">
        <v>385</v>
      </c>
      <c r="AY125" s="5">
        <v>2175</v>
      </c>
      <c r="AZ125" s="5">
        <v>-3</v>
      </c>
      <c r="BA125" s="5">
        <v>33</v>
      </c>
      <c r="BB125" s="5">
        <v>33</v>
      </c>
    </row>
    <row r="126" spans="46:54" x14ac:dyDescent="0.3">
      <c r="AT126" s="5">
        <v>2025</v>
      </c>
      <c r="AU126" s="5">
        <v>-65</v>
      </c>
      <c r="AV126" s="5">
        <v>59</v>
      </c>
      <c r="AW126" s="5">
        <v>59</v>
      </c>
      <c r="AY126" s="5">
        <v>2175</v>
      </c>
      <c r="AZ126" s="5">
        <v>-2</v>
      </c>
      <c r="BA126" s="5">
        <v>65</v>
      </c>
      <c r="BB126" s="5">
        <v>65</v>
      </c>
    </row>
    <row r="127" spans="46:54" x14ac:dyDescent="0.3">
      <c r="AT127" s="5">
        <v>2025</v>
      </c>
      <c r="AU127" s="5">
        <v>-64</v>
      </c>
      <c r="AV127" s="5">
        <v>80</v>
      </c>
      <c r="AW127" s="5">
        <v>80</v>
      </c>
      <c r="AY127" s="5">
        <v>2175</v>
      </c>
      <c r="AZ127" s="5">
        <v>-1</v>
      </c>
      <c r="BA127" s="5">
        <v>89</v>
      </c>
      <c r="BB127" s="5">
        <v>89</v>
      </c>
    </row>
    <row r="128" spans="46:54" x14ac:dyDescent="0.3">
      <c r="AT128" s="5">
        <v>2025</v>
      </c>
      <c r="AU128" s="5">
        <v>-63</v>
      </c>
      <c r="AV128" s="5">
        <v>105</v>
      </c>
      <c r="AW128" s="5">
        <v>105</v>
      </c>
      <c r="AY128" s="5">
        <v>2175</v>
      </c>
      <c r="AZ128" s="5">
        <v>0</v>
      </c>
      <c r="BA128" s="5">
        <v>85</v>
      </c>
      <c r="BB128" s="5">
        <v>85</v>
      </c>
    </row>
    <row r="129" spans="46:54" x14ac:dyDescent="0.3">
      <c r="AT129" s="5">
        <v>2025</v>
      </c>
      <c r="AU129" s="5">
        <v>-62</v>
      </c>
      <c r="AV129" s="5">
        <v>48</v>
      </c>
      <c r="AW129" s="5">
        <v>48</v>
      </c>
      <c r="AY129" s="5">
        <v>2175</v>
      </c>
      <c r="AZ129" s="5">
        <v>1</v>
      </c>
      <c r="BA129" s="5">
        <v>99</v>
      </c>
      <c r="BB129" s="5">
        <v>99</v>
      </c>
    </row>
    <row r="130" spans="46:54" x14ac:dyDescent="0.3">
      <c r="AT130" s="5">
        <v>2025</v>
      </c>
      <c r="AU130" s="5">
        <v>-61</v>
      </c>
      <c r="AV130" s="5">
        <v>48</v>
      </c>
      <c r="AW130" s="5">
        <v>48</v>
      </c>
      <c r="AY130" s="5">
        <v>2175</v>
      </c>
      <c r="AZ130" s="5">
        <v>2</v>
      </c>
      <c r="BA130" s="5">
        <v>96</v>
      </c>
      <c r="BB130" s="5">
        <v>96</v>
      </c>
    </row>
    <row r="131" spans="46:54" x14ac:dyDescent="0.3">
      <c r="AT131" s="5">
        <v>2025</v>
      </c>
      <c r="AU131" s="5">
        <v>-60</v>
      </c>
      <c r="AV131" s="5">
        <v>38</v>
      </c>
      <c r="AW131" s="5">
        <v>38</v>
      </c>
      <c r="AY131" s="5">
        <v>2175</v>
      </c>
      <c r="AZ131" s="5">
        <v>3</v>
      </c>
      <c r="BA131" s="5">
        <v>164</v>
      </c>
      <c r="BB131" s="5">
        <v>164</v>
      </c>
    </row>
    <row r="132" spans="46:54" x14ac:dyDescent="0.3">
      <c r="AT132" s="5">
        <v>2025</v>
      </c>
      <c r="AU132" s="5">
        <v>-59</v>
      </c>
      <c r="AV132" s="5">
        <v>66</v>
      </c>
      <c r="AW132" s="5">
        <v>66</v>
      </c>
      <c r="AY132" s="5">
        <v>2175</v>
      </c>
      <c r="AZ132" s="5">
        <v>4</v>
      </c>
      <c r="BA132" s="5">
        <v>167</v>
      </c>
      <c r="BB132" s="5">
        <v>167</v>
      </c>
    </row>
    <row r="133" spans="46:54" x14ac:dyDescent="0.3">
      <c r="AT133" s="5">
        <v>2025</v>
      </c>
      <c r="AU133" s="5">
        <v>-58</v>
      </c>
      <c r="AV133" s="5">
        <v>53</v>
      </c>
      <c r="AW133" s="5">
        <v>53</v>
      </c>
      <c r="AY133" s="5">
        <v>2175</v>
      </c>
      <c r="AZ133" s="5">
        <v>5</v>
      </c>
      <c r="BA133" s="5">
        <v>150</v>
      </c>
      <c r="BB133" s="5">
        <v>150</v>
      </c>
    </row>
    <row r="134" spans="46:54" x14ac:dyDescent="0.3">
      <c r="AT134" s="5">
        <v>2025</v>
      </c>
      <c r="AU134" s="5">
        <v>-57</v>
      </c>
      <c r="AV134" s="5">
        <v>19</v>
      </c>
      <c r="AW134" s="5">
        <v>19</v>
      </c>
      <c r="AY134" s="5">
        <v>2175</v>
      </c>
      <c r="AZ134" s="5">
        <v>6</v>
      </c>
      <c r="BA134" s="5">
        <v>182</v>
      </c>
      <c r="BB134" s="5">
        <v>182</v>
      </c>
    </row>
    <row r="135" spans="46:54" x14ac:dyDescent="0.3">
      <c r="AT135" s="5">
        <v>2025</v>
      </c>
      <c r="AU135" s="5">
        <v>-56</v>
      </c>
      <c r="AV135" s="5">
        <v>9</v>
      </c>
      <c r="AW135" s="5">
        <v>9</v>
      </c>
      <c r="AY135" s="5">
        <v>2175</v>
      </c>
      <c r="AZ135" s="5">
        <v>7</v>
      </c>
      <c r="BA135" s="5">
        <v>207</v>
      </c>
      <c r="BB135" s="5">
        <v>207</v>
      </c>
    </row>
    <row r="136" spans="46:54" x14ac:dyDescent="0.3">
      <c r="AT136" s="5">
        <v>2025</v>
      </c>
      <c r="AU136" s="5">
        <v>-55</v>
      </c>
      <c r="AV136" s="5">
        <v>3</v>
      </c>
      <c r="AW136" s="5">
        <v>3</v>
      </c>
      <c r="AY136" s="5">
        <v>2175</v>
      </c>
      <c r="AZ136" s="5">
        <v>8</v>
      </c>
      <c r="BA136" s="5">
        <v>160</v>
      </c>
      <c r="BB136" s="5">
        <v>160</v>
      </c>
    </row>
    <row r="137" spans="46:54" x14ac:dyDescent="0.3">
      <c r="AT137" s="5">
        <v>2025</v>
      </c>
      <c r="AU137" s="5">
        <v>-54</v>
      </c>
      <c r="AV137" s="5">
        <v>11</v>
      </c>
      <c r="AW137" s="5">
        <v>11</v>
      </c>
      <c r="AY137" s="5">
        <v>2175</v>
      </c>
      <c r="AZ137" s="5">
        <v>9</v>
      </c>
      <c r="BA137" s="5">
        <v>129</v>
      </c>
      <c r="BB137" s="5">
        <v>129</v>
      </c>
    </row>
    <row r="138" spans="46:54" x14ac:dyDescent="0.3">
      <c r="AT138" s="5">
        <v>2025</v>
      </c>
      <c r="AU138" s="5">
        <v>-51</v>
      </c>
      <c r="AV138" s="5">
        <v>2</v>
      </c>
      <c r="AW138" s="5">
        <v>2</v>
      </c>
      <c r="AY138" s="5">
        <v>2175</v>
      </c>
      <c r="AZ138" s="5">
        <v>10</v>
      </c>
      <c r="BA138" s="5">
        <v>119</v>
      </c>
      <c r="BB138" s="5">
        <v>119</v>
      </c>
    </row>
    <row r="139" spans="46:54" x14ac:dyDescent="0.3">
      <c r="AT139" s="5">
        <v>2175</v>
      </c>
      <c r="AU139" s="5">
        <v>-93</v>
      </c>
      <c r="AV139" s="5">
        <v>7</v>
      </c>
      <c r="AW139" s="5">
        <v>7</v>
      </c>
      <c r="AY139" s="5">
        <v>2175</v>
      </c>
      <c r="AZ139" s="5">
        <v>11</v>
      </c>
      <c r="BA139" s="5">
        <v>119</v>
      </c>
      <c r="BB139" s="5">
        <v>119</v>
      </c>
    </row>
    <row r="140" spans="46:54" x14ac:dyDescent="0.3">
      <c r="AT140" s="5">
        <v>2175</v>
      </c>
      <c r="AU140" s="5">
        <v>-92</v>
      </c>
      <c r="AV140" s="5">
        <v>10</v>
      </c>
      <c r="AW140" s="5">
        <v>10</v>
      </c>
      <c r="AY140" s="5">
        <v>2175</v>
      </c>
      <c r="AZ140" s="5">
        <v>12</v>
      </c>
      <c r="BA140" s="5">
        <v>120</v>
      </c>
      <c r="BB140" s="5">
        <v>120</v>
      </c>
    </row>
    <row r="141" spans="46:54" x14ac:dyDescent="0.3">
      <c r="AT141" s="5">
        <v>2175</v>
      </c>
      <c r="AU141" s="5">
        <v>-91</v>
      </c>
      <c r="AV141" s="5">
        <v>28</v>
      </c>
      <c r="AW141" s="5">
        <v>28</v>
      </c>
      <c r="AY141" s="5">
        <v>2175</v>
      </c>
      <c r="AZ141" s="5">
        <v>13</v>
      </c>
      <c r="BA141" s="5">
        <v>110</v>
      </c>
      <c r="BB141" s="5">
        <v>110</v>
      </c>
    </row>
    <row r="142" spans="46:54" x14ac:dyDescent="0.3">
      <c r="AT142" s="5">
        <v>2175</v>
      </c>
      <c r="AU142" s="5">
        <v>-90</v>
      </c>
      <c r="AV142" s="5">
        <v>47</v>
      </c>
      <c r="AW142" s="5">
        <v>47</v>
      </c>
      <c r="AY142" s="5">
        <v>2175</v>
      </c>
      <c r="AZ142" s="5">
        <v>14</v>
      </c>
      <c r="BA142" s="5">
        <v>112</v>
      </c>
      <c r="BB142" s="5">
        <v>112</v>
      </c>
    </row>
    <row r="143" spans="46:54" x14ac:dyDescent="0.3">
      <c r="AT143" s="5">
        <v>2175</v>
      </c>
      <c r="AU143" s="5">
        <v>-89</v>
      </c>
      <c r="AV143" s="5">
        <v>137</v>
      </c>
      <c r="AW143" s="5">
        <v>137</v>
      </c>
      <c r="AY143" s="5">
        <v>2175</v>
      </c>
      <c r="AZ143" s="5">
        <v>15</v>
      </c>
      <c r="BA143" s="5">
        <v>94</v>
      </c>
      <c r="BB143" s="5">
        <v>94</v>
      </c>
    </row>
    <row r="144" spans="46:54" x14ac:dyDescent="0.3">
      <c r="AT144" s="5">
        <v>2175</v>
      </c>
      <c r="AU144" s="5">
        <v>-88</v>
      </c>
      <c r="AV144" s="5">
        <v>208</v>
      </c>
      <c r="AW144" s="5">
        <v>208</v>
      </c>
      <c r="AY144" s="5">
        <v>2175</v>
      </c>
      <c r="AZ144" s="5">
        <v>16</v>
      </c>
      <c r="BA144" s="5">
        <v>99</v>
      </c>
      <c r="BB144" s="5">
        <v>99</v>
      </c>
    </row>
    <row r="145" spans="46:54" x14ac:dyDescent="0.3">
      <c r="AT145" s="5">
        <v>2175</v>
      </c>
      <c r="AU145" s="5">
        <v>-87</v>
      </c>
      <c r="AV145" s="5">
        <v>193</v>
      </c>
      <c r="AW145" s="5">
        <v>193</v>
      </c>
      <c r="AY145" s="5">
        <v>2175</v>
      </c>
      <c r="AZ145" s="5">
        <v>17</v>
      </c>
      <c r="BA145" s="5">
        <v>65</v>
      </c>
      <c r="BB145" s="5">
        <v>65</v>
      </c>
    </row>
    <row r="146" spans="46:54" x14ac:dyDescent="0.3">
      <c r="AT146" s="5">
        <v>2175</v>
      </c>
      <c r="AU146" s="5">
        <v>-86</v>
      </c>
      <c r="AV146" s="5">
        <v>103</v>
      </c>
      <c r="AW146" s="5">
        <v>103</v>
      </c>
      <c r="AY146" s="5">
        <v>2175</v>
      </c>
      <c r="AZ146" s="5">
        <v>18</v>
      </c>
      <c r="BA146" s="5">
        <v>83</v>
      </c>
      <c r="BB146" s="5">
        <v>83</v>
      </c>
    </row>
    <row r="147" spans="46:54" x14ac:dyDescent="0.3">
      <c r="AT147" s="5">
        <v>2175</v>
      </c>
      <c r="AU147" s="5">
        <v>-85</v>
      </c>
      <c r="AV147" s="5">
        <v>78</v>
      </c>
      <c r="AW147" s="5">
        <v>78</v>
      </c>
      <c r="AY147" s="5">
        <v>2175</v>
      </c>
      <c r="AZ147" s="5">
        <v>19</v>
      </c>
      <c r="BA147" s="5">
        <v>76</v>
      </c>
      <c r="BB147" s="5">
        <v>76</v>
      </c>
    </row>
    <row r="148" spans="46:54" x14ac:dyDescent="0.3">
      <c r="AT148" s="5">
        <v>2175</v>
      </c>
      <c r="AU148" s="5">
        <v>-84</v>
      </c>
      <c r="AV148" s="5">
        <v>80</v>
      </c>
      <c r="AW148" s="5">
        <v>80</v>
      </c>
      <c r="AY148" s="5">
        <v>2175</v>
      </c>
      <c r="AZ148" s="5">
        <v>20</v>
      </c>
      <c r="BA148" s="5">
        <v>50</v>
      </c>
      <c r="BB148" s="5">
        <v>50</v>
      </c>
    </row>
    <row r="149" spans="46:54" x14ac:dyDescent="0.3">
      <c r="AT149" s="5">
        <v>2175</v>
      </c>
      <c r="AU149" s="5">
        <v>-83</v>
      </c>
      <c r="AV149" s="5">
        <v>67</v>
      </c>
      <c r="AW149" s="5">
        <v>67</v>
      </c>
      <c r="AY149" s="5">
        <v>2175</v>
      </c>
      <c r="AZ149" s="5">
        <v>21</v>
      </c>
      <c r="BA149" s="5">
        <v>49</v>
      </c>
      <c r="BB149" s="5">
        <v>49</v>
      </c>
    </row>
    <row r="150" spans="46:54" x14ac:dyDescent="0.3">
      <c r="AT150" s="5">
        <v>2175</v>
      </c>
      <c r="AU150" s="5">
        <v>-82</v>
      </c>
      <c r="AV150" s="5">
        <v>57</v>
      </c>
      <c r="AW150" s="5">
        <v>57</v>
      </c>
      <c r="AY150" s="5">
        <v>2175</v>
      </c>
      <c r="AZ150" s="5">
        <v>22</v>
      </c>
      <c r="BA150" s="5">
        <v>32</v>
      </c>
      <c r="BB150" s="5">
        <v>32</v>
      </c>
    </row>
    <row r="151" spans="46:54" x14ac:dyDescent="0.3">
      <c r="AT151" s="5">
        <v>2175</v>
      </c>
      <c r="AU151" s="5">
        <v>-81</v>
      </c>
      <c r="AV151" s="5">
        <v>79</v>
      </c>
      <c r="AW151" s="5">
        <v>79</v>
      </c>
      <c r="AY151" s="5">
        <v>2175</v>
      </c>
      <c r="AZ151" s="5">
        <v>23</v>
      </c>
      <c r="BA151" s="5">
        <v>26</v>
      </c>
      <c r="BB151" s="5">
        <v>26</v>
      </c>
    </row>
    <row r="152" spans="46:54" x14ac:dyDescent="0.3">
      <c r="AT152" s="5">
        <v>2175</v>
      </c>
      <c r="AU152" s="5">
        <v>-80</v>
      </c>
      <c r="AV152" s="5">
        <v>89</v>
      </c>
      <c r="AW152" s="5">
        <v>89</v>
      </c>
      <c r="AY152" s="5">
        <v>2175</v>
      </c>
      <c r="AZ152" s="5">
        <v>24</v>
      </c>
      <c r="BA152" s="5">
        <v>36</v>
      </c>
      <c r="BB152" s="5">
        <v>36</v>
      </c>
    </row>
    <row r="153" spans="46:54" x14ac:dyDescent="0.3">
      <c r="AT153" s="5">
        <v>2175</v>
      </c>
      <c r="AU153" s="5">
        <v>-79</v>
      </c>
      <c r="AV153" s="5">
        <v>48</v>
      </c>
      <c r="AW153" s="5">
        <v>48</v>
      </c>
      <c r="AY153" s="5">
        <v>2175</v>
      </c>
      <c r="AZ153" s="5">
        <v>25</v>
      </c>
      <c r="BA153" s="5">
        <v>26</v>
      </c>
      <c r="BB153" s="5">
        <v>26</v>
      </c>
    </row>
    <row r="154" spans="46:54" x14ac:dyDescent="0.3">
      <c r="AT154" s="5">
        <v>2175</v>
      </c>
      <c r="AU154" s="5">
        <v>-78</v>
      </c>
      <c r="AV154" s="5">
        <v>50</v>
      </c>
      <c r="AW154" s="5">
        <v>50</v>
      </c>
      <c r="AY154" s="5">
        <v>2175</v>
      </c>
      <c r="AZ154" s="5">
        <v>26</v>
      </c>
      <c r="BA154" s="5">
        <v>25</v>
      </c>
      <c r="BB154" s="5">
        <v>25</v>
      </c>
    </row>
    <row r="155" spans="46:54" x14ac:dyDescent="0.3">
      <c r="AT155" s="5">
        <v>2175</v>
      </c>
      <c r="AU155" s="5">
        <v>-77</v>
      </c>
      <c r="AV155" s="5">
        <v>47</v>
      </c>
      <c r="AW155" s="5">
        <v>47</v>
      </c>
      <c r="AY155" s="5">
        <v>2175</v>
      </c>
      <c r="AZ155" s="5">
        <v>27</v>
      </c>
      <c r="BA155" s="5">
        <v>18</v>
      </c>
      <c r="BB155" s="5">
        <v>18</v>
      </c>
    </row>
    <row r="156" spans="46:54" x14ac:dyDescent="0.3">
      <c r="AT156" s="5">
        <v>2175</v>
      </c>
      <c r="AU156" s="5">
        <v>-76</v>
      </c>
      <c r="AV156" s="5">
        <v>84</v>
      </c>
      <c r="AW156" s="5">
        <v>84</v>
      </c>
      <c r="AY156" s="5">
        <v>2175</v>
      </c>
      <c r="AZ156" s="5">
        <v>28</v>
      </c>
      <c r="BA156" s="5">
        <v>10</v>
      </c>
      <c r="BB156" s="5">
        <v>10</v>
      </c>
    </row>
    <row r="157" spans="46:54" x14ac:dyDescent="0.3">
      <c r="AT157" s="5">
        <v>2175</v>
      </c>
      <c r="AU157" s="5">
        <v>-75</v>
      </c>
      <c r="AV157" s="5">
        <v>126</v>
      </c>
      <c r="AW157" s="5">
        <v>126</v>
      </c>
      <c r="AY157" s="5">
        <v>2175</v>
      </c>
      <c r="AZ157" s="5">
        <v>29</v>
      </c>
      <c r="BA157" s="5">
        <v>4</v>
      </c>
      <c r="BB157" s="5">
        <v>4</v>
      </c>
    </row>
    <row r="158" spans="46:54" x14ac:dyDescent="0.3">
      <c r="AT158" s="5">
        <v>2175</v>
      </c>
      <c r="AU158" s="5">
        <v>-74</v>
      </c>
      <c r="AV158" s="5">
        <v>119</v>
      </c>
      <c r="AW158" s="5">
        <v>119</v>
      </c>
      <c r="AY158" s="5">
        <v>2175</v>
      </c>
      <c r="AZ158" s="5">
        <v>30</v>
      </c>
      <c r="BA158" s="5">
        <v>5</v>
      </c>
      <c r="BB158" s="5">
        <v>5</v>
      </c>
    </row>
    <row r="159" spans="46:54" x14ac:dyDescent="0.3">
      <c r="AT159" s="5">
        <v>2175</v>
      </c>
      <c r="AU159" s="5">
        <v>-73</v>
      </c>
      <c r="AV159" s="5">
        <v>67</v>
      </c>
      <c r="AW159" s="5">
        <v>67</v>
      </c>
      <c r="AY159" s="5">
        <v>2175</v>
      </c>
      <c r="AZ159" s="5">
        <v>32</v>
      </c>
      <c r="BA159" s="5">
        <v>2</v>
      </c>
      <c r="BB159" s="5">
        <v>2</v>
      </c>
    </row>
    <row r="160" spans="46:54" x14ac:dyDescent="0.3">
      <c r="AT160" s="5">
        <v>2175</v>
      </c>
      <c r="AU160" s="5">
        <v>-72</v>
      </c>
      <c r="AV160" s="5">
        <v>104</v>
      </c>
      <c r="AW160" s="5">
        <v>104</v>
      </c>
      <c r="AY160" s="5">
        <v>2175</v>
      </c>
      <c r="AZ160" s="5">
        <v>33</v>
      </c>
      <c r="BA160" s="5">
        <v>3</v>
      </c>
      <c r="BB160" s="5">
        <v>3</v>
      </c>
    </row>
    <row r="161" spans="46:54" x14ac:dyDescent="0.3">
      <c r="AT161" s="5">
        <v>2175</v>
      </c>
      <c r="AU161" s="5">
        <v>-71</v>
      </c>
      <c r="AV161" s="5">
        <v>115</v>
      </c>
      <c r="AW161" s="5">
        <v>115</v>
      </c>
      <c r="AY161" s="5">
        <v>2175</v>
      </c>
      <c r="AZ161" s="5">
        <v>34</v>
      </c>
      <c r="BA161" s="5">
        <v>2</v>
      </c>
      <c r="BB161" s="5">
        <v>2</v>
      </c>
    </row>
    <row r="162" spans="46:54" x14ac:dyDescent="0.3">
      <c r="AT162" s="5">
        <v>2175</v>
      </c>
      <c r="AU162" s="5">
        <v>-70</v>
      </c>
      <c r="AV162" s="5">
        <v>126</v>
      </c>
      <c r="AW162" s="5">
        <v>126</v>
      </c>
      <c r="AY162" s="5">
        <v>2325</v>
      </c>
      <c r="AZ162" s="5">
        <v>-9</v>
      </c>
      <c r="BA162" s="5">
        <v>5</v>
      </c>
      <c r="BB162" s="5">
        <v>5</v>
      </c>
    </row>
    <row r="163" spans="46:54" x14ac:dyDescent="0.3">
      <c r="AT163" s="5">
        <v>2175</v>
      </c>
      <c r="AU163" s="5">
        <v>-69</v>
      </c>
      <c r="AV163" s="5">
        <v>80</v>
      </c>
      <c r="AW163" s="5">
        <v>80</v>
      </c>
      <c r="AY163" s="5">
        <v>2325</v>
      </c>
      <c r="AZ163" s="5">
        <v>-8</v>
      </c>
      <c r="BA163" s="5">
        <v>2</v>
      </c>
      <c r="BB163" s="5">
        <v>2</v>
      </c>
    </row>
    <row r="164" spans="46:54" x14ac:dyDescent="0.3">
      <c r="AT164" s="5">
        <v>2175</v>
      </c>
      <c r="AU164" s="5">
        <v>-68</v>
      </c>
      <c r="AV164" s="5">
        <v>58</v>
      </c>
      <c r="AW164" s="5">
        <v>58</v>
      </c>
      <c r="AY164" s="5">
        <v>2325</v>
      </c>
      <c r="AZ164" s="5">
        <v>-7</v>
      </c>
      <c r="BA164" s="5">
        <v>15</v>
      </c>
      <c r="BB164" s="5">
        <v>15</v>
      </c>
    </row>
    <row r="165" spans="46:54" x14ac:dyDescent="0.3">
      <c r="AT165" s="5">
        <v>2175</v>
      </c>
      <c r="AU165" s="5">
        <v>-67</v>
      </c>
      <c r="AV165" s="5">
        <v>62</v>
      </c>
      <c r="AW165" s="5">
        <v>62</v>
      </c>
      <c r="AY165" s="5">
        <v>2325</v>
      </c>
      <c r="AZ165" s="5">
        <v>-6</v>
      </c>
      <c r="BA165" s="5">
        <v>9</v>
      </c>
      <c r="BB165" s="5">
        <v>9</v>
      </c>
    </row>
    <row r="166" spans="46:54" x14ac:dyDescent="0.3">
      <c r="AT166" s="5">
        <v>2175</v>
      </c>
      <c r="AU166" s="5">
        <v>-66</v>
      </c>
      <c r="AV166" s="5">
        <v>71</v>
      </c>
      <c r="AW166" s="5">
        <v>71</v>
      </c>
      <c r="AY166" s="5">
        <v>2325</v>
      </c>
      <c r="AZ166" s="5">
        <v>-5</v>
      </c>
      <c r="BA166" s="5">
        <v>36</v>
      </c>
      <c r="BB166" s="5">
        <v>36</v>
      </c>
    </row>
    <row r="167" spans="46:54" x14ac:dyDescent="0.3">
      <c r="AT167" s="5">
        <v>2175</v>
      </c>
      <c r="AU167" s="5">
        <v>-65</v>
      </c>
      <c r="AV167" s="5">
        <v>84</v>
      </c>
      <c r="AW167" s="5">
        <v>84</v>
      </c>
      <c r="AY167" s="5">
        <v>2325</v>
      </c>
      <c r="AZ167" s="5">
        <v>-4</v>
      </c>
      <c r="BA167" s="5">
        <v>162</v>
      </c>
      <c r="BB167" s="5">
        <v>162</v>
      </c>
    </row>
    <row r="168" spans="46:54" x14ac:dyDescent="0.3">
      <c r="AT168" s="5">
        <v>2175</v>
      </c>
      <c r="AU168" s="5">
        <v>-64</v>
      </c>
      <c r="AV168" s="5">
        <v>94</v>
      </c>
      <c r="AW168" s="5">
        <v>94</v>
      </c>
      <c r="AY168" s="5">
        <v>2325</v>
      </c>
      <c r="AZ168" s="5">
        <v>-3</v>
      </c>
      <c r="BA168" s="5">
        <v>142</v>
      </c>
      <c r="BB168" s="5">
        <v>142</v>
      </c>
    </row>
    <row r="169" spans="46:54" x14ac:dyDescent="0.3">
      <c r="AT169" s="5">
        <v>2175</v>
      </c>
      <c r="AU169" s="5">
        <v>-63</v>
      </c>
      <c r="AV169" s="5">
        <v>71</v>
      </c>
      <c r="AW169" s="5">
        <v>71</v>
      </c>
      <c r="AY169" s="5">
        <v>2325</v>
      </c>
      <c r="AZ169" s="5">
        <v>-2</v>
      </c>
      <c r="BA169" s="5">
        <v>34</v>
      </c>
      <c r="BB169" s="5">
        <v>34</v>
      </c>
    </row>
    <row r="170" spans="46:54" x14ac:dyDescent="0.3">
      <c r="AT170" s="5">
        <v>2175</v>
      </c>
      <c r="AU170" s="5">
        <v>-62</v>
      </c>
      <c r="AV170" s="5">
        <v>50</v>
      </c>
      <c r="AW170" s="5">
        <v>50</v>
      </c>
      <c r="AY170" s="5">
        <v>2325</v>
      </c>
      <c r="AZ170" s="5">
        <v>-1</v>
      </c>
      <c r="BA170" s="5">
        <v>34</v>
      </c>
      <c r="BB170" s="5">
        <v>34</v>
      </c>
    </row>
    <row r="171" spans="46:54" x14ac:dyDescent="0.3">
      <c r="AT171" s="5">
        <v>2175</v>
      </c>
      <c r="AU171" s="5">
        <v>-61</v>
      </c>
      <c r="AV171" s="5">
        <v>24</v>
      </c>
      <c r="AW171" s="5">
        <v>24</v>
      </c>
      <c r="AY171" s="5">
        <v>2325</v>
      </c>
      <c r="AZ171" s="5">
        <v>0</v>
      </c>
      <c r="BA171" s="5">
        <v>56</v>
      </c>
      <c r="BB171" s="5">
        <v>56</v>
      </c>
    </row>
    <row r="172" spans="46:54" x14ac:dyDescent="0.3">
      <c r="AT172" s="5">
        <v>2175</v>
      </c>
      <c r="AU172" s="5">
        <v>-60</v>
      </c>
      <c r="AV172" s="5">
        <v>25</v>
      </c>
      <c r="AW172" s="5">
        <v>25</v>
      </c>
      <c r="AY172" s="5">
        <v>2325</v>
      </c>
      <c r="AZ172" s="5">
        <v>1</v>
      </c>
      <c r="BA172" s="5">
        <v>41</v>
      </c>
      <c r="BB172" s="5">
        <v>41</v>
      </c>
    </row>
    <row r="173" spans="46:54" x14ac:dyDescent="0.3">
      <c r="AT173" s="5">
        <v>2175</v>
      </c>
      <c r="AU173" s="5">
        <v>-59</v>
      </c>
      <c r="AV173" s="5">
        <v>50</v>
      </c>
      <c r="AW173" s="5">
        <v>50</v>
      </c>
      <c r="AY173" s="5">
        <v>2325</v>
      </c>
      <c r="AZ173" s="5">
        <v>2</v>
      </c>
      <c r="BA173" s="5">
        <v>30</v>
      </c>
      <c r="BB173" s="5">
        <v>30</v>
      </c>
    </row>
    <row r="174" spans="46:54" x14ac:dyDescent="0.3">
      <c r="AT174" s="5">
        <v>2175</v>
      </c>
      <c r="AU174" s="5">
        <v>-58</v>
      </c>
      <c r="AV174" s="5">
        <v>42</v>
      </c>
      <c r="AW174" s="5">
        <v>42</v>
      </c>
      <c r="AY174" s="5">
        <v>2325</v>
      </c>
      <c r="AZ174" s="5">
        <v>3</v>
      </c>
      <c r="BA174" s="5">
        <v>50</v>
      </c>
      <c r="BB174" s="5">
        <v>50</v>
      </c>
    </row>
    <row r="175" spans="46:54" x14ac:dyDescent="0.3">
      <c r="AT175" s="5">
        <v>2175</v>
      </c>
      <c r="AU175" s="5">
        <v>-57</v>
      </c>
      <c r="AV175" s="5">
        <v>31</v>
      </c>
      <c r="AW175" s="5">
        <v>31</v>
      </c>
      <c r="AY175" s="5">
        <v>2325</v>
      </c>
      <c r="AZ175" s="5">
        <v>4</v>
      </c>
      <c r="BA175" s="5">
        <v>66</v>
      </c>
      <c r="BB175" s="5">
        <v>66</v>
      </c>
    </row>
    <row r="176" spans="46:54" x14ac:dyDescent="0.3">
      <c r="AT176" s="5">
        <v>2175</v>
      </c>
      <c r="AU176" s="5">
        <v>-56</v>
      </c>
      <c r="AV176" s="5">
        <v>18</v>
      </c>
      <c r="AW176" s="5">
        <v>18</v>
      </c>
      <c r="AY176" s="5">
        <v>2325</v>
      </c>
      <c r="AZ176" s="5">
        <v>5</v>
      </c>
      <c r="BA176" s="5">
        <v>40</v>
      </c>
      <c r="BB176" s="5">
        <v>40</v>
      </c>
    </row>
    <row r="177" spans="46:54" x14ac:dyDescent="0.3">
      <c r="AT177" s="5">
        <v>2175</v>
      </c>
      <c r="AU177" s="5">
        <v>-55</v>
      </c>
      <c r="AV177" s="5">
        <v>24</v>
      </c>
      <c r="AW177" s="5">
        <v>24</v>
      </c>
      <c r="AY177" s="5">
        <v>2325</v>
      </c>
      <c r="AZ177" s="5">
        <v>6</v>
      </c>
      <c r="BA177" s="5">
        <v>84</v>
      </c>
      <c r="BB177" s="5">
        <v>84</v>
      </c>
    </row>
    <row r="178" spans="46:54" x14ac:dyDescent="0.3">
      <c r="AT178" s="5">
        <v>2175</v>
      </c>
      <c r="AU178" s="5">
        <v>-54</v>
      </c>
      <c r="AV178" s="5">
        <v>40</v>
      </c>
      <c r="AW178" s="5">
        <v>40</v>
      </c>
      <c r="AY178" s="5">
        <v>2325</v>
      </c>
      <c r="AZ178" s="5">
        <v>7</v>
      </c>
      <c r="BA178" s="5">
        <v>75</v>
      </c>
      <c r="BB178" s="5">
        <v>75</v>
      </c>
    </row>
    <row r="179" spans="46:54" x14ac:dyDescent="0.3">
      <c r="AT179" s="5">
        <v>2175</v>
      </c>
      <c r="AU179" s="5">
        <v>-53</v>
      </c>
      <c r="AV179" s="5">
        <v>29</v>
      </c>
      <c r="AW179" s="5">
        <v>29</v>
      </c>
      <c r="AY179" s="5">
        <v>2325</v>
      </c>
      <c r="AZ179" s="5">
        <v>8</v>
      </c>
      <c r="BA179" s="5">
        <v>108</v>
      </c>
      <c r="BB179" s="5">
        <v>108</v>
      </c>
    </row>
    <row r="180" spans="46:54" x14ac:dyDescent="0.3">
      <c r="AT180" s="5">
        <v>2175</v>
      </c>
      <c r="AU180" s="5">
        <v>-52</v>
      </c>
      <c r="AV180" s="5">
        <v>7</v>
      </c>
      <c r="AW180" s="5">
        <v>7</v>
      </c>
      <c r="AY180" s="5">
        <v>2325</v>
      </c>
      <c r="AZ180" s="5">
        <v>9</v>
      </c>
      <c r="BA180" s="5">
        <v>81</v>
      </c>
      <c r="BB180" s="5">
        <v>81</v>
      </c>
    </row>
    <row r="181" spans="46:54" x14ac:dyDescent="0.3">
      <c r="AT181" s="5">
        <v>2175</v>
      </c>
      <c r="AU181" s="5">
        <v>-51</v>
      </c>
      <c r="AV181" s="5">
        <v>4</v>
      </c>
      <c r="AW181" s="5">
        <v>4</v>
      </c>
      <c r="AY181" s="5">
        <v>2325</v>
      </c>
      <c r="AZ181" s="5">
        <v>10</v>
      </c>
      <c r="BA181" s="5">
        <v>126</v>
      </c>
      <c r="BB181" s="5">
        <v>126</v>
      </c>
    </row>
    <row r="182" spans="46:54" x14ac:dyDescent="0.3">
      <c r="AT182" s="5">
        <v>2175</v>
      </c>
      <c r="AU182" s="5">
        <v>-50</v>
      </c>
      <c r="AV182" s="5">
        <v>3</v>
      </c>
      <c r="AW182" s="5">
        <v>3</v>
      </c>
      <c r="AY182" s="5">
        <v>2325</v>
      </c>
      <c r="AZ182" s="5">
        <v>11</v>
      </c>
      <c r="BA182" s="5">
        <v>80</v>
      </c>
      <c r="BB182" s="5">
        <v>80</v>
      </c>
    </row>
    <row r="183" spans="46:54" x14ac:dyDescent="0.3">
      <c r="AT183" s="5">
        <v>2325</v>
      </c>
      <c r="AU183" s="5">
        <v>-99</v>
      </c>
      <c r="AV183" s="5">
        <v>5</v>
      </c>
      <c r="AW183" s="5">
        <v>5</v>
      </c>
      <c r="AY183" s="5">
        <v>2325</v>
      </c>
      <c r="AZ183" s="5">
        <v>12</v>
      </c>
      <c r="BA183" s="5">
        <v>108</v>
      </c>
      <c r="BB183" s="5">
        <v>108</v>
      </c>
    </row>
    <row r="184" spans="46:54" x14ac:dyDescent="0.3">
      <c r="AT184" s="5">
        <v>2325</v>
      </c>
      <c r="AU184" s="5">
        <v>-98</v>
      </c>
      <c r="AV184" s="5">
        <v>2</v>
      </c>
      <c r="AW184" s="5">
        <v>2</v>
      </c>
      <c r="AY184" s="5">
        <v>2325</v>
      </c>
      <c r="AZ184" s="5">
        <v>13</v>
      </c>
      <c r="BA184" s="5">
        <v>115</v>
      </c>
      <c r="BB184" s="5">
        <v>115</v>
      </c>
    </row>
    <row r="185" spans="46:54" x14ac:dyDescent="0.3">
      <c r="AT185" s="5">
        <v>2325</v>
      </c>
      <c r="AU185" s="5">
        <v>-97</v>
      </c>
      <c r="AV185" s="5">
        <v>4</v>
      </c>
      <c r="AW185" s="5">
        <v>4</v>
      </c>
      <c r="AY185" s="5">
        <v>2325</v>
      </c>
      <c r="AZ185" s="5">
        <v>14</v>
      </c>
      <c r="BA185" s="5">
        <v>124</v>
      </c>
      <c r="BB185" s="5">
        <v>124</v>
      </c>
    </row>
    <row r="186" spans="46:54" x14ac:dyDescent="0.3">
      <c r="AT186" s="5">
        <v>2325</v>
      </c>
      <c r="AU186" s="5">
        <v>-96</v>
      </c>
      <c r="AV186" s="5">
        <v>16</v>
      </c>
      <c r="AW186" s="5">
        <v>16</v>
      </c>
      <c r="AY186" s="5">
        <v>2325</v>
      </c>
      <c r="AZ186" s="5">
        <v>15</v>
      </c>
      <c r="BA186" s="5">
        <v>109</v>
      </c>
      <c r="BB186" s="5">
        <v>109</v>
      </c>
    </row>
    <row r="187" spans="46:54" x14ac:dyDescent="0.3">
      <c r="AT187" s="5">
        <v>2325</v>
      </c>
      <c r="AU187" s="5">
        <v>-95</v>
      </c>
      <c r="AV187" s="5">
        <v>4</v>
      </c>
      <c r="AW187" s="5">
        <v>4</v>
      </c>
      <c r="AY187" s="5">
        <v>2325</v>
      </c>
      <c r="AZ187" s="5">
        <v>16</v>
      </c>
      <c r="BA187" s="5">
        <v>107</v>
      </c>
      <c r="BB187" s="5">
        <v>107</v>
      </c>
    </row>
    <row r="188" spans="46:54" x14ac:dyDescent="0.3">
      <c r="AT188" s="5">
        <v>2325</v>
      </c>
      <c r="AU188" s="5">
        <v>-94</v>
      </c>
      <c r="AV188" s="5">
        <v>5</v>
      </c>
      <c r="AW188" s="5">
        <v>5</v>
      </c>
      <c r="AY188" s="5">
        <v>2325</v>
      </c>
      <c r="AZ188" s="5">
        <v>17</v>
      </c>
      <c r="BA188" s="5">
        <v>117</v>
      </c>
      <c r="BB188" s="5">
        <v>117</v>
      </c>
    </row>
    <row r="189" spans="46:54" x14ac:dyDescent="0.3">
      <c r="AT189" s="5">
        <v>2325</v>
      </c>
      <c r="AU189" s="5">
        <v>-93</v>
      </c>
      <c r="AV189" s="5">
        <v>9</v>
      </c>
      <c r="AW189" s="5">
        <v>9</v>
      </c>
      <c r="AY189" s="5">
        <v>2325</v>
      </c>
      <c r="AZ189" s="5">
        <v>18</v>
      </c>
      <c r="BA189" s="5">
        <v>140</v>
      </c>
      <c r="BB189" s="5">
        <v>140</v>
      </c>
    </row>
    <row r="190" spans="46:54" x14ac:dyDescent="0.3">
      <c r="AT190" s="5">
        <v>2325</v>
      </c>
      <c r="AU190" s="5">
        <v>-92</v>
      </c>
      <c r="AV190" s="5">
        <v>6</v>
      </c>
      <c r="AW190" s="5">
        <v>6</v>
      </c>
      <c r="AY190" s="5">
        <v>2325</v>
      </c>
      <c r="AZ190" s="5">
        <v>19</v>
      </c>
      <c r="BA190" s="5">
        <v>136</v>
      </c>
      <c r="BB190" s="5">
        <v>136</v>
      </c>
    </row>
    <row r="191" spans="46:54" x14ac:dyDescent="0.3">
      <c r="AT191" s="5">
        <v>2325</v>
      </c>
      <c r="AU191" s="5">
        <v>-91</v>
      </c>
      <c r="AV191" s="5">
        <v>15</v>
      </c>
      <c r="AW191" s="5">
        <v>15</v>
      </c>
      <c r="AY191" s="5">
        <v>2325</v>
      </c>
      <c r="AZ191" s="5">
        <v>20</v>
      </c>
      <c r="BA191" s="5">
        <v>97</v>
      </c>
      <c r="BB191" s="5">
        <v>97</v>
      </c>
    </row>
    <row r="192" spans="46:54" x14ac:dyDescent="0.3">
      <c r="AT192" s="5">
        <v>2325</v>
      </c>
      <c r="AU192" s="5">
        <v>-90</v>
      </c>
      <c r="AV192" s="5">
        <v>53</v>
      </c>
      <c r="AW192" s="5">
        <v>53</v>
      </c>
      <c r="AY192" s="5">
        <v>2325</v>
      </c>
      <c r="AZ192" s="5">
        <v>21</v>
      </c>
      <c r="BA192" s="5">
        <v>106</v>
      </c>
      <c r="BB192" s="5">
        <v>106</v>
      </c>
    </row>
    <row r="193" spans="46:54" x14ac:dyDescent="0.3">
      <c r="AT193" s="5">
        <v>2325</v>
      </c>
      <c r="AU193" s="5">
        <v>-89</v>
      </c>
      <c r="AV193" s="5">
        <v>55</v>
      </c>
      <c r="AW193" s="5">
        <v>55</v>
      </c>
      <c r="AY193" s="5">
        <v>2325</v>
      </c>
      <c r="AZ193" s="5">
        <v>22</v>
      </c>
      <c r="BA193" s="5">
        <v>84</v>
      </c>
      <c r="BB193" s="5">
        <v>84</v>
      </c>
    </row>
    <row r="194" spans="46:54" x14ac:dyDescent="0.3">
      <c r="AT194" s="5">
        <v>2325</v>
      </c>
      <c r="AU194" s="5">
        <v>-88</v>
      </c>
      <c r="AV194" s="5">
        <v>43</v>
      </c>
      <c r="AW194" s="5">
        <v>43</v>
      </c>
      <c r="AY194" s="5">
        <v>2325</v>
      </c>
      <c r="AZ194" s="5">
        <v>23</v>
      </c>
      <c r="BA194" s="5">
        <v>88</v>
      </c>
      <c r="BB194" s="5">
        <v>88</v>
      </c>
    </row>
    <row r="195" spans="46:54" x14ac:dyDescent="0.3">
      <c r="AT195" s="5">
        <v>2325</v>
      </c>
      <c r="AU195" s="5">
        <v>-87</v>
      </c>
      <c r="AV195" s="5">
        <v>43</v>
      </c>
      <c r="AW195" s="5">
        <v>43</v>
      </c>
      <c r="AY195" s="5">
        <v>2325</v>
      </c>
      <c r="AZ195" s="5">
        <v>24</v>
      </c>
      <c r="BA195" s="5">
        <v>72</v>
      </c>
      <c r="BB195" s="5">
        <v>72</v>
      </c>
    </row>
    <row r="196" spans="46:54" x14ac:dyDescent="0.3">
      <c r="AT196" s="5">
        <v>2325</v>
      </c>
      <c r="AU196" s="5">
        <v>-86</v>
      </c>
      <c r="AV196" s="5">
        <v>38</v>
      </c>
      <c r="AW196" s="5">
        <v>38</v>
      </c>
      <c r="AY196" s="5">
        <v>2325</v>
      </c>
      <c r="AZ196" s="5">
        <v>25</v>
      </c>
      <c r="BA196" s="5">
        <v>56</v>
      </c>
      <c r="BB196" s="5">
        <v>56</v>
      </c>
    </row>
    <row r="197" spans="46:54" x14ac:dyDescent="0.3">
      <c r="AT197" s="5">
        <v>2325</v>
      </c>
      <c r="AU197" s="5">
        <v>-85</v>
      </c>
      <c r="AV197" s="5">
        <v>42</v>
      </c>
      <c r="AW197" s="5">
        <v>42</v>
      </c>
      <c r="AY197" s="5">
        <v>2325</v>
      </c>
      <c r="AZ197" s="5">
        <v>26</v>
      </c>
      <c r="BA197" s="5">
        <v>55</v>
      </c>
      <c r="BB197" s="5">
        <v>55</v>
      </c>
    </row>
    <row r="198" spans="46:54" x14ac:dyDescent="0.3">
      <c r="AT198" s="5">
        <v>2325</v>
      </c>
      <c r="AU198" s="5">
        <v>-84</v>
      </c>
      <c r="AV198" s="5">
        <v>41</v>
      </c>
      <c r="AW198" s="5">
        <v>41</v>
      </c>
      <c r="AY198" s="5">
        <v>2325</v>
      </c>
      <c r="AZ198" s="5">
        <v>27</v>
      </c>
      <c r="BA198" s="5">
        <v>55</v>
      </c>
      <c r="BB198" s="5">
        <v>55</v>
      </c>
    </row>
    <row r="199" spans="46:54" x14ac:dyDescent="0.3">
      <c r="AT199" s="5">
        <v>2325</v>
      </c>
      <c r="AU199" s="5">
        <v>-83</v>
      </c>
      <c r="AV199" s="5">
        <v>57</v>
      </c>
      <c r="AW199" s="5">
        <v>57</v>
      </c>
      <c r="AY199" s="5">
        <v>2325</v>
      </c>
      <c r="AZ199" s="5">
        <v>28</v>
      </c>
      <c r="BA199" s="5">
        <v>29</v>
      </c>
      <c r="BB199" s="5">
        <v>29</v>
      </c>
    </row>
    <row r="200" spans="46:54" x14ac:dyDescent="0.3">
      <c r="AT200" s="5">
        <v>2325</v>
      </c>
      <c r="AU200" s="5">
        <v>-82</v>
      </c>
      <c r="AV200" s="5">
        <v>55</v>
      </c>
      <c r="AW200" s="5">
        <v>55</v>
      </c>
      <c r="AY200" s="5">
        <v>2325</v>
      </c>
      <c r="AZ200" s="5">
        <v>29</v>
      </c>
      <c r="BA200" s="5">
        <v>26</v>
      </c>
      <c r="BB200" s="5">
        <v>26</v>
      </c>
    </row>
    <row r="201" spans="46:54" x14ac:dyDescent="0.3">
      <c r="AT201" s="5">
        <v>2325</v>
      </c>
      <c r="AU201" s="5">
        <v>-81</v>
      </c>
      <c r="AV201" s="5">
        <v>61</v>
      </c>
      <c r="AW201" s="5">
        <v>61</v>
      </c>
      <c r="AY201" s="5">
        <v>2325</v>
      </c>
      <c r="AZ201" s="5">
        <v>30</v>
      </c>
      <c r="BA201" s="5">
        <v>9</v>
      </c>
      <c r="BB201" s="5">
        <v>9</v>
      </c>
    </row>
    <row r="202" spans="46:54" x14ac:dyDescent="0.3">
      <c r="AT202" s="5">
        <v>2325</v>
      </c>
      <c r="AU202" s="5">
        <v>-80</v>
      </c>
      <c r="AV202" s="5">
        <v>61</v>
      </c>
      <c r="AW202" s="5">
        <v>61</v>
      </c>
      <c r="AY202" s="5">
        <v>2325</v>
      </c>
      <c r="AZ202" s="5">
        <v>31</v>
      </c>
      <c r="BA202" s="5">
        <v>7</v>
      </c>
      <c r="BB202" s="5">
        <v>7</v>
      </c>
    </row>
    <row r="203" spans="46:54" x14ac:dyDescent="0.3">
      <c r="AT203" s="5">
        <v>2325</v>
      </c>
      <c r="AU203" s="5">
        <v>-79</v>
      </c>
      <c r="AV203" s="5">
        <v>83</v>
      </c>
      <c r="AW203" s="5">
        <v>83</v>
      </c>
      <c r="AY203" s="5">
        <v>2325</v>
      </c>
      <c r="AZ203" s="5">
        <v>32</v>
      </c>
      <c r="BA203" s="5">
        <v>5</v>
      </c>
      <c r="BB203" s="5">
        <v>5</v>
      </c>
    </row>
    <row r="204" spans="46:54" x14ac:dyDescent="0.3">
      <c r="AT204" s="5">
        <v>2325</v>
      </c>
      <c r="AU204" s="5">
        <v>-78</v>
      </c>
      <c r="AV204" s="5">
        <v>61</v>
      </c>
      <c r="AW204" s="5">
        <v>61</v>
      </c>
      <c r="AY204" s="5">
        <v>2325</v>
      </c>
      <c r="AZ204" s="5">
        <v>33</v>
      </c>
      <c r="BA204" s="5">
        <v>5</v>
      </c>
      <c r="BB204" s="5">
        <v>5</v>
      </c>
    </row>
    <row r="205" spans="46:54" x14ac:dyDescent="0.3">
      <c r="AT205" s="5">
        <v>2325</v>
      </c>
      <c r="AU205" s="5">
        <v>-77</v>
      </c>
      <c r="AV205" s="5">
        <v>107</v>
      </c>
      <c r="AW205" s="5">
        <v>107</v>
      </c>
      <c r="AY205" s="5">
        <v>2585</v>
      </c>
      <c r="AZ205" s="5">
        <v>-14</v>
      </c>
      <c r="BA205" s="5">
        <v>1</v>
      </c>
      <c r="BB205" s="5">
        <v>1</v>
      </c>
    </row>
    <row r="206" spans="46:54" x14ac:dyDescent="0.3">
      <c r="AT206" s="5">
        <v>2325</v>
      </c>
      <c r="AU206" s="5">
        <v>-76</v>
      </c>
      <c r="AV206" s="5">
        <v>55</v>
      </c>
      <c r="AW206" s="5">
        <v>55</v>
      </c>
      <c r="AY206" s="5">
        <v>2585</v>
      </c>
      <c r="AZ206" s="5">
        <v>-4</v>
      </c>
      <c r="BA206" s="5">
        <v>5</v>
      </c>
      <c r="BB206" s="5">
        <v>5</v>
      </c>
    </row>
    <row r="207" spans="46:54" x14ac:dyDescent="0.3">
      <c r="AT207" s="5">
        <v>2325</v>
      </c>
      <c r="AU207" s="5">
        <v>-75</v>
      </c>
      <c r="AV207" s="5">
        <v>75</v>
      </c>
      <c r="AW207" s="5">
        <v>75</v>
      </c>
      <c r="AY207" s="5">
        <v>2585</v>
      </c>
      <c r="AZ207" s="5">
        <v>-3</v>
      </c>
      <c r="BA207" s="5">
        <v>20</v>
      </c>
      <c r="BB207" s="5">
        <v>20</v>
      </c>
    </row>
    <row r="208" spans="46:54" x14ac:dyDescent="0.3">
      <c r="AT208" s="5">
        <v>2325</v>
      </c>
      <c r="AU208" s="5">
        <v>-74</v>
      </c>
      <c r="AV208" s="5">
        <v>90</v>
      </c>
      <c r="AW208" s="5">
        <v>90</v>
      </c>
      <c r="AY208" s="5">
        <v>2585</v>
      </c>
      <c r="AZ208" s="5">
        <v>-2</v>
      </c>
      <c r="BA208" s="5">
        <v>22</v>
      </c>
      <c r="BB208" s="5">
        <v>22</v>
      </c>
    </row>
    <row r="209" spans="46:54" x14ac:dyDescent="0.3">
      <c r="AT209" s="5">
        <v>2325</v>
      </c>
      <c r="AU209" s="5">
        <v>-73</v>
      </c>
      <c r="AV209" s="5">
        <v>131</v>
      </c>
      <c r="AW209" s="5">
        <v>131</v>
      </c>
      <c r="AY209" s="5">
        <v>2585</v>
      </c>
      <c r="AZ209" s="5">
        <v>-1</v>
      </c>
      <c r="BA209" s="5">
        <v>41</v>
      </c>
      <c r="BB209" s="5">
        <v>41</v>
      </c>
    </row>
    <row r="210" spans="46:54" x14ac:dyDescent="0.3">
      <c r="AT210" s="5">
        <v>2325</v>
      </c>
      <c r="AU210" s="5">
        <v>-72</v>
      </c>
      <c r="AV210" s="5">
        <v>114</v>
      </c>
      <c r="AW210" s="5">
        <v>114</v>
      </c>
      <c r="AY210" s="5">
        <v>2585</v>
      </c>
      <c r="AZ210" s="5">
        <v>0</v>
      </c>
      <c r="BA210" s="5">
        <v>32</v>
      </c>
      <c r="BB210" s="5">
        <v>32</v>
      </c>
    </row>
    <row r="211" spans="46:54" x14ac:dyDescent="0.3">
      <c r="AT211" s="5">
        <v>2325</v>
      </c>
      <c r="AU211" s="5">
        <v>-71</v>
      </c>
      <c r="AV211" s="5">
        <v>58</v>
      </c>
      <c r="AW211" s="5">
        <v>58</v>
      </c>
      <c r="AY211" s="5">
        <v>2585</v>
      </c>
      <c r="AZ211" s="5">
        <v>1</v>
      </c>
      <c r="BA211" s="5">
        <v>50</v>
      </c>
      <c r="BB211" s="5">
        <v>50</v>
      </c>
    </row>
    <row r="212" spans="46:54" x14ac:dyDescent="0.3">
      <c r="AT212" s="5">
        <v>2325</v>
      </c>
      <c r="AU212" s="5">
        <v>-70</v>
      </c>
      <c r="AV212" s="5">
        <v>83</v>
      </c>
      <c r="AW212" s="5">
        <v>83</v>
      </c>
      <c r="AY212" s="5">
        <v>2585</v>
      </c>
      <c r="AZ212" s="5">
        <v>2</v>
      </c>
      <c r="BA212" s="5">
        <v>77</v>
      </c>
      <c r="BB212" s="5">
        <v>77</v>
      </c>
    </row>
    <row r="213" spans="46:54" x14ac:dyDescent="0.3">
      <c r="AT213" s="5">
        <v>2325</v>
      </c>
      <c r="AU213" s="5">
        <v>-69</v>
      </c>
      <c r="AV213" s="5">
        <v>375</v>
      </c>
      <c r="AW213" s="5">
        <v>375</v>
      </c>
      <c r="AY213" s="5">
        <v>2585</v>
      </c>
      <c r="AZ213" s="5">
        <v>3</v>
      </c>
      <c r="BA213" s="5">
        <v>81</v>
      </c>
      <c r="BB213" s="5">
        <v>81</v>
      </c>
    </row>
    <row r="214" spans="46:54" x14ac:dyDescent="0.3">
      <c r="AT214" s="5">
        <v>2325</v>
      </c>
      <c r="AU214" s="5">
        <v>-68</v>
      </c>
      <c r="AV214" s="5">
        <v>183</v>
      </c>
      <c r="AW214" s="5">
        <v>183</v>
      </c>
      <c r="AY214" s="5">
        <v>2585</v>
      </c>
      <c r="AZ214" s="5">
        <v>4</v>
      </c>
      <c r="BA214" s="5">
        <v>76</v>
      </c>
      <c r="BB214" s="5">
        <v>76</v>
      </c>
    </row>
    <row r="215" spans="46:54" x14ac:dyDescent="0.3">
      <c r="AT215" s="5">
        <v>2325</v>
      </c>
      <c r="AU215" s="5">
        <v>-67</v>
      </c>
      <c r="AV215" s="5">
        <v>162</v>
      </c>
      <c r="AW215" s="5">
        <v>162</v>
      </c>
      <c r="AY215" s="5">
        <v>2585</v>
      </c>
      <c r="AZ215" s="5">
        <v>5</v>
      </c>
      <c r="BA215" s="5">
        <v>98</v>
      </c>
      <c r="BB215" s="5">
        <v>98</v>
      </c>
    </row>
    <row r="216" spans="46:54" x14ac:dyDescent="0.3">
      <c r="AT216" s="5">
        <v>2325</v>
      </c>
      <c r="AU216" s="5">
        <v>-66</v>
      </c>
      <c r="AV216" s="5">
        <v>57</v>
      </c>
      <c r="AW216" s="5">
        <v>57</v>
      </c>
      <c r="AY216" s="5">
        <v>2585</v>
      </c>
      <c r="AZ216" s="5">
        <v>6</v>
      </c>
      <c r="BA216" s="5">
        <v>93</v>
      </c>
      <c r="BB216" s="5">
        <v>93</v>
      </c>
    </row>
    <row r="217" spans="46:54" x14ac:dyDescent="0.3">
      <c r="AT217" s="5">
        <v>2325</v>
      </c>
      <c r="AU217" s="5">
        <v>-65</v>
      </c>
      <c r="AV217" s="5">
        <v>41</v>
      </c>
      <c r="AW217" s="5">
        <v>41</v>
      </c>
      <c r="AY217" s="5">
        <v>2585</v>
      </c>
      <c r="AZ217" s="5">
        <v>7</v>
      </c>
      <c r="BA217" s="5">
        <v>118</v>
      </c>
      <c r="BB217" s="5">
        <v>118</v>
      </c>
    </row>
    <row r="218" spans="46:54" x14ac:dyDescent="0.3">
      <c r="AT218" s="5">
        <v>2325</v>
      </c>
      <c r="AU218" s="5">
        <v>-64</v>
      </c>
      <c r="AV218" s="5">
        <v>81</v>
      </c>
      <c r="AW218" s="5">
        <v>81</v>
      </c>
      <c r="AY218" s="5">
        <v>2585</v>
      </c>
      <c r="AZ218" s="5">
        <v>8</v>
      </c>
      <c r="BA218" s="5">
        <v>91</v>
      </c>
      <c r="BB218" s="5">
        <v>91</v>
      </c>
    </row>
    <row r="219" spans="46:54" x14ac:dyDescent="0.3">
      <c r="AT219" s="5">
        <v>2325</v>
      </c>
      <c r="AU219" s="5">
        <v>-63</v>
      </c>
      <c r="AV219" s="5">
        <v>106</v>
      </c>
      <c r="AW219" s="5">
        <v>106</v>
      </c>
      <c r="AY219" s="5">
        <v>2585</v>
      </c>
      <c r="AZ219" s="5">
        <v>9</v>
      </c>
      <c r="BA219" s="5">
        <v>93</v>
      </c>
      <c r="BB219" s="5">
        <v>93</v>
      </c>
    </row>
    <row r="220" spans="46:54" x14ac:dyDescent="0.3">
      <c r="AT220" s="5">
        <v>2325</v>
      </c>
      <c r="AU220" s="5">
        <v>-62</v>
      </c>
      <c r="AV220" s="5">
        <v>106</v>
      </c>
      <c r="AW220" s="5">
        <v>106</v>
      </c>
      <c r="AY220" s="5">
        <v>2585</v>
      </c>
      <c r="AZ220" s="5">
        <v>10</v>
      </c>
      <c r="BA220" s="5">
        <v>99</v>
      </c>
      <c r="BB220" s="5">
        <v>99</v>
      </c>
    </row>
    <row r="221" spans="46:54" x14ac:dyDescent="0.3">
      <c r="AT221" s="5">
        <v>2325</v>
      </c>
      <c r="AU221" s="5">
        <v>-61</v>
      </c>
      <c r="AV221" s="5">
        <v>36</v>
      </c>
      <c r="AW221" s="5">
        <v>36</v>
      </c>
      <c r="AY221" s="5">
        <v>2585</v>
      </c>
      <c r="AZ221" s="5">
        <v>11</v>
      </c>
      <c r="BA221" s="5">
        <v>90</v>
      </c>
      <c r="BB221" s="5">
        <v>90</v>
      </c>
    </row>
    <row r="222" spans="46:54" x14ac:dyDescent="0.3">
      <c r="AT222" s="5">
        <v>2325</v>
      </c>
      <c r="AU222" s="5">
        <v>-60</v>
      </c>
      <c r="AV222" s="5">
        <v>103</v>
      </c>
      <c r="AW222" s="5">
        <v>103</v>
      </c>
      <c r="AY222" s="5">
        <v>2585</v>
      </c>
      <c r="AZ222" s="5">
        <v>12</v>
      </c>
      <c r="BA222" s="5">
        <v>93</v>
      </c>
      <c r="BB222" s="5">
        <v>93</v>
      </c>
    </row>
    <row r="223" spans="46:54" x14ac:dyDescent="0.3">
      <c r="AT223" s="5">
        <v>2325</v>
      </c>
      <c r="AU223" s="5">
        <v>-59</v>
      </c>
      <c r="AV223" s="5">
        <v>45</v>
      </c>
      <c r="AW223" s="5">
        <v>45</v>
      </c>
      <c r="AY223" s="5">
        <v>2585</v>
      </c>
      <c r="AZ223" s="5">
        <v>13</v>
      </c>
      <c r="BA223" s="5">
        <v>91</v>
      </c>
      <c r="BB223" s="5">
        <v>91</v>
      </c>
    </row>
    <row r="224" spans="46:54" x14ac:dyDescent="0.3">
      <c r="AT224" s="5">
        <v>2325</v>
      </c>
      <c r="AU224" s="5">
        <v>-58</v>
      </c>
      <c r="AV224" s="5">
        <v>26</v>
      </c>
      <c r="AW224" s="5">
        <v>26</v>
      </c>
      <c r="AY224" s="5">
        <v>2585</v>
      </c>
      <c r="AZ224" s="5">
        <v>14</v>
      </c>
      <c r="BA224" s="5">
        <v>120</v>
      </c>
      <c r="BB224" s="5">
        <v>120</v>
      </c>
    </row>
    <row r="225" spans="46:54" x14ac:dyDescent="0.3">
      <c r="AT225" s="5">
        <v>2325</v>
      </c>
      <c r="AU225" s="5">
        <v>-57</v>
      </c>
      <c r="AV225" s="5">
        <v>51</v>
      </c>
      <c r="AW225" s="5">
        <v>51</v>
      </c>
      <c r="AY225" s="5">
        <v>2585</v>
      </c>
      <c r="AZ225" s="5">
        <v>15</v>
      </c>
      <c r="BA225" s="5">
        <v>156</v>
      </c>
      <c r="BB225" s="5">
        <v>156</v>
      </c>
    </row>
    <row r="226" spans="46:54" x14ac:dyDescent="0.3">
      <c r="AT226" s="5">
        <v>2325</v>
      </c>
      <c r="AU226" s="5">
        <v>-56</v>
      </c>
      <c r="AV226" s="5">
        <v>35</v>
      </c>
      <c r="AW226" s="5">
        <v>35</v>
      </c>
      <c r="AY226" s="5">
        <v>2585</v>
      </c>
      <c r="AZ226" s="5">
        <v>16</v>
      </c>
      <c r="BA226" s="5">
        <v>112</v>
      </c>
      <c r="BB226" s="5">
        <v>112</v>
      </c>
    </row>
    <row r="227" spans="46:54" x14ac:dyDescent="0.3">
      <c r="AT227" s="5">
        <v>2325</v>
      </c>
      <c r="AU227" s="5">
        <v>-55</v>
      </c>
      <c r="AV227" s="5">
        <v>18</v>
      </c>
      <c r="AW227" s="5">
        <v>18</v>
      </c>
      <c r="AY227" s="5">
        <v>2585</v>
      </c>
      <c r="AZ227" s="5">
        <v>17</v>
      </c>
      <c r="BA227" s="5">
        <v>114</v>
      </c>
      <c r="BB227" s="5">
        <v>114</v>
      </c>
    </row>
    <row r="228" spans="46:54" x14ac:dyDescent="0.3">
      <c r="AT228" s="5">
        <v>2325</v>
      </c>
      <c r="AU228" s="5">
        <v>-54</v>
      </c>
      <c r="AV228" s="5">
        <v>14</v>
      </c>
      <c r="AW228" s="5">
        <v>14</v>
      </c>
      <c r="AY228" s="5">
        <v>2585</v>
      </c>
      <c r="AZ228" s="5">
        <v>18</v>
      </c>
      <c r="BA228" s="5">
        <v>150</v>
      </c>
      <c r="BB228" s="5">
        <v>150</v>
      </c>
    </row>
    <row r="229" spans="46:54" x14ac:dyDescent="0.3">
      <c r="AT229" s="5">
        <v>2325</v>
      </c>
      <c r="AU229" s="5">
        <v>-53</v>
      </c>
      <c r="AV229" s="5">
        <v>5</v>
      </c>
      <c r="AW229" s="5">
        <v>5</v>
      </c>
      <c r="AY229" s="5">
        <v>2585</v>
      </c>
      <c r="AZ229" s="5">
        <v>19</v>
      </c>
      <c r="BA229" s="5">
        <v>193</v>
      </c>
      <c r="BB229" s="5">
        <v>193</v>
      </c>
    </row>
    <row r="230" spans="46:54" x14ac:dyDescent="0.3">
      <c r="AT230" s="5">
        <v>2325</v>
      </c>
      <c r="AU230" s="5">
        <v>-52</v>
      </c>
      <c r="AV230" s="5">
        <v>5</v>
      </c>
      <c r="AW230" s="5">
        <v>5</v>
      </c>
      <c r="AY230" s="5">
        <v>2585</v>
      </c>
      <c r="AZ230" s="5">
        <v>20</v>
      </c>
      <c r="BA230" s="5">
        <v>127</v>
      </c>
      <c r="BB230" s="5">
        <v>127</v>
      </c>
    </row>
    <row r="231" spans="46:54" x14ac:dyDescent="0.3">
      <c r="AT231" s="5">
        <v>2325</v>
      </c>
      <c r="AU231" s="5">
        <v>-51</v>
      </c>
      <c r="AV231" s="5">
        <v>2</v>
      </c>
      <c r="AW231" s="5">
        <v>2</v>
      </c>
      <c r="AY231" s="5">
        <v>2585</v>
      </c>
      <c r="AZ231" s="5">
        <v>21</v>
      </c>
      <c r="BA231" s="5">
        <v>82</v>
      </c>
      <c r="BB231" s="5">
        <v>82</v>
      </c>
    </row>
    <row r="232" spans="46:54" x14ac:dyDescent="0.3">
      <c r="AT232" s="5">
        <v>2325</v>
      </c>
      <c r="AU232" s="5">
        <v>-49</v>
      </c>
      <c r="AV232" s="5">
        <v>3</v>
      </c>
      <c r="AW232" s="5">
        <v>3</v>
      </c>
      <c r="AY232" s="5">
        <v>2585</v>
      </c>
      <c r="AZ232" s="5">
        <v>22</v>
      </c>
      <c r="BA232" s="5">
        <v>79</v>
      </c>
      <c r="BB232" s="5">
        <v>79</v>
      </c>
    </row>
    <row r="233" spans="46:54" x14ac:dyDescent="0.3">
      <c r="AT233" s="5">
        <v>2585</v>
      </c>
      <c r="AU233" s="5">
        <v>-98</v>
      </c>
      <c r="AV233" s="5">
        <v>2</v>
      </c>
      <c r="AW233" s="5">
        <v>2</v>
      </c>
      <c r="AY233" s="5">
        <v>2585</v>
      </c>
      <c r="AZ233" s="5">
        <v>23</v>
      </c>
      <c r="BA233" s="5">
        <v>37</v>
      </c>
      <c r="BB233" s="5">
        <v>37</v>
      </c>
    </row>
    <row r="234" spans="46:54" x14ac:dyDescent="0.3">
      <c r="AT234" s="5">
        <v>2585</v>
      </c>
      <c r="AU234" s="5">
        <v>-95</v>
      </c>
      <c r="AV234" s="5">
        <v>5</v>
      </c>
      <c r="AW234" s="5">
        <v>5</v>
      </c>
      <c r="AY234" s="5">
        <v>2585</v>
      </c>
      <c r="AZ234" s="5">
        <v>24</v>
      </c>
      <c r="BA234" s="5">
        <v>73</v>
      </c>
      <c r="BB234" s="5">
        <v>73</v>
      </c>
    </row>
    <row r="235" spans="46:54" x14ac:dyDescent="0.3">
      <c r="AT235" s="5">
        <v>2585</v>
      </c>
      <c r="AU235" s="5">
        <v>-94</v>
      </c>
      <c r="AV235" s="5">
        <v>3</v>
      </c>
      <c r="AW235" s="5">
        <v>3</v>
      </c>
      <c r="AY235" s="5">
        <v>2585</v>
      </c>
      <c r="AZ235" s="5">
        <v>25</v>
      </c>
      <c r="BA235" s="5">
        <v>67</v>
      </c>
      <c r="BB235" s="5">
        <v>67</v>
      </c>
    </row>
    <row r="236" spans="46:54" x14ac:dyDescent="0.3">
      <c r="AT236" s="5">
        <v>2585</v>
      </c>
      <c r="AU236" s="5">
        <v>-93</v>
      </c>
      <c r="AV236" s="5">
        <v>7</v>
      </c>
      <c r="AW236" s="5">
        <v>7</v>
      </c>
      <c r="AY236" s="5">
        <v>2585</v>
      </c>
      <c r="AZ236" s="5">
        <v>26</v>
      </c>
      <c r="BA236" s="5">
        <v>46</v>
      </c>
      <c r="BB236" s="5">
        <v>46</v>
      </c>
    </row>
    <row r="237" spans="46:54" x14ac:dyDescent="0.3">
      <c r="AT237" s="5">
        <v>2585</v>
      </c>
      <c r="AU237" s="5">
        <v>-92</v>
      </c>
      <c r="AV237" s="5">
        <v>15</v>
      </c>
      <c r="AW237" s="5">
        <v>15</v>
      </c>
      <c r="AY237" s="5">
        <v>2585</v>
      </c>
      <c r="AZ237" s="5">
        <v>27</v>
      </c>
      <c r="BA237" s="5">
        <v>59</v>
      </c>
      <c r="BB237" s="5">
        <v>59</v>
      </c>
    </row>
    <row r="238" spans="46:54" x14ac:dyDescent="0.3">
      <c r="AT238" s="5">
        <v>2585</v>
      </c>
      <c r="AU238" s="5">
        <v>-91</v>
      </c>
      <c r="AV238" s="5">
        <v>12</v>
      </c>
      <c r="AW238" s="5">
        <v>12</v>
      </c>
      <c r="AY238" s="5">
        <v>2585</v>
      </c>
      <c r="AZ238" s="5">
        <v>28</v>
      </c>
      <c r="BA238" s="5">
        <v>50</v>
      </c>
      <c r="BB238" s="5">
        <v>50</v>
      </c>
    </row>
    <row r="239" spans="46:54" x14ac:dyDescent="0.3">
      <c r="AT239" s="5">
        <v>2585</v>
      </c>
      <c r="AU239" s="5">
        <v>-90</v>
      </c>
      <c r="AV239" s="5">
        <v>15</v>
      </c>
      <c r="AW239" s="5">
        <v>15</v>
      </c>
      <c r="AY239" s="5">
        <v>2585</v>
      </c>
      <c r="AZ239" s="5">
        <v>29</v>
      </c>
      <c r="BA239" s="5">
        <v>54</v>
      </c>
      <c r="BB239" s="5">
        <v>54</v>
      </c>
    </row>
    <row r="240" spans="46:54" x14ac:dyDescent="0.3">
      <c r="AT240" s="5">
        <v>2585</v>
      </c>
      <c r="AU240" s="5">
        <v>-89</v>
      </c>
      <c r="AV240" s="5">
        <v>30</v>
      </c>
      <c r="AW240" s="5">
        <v>30</v>
      </c>
      <c r="AY240" s="5">
        <v>2585</v>
      </c>
      <c r="AZ240" s="5">
        <v>30</v>
      </c>
      <c r="BA240" s="5">
        <v>47</v>
      </c>
      <c r="BB240" s="5">
        <v>47</v>
      </c>
    </row>
    <row r="241" spans="46:54" x14ac:dyDescent="0.3">
      <c r="AT241" s="5">
        <v>2585</v>
      </c>
      <c r="AU241" s="5">
        <v>-88</v>
      </c>
      <c r="AV241" s="5">
        <v>45</v>
      </c>
      <c r="AW241" s="5">
        <v>45</v>
      </c>
      <c r="AY241" s="5">
        <v>2585</v>
      </c>
      <c r="AZ241" s="5">
        <v>31</v>
      </c>
      <c r="BA241" s="5">
        <v>23</v>
      </c>
      <c r="BB241" s="5">
        <v>23</v>
      </c>
    </row>
    <row r="242" spans="46:54" x14ac:dyDescent="0.3">
      <c r="AT242" s="5">
        <v>2585</v>
      </c>
      <c r="AU242" s="5">
        <v>-87</v>
      </c>
      <c r="AV242" s="5">
        <v>43</v>
      </c>
      <c r="AW242" s="5">
        <v>43</v>
      </c>
      <c r="AY242" s="5">
        <v>2585</v>
      </c>
      <c r="AZ242" s="5">
        <v>32</v>
      </c>
      <c r="BA242" s="5">
        <v>15</v>
      </c>
      <c r="BB242" s="5">
        <v>15</v>
      </c>
    </row>
    <row r="243" spans="46:54" x14ac:dyDescent="0.3">
      <c r="AT243" s="5">
        <v>2585</v>
      </c>
      <c r="AU243" s="5">
        <v>-86</v>
      </c>
      <c r="AV243" s="5">
        <v>72</v>
      </c>
      <c r="AW243" s="5">
        <v>72</v>
      </c>
      <c r="AY243" s="5">
        <v>2585</v>
      </c>
      <c r="AZ243" s="5">
        <v>33</v>
      </c>
      <c r="BA243" s="5">
        <v>45</v>
      </c>
      <c r="BB243" s="5">
        <v>45</v>
      </c>
    </row>
    <row r="244" spans="46:54" x14ac:dyDescent="0.3">
      <c r="AT244" s="5">
        <v>2585</v>
      </c>
      <c r="AU244" s="5">
        <v>-85</v>
      </c>
      <c r="AV244" s="5">
        <v>43</v>
      </c>
      <c r="AW244" s="5">
        <v>43</v>
      </c>
      <c r="AY244" s="5">
        <v>2585</v>
      </c>
      <c r="AZ244" s="5">
        <v>34</v>
      </c>
      <c r="BA244" s="5">
        <v>5</v>
      </c>
      <c r="BB244" s="5">
        <v>5</v>
      </c>
    </row>
    <row r="245" spans="46:54" x14ac:dyDescent="0.3">
      <c r="AT245" s="5">
        <v>2585</v>
      </c>
      <c r="AU245" s="5">
        <v>-84</v>
      </c>
      <c r="AV245" s="5">
        <v>64</v>
      </c>
      <c r="AW245" s="5">
        <v>64</v>
      </c>
      <c r="AY245" s="5">
        <v>2585</v>
      </c>
      <c r="AZ245" s="5">
        <v>35</v>
      </c>
      <c r="BA245" s="5">
        <v>3</v>
      </c>
      <c r="BB245" s="5">
        <v>3</v>
      </c>
    </row>
    <row r="246" spans="46:54" x14ac:dyDescent="0.3">
      <c r="AT246" s="5">
        <v>2585</v>
      </c>
      <c r="AU246" s="5">
        <v>-83</v>
      </c>
      <c r="AV246" s="5">
        <v>57</v>
      </c>
      <c r="AW246" s="5">
        <v>57</v>
      </c>
      <c r="AY246" s="5">
        <v>2850</v>
      </c>
      <c r="AZ246" s="5">
        <v>-9</v>
      </c>
      <c r="BA246" s="5">
        <v>7</v>
      </c>
      <c r="BB246" s="5">
        <v>7</v>
      </c>
    </row>
    <row r="247" spans="46:54" x14ac:dyDescent="0.3">
      <c r="AT247" s="5">
        <v>2585</v>
      </c>
      <c r="AU247" s="5">
        <v>-82</v>
      </c>
      <c r="AV247" s="5">
        <v>79</v>
      </c>
      <c r="AW247" s="5">
        <v>79</v>
      </c>
      <c r="AY247" s="5">
        <v>2850</v>
      </c>
      <c r="AZ247" s="5">
        <v>-7</v>
      </c>
      <c r="BA247" s="5">
        <v>5</v>
      </c>
      <c r="BB247" s="5">
        <v>5</v>
      </c>
    </row>
    <row r="248" spans="46:54" x14ac:dyDescent="0.3">
      <c r="AT248" s="5">
        <v>2585</v>
      </c>
      <c r="AU248" s="5">
        <v>-81</v>
      </c>
      <c r="AV248" s="5">
        <v>80</v>
      </c>
      <c r="AW248" s="5">
        <v>80</v>
      </c>
      <c r="AY248" s="5">
        <v>2850</v>
      </c>
      <c r="AZ248" s="5">
        <v>-6</v>
      </c>
      <c r="BA248" s="5">
        <v>8</v>
      </c>
      <c r="BB248" s="5">
        <v>8</v>
      </c>
    </row>
    <row r="249" spans="46:54" x14ac:dyDescent="0.3">
      <c r="AT249" s="5">
        <v>2585</v>
      </c>
      <c r="AU249" s="5">
        <v>-80</v>
      </c>
      <c r="AV249" s="5">
        <v>65</v>
      </c>
      <c r="AW249" s="5">
        <v>65</v>
      </c>
      <c r="AY249" s="5">
        <v>2850</v>
      </c>
      <c r="AZ249" s="5">
        <v>-5</v>
      </c>
      <c r="BA249" s="5">
        <v>19</v>
      </c>
      <c r="BB249" s="5">
        <v>19</v>
      </c>
    </row>
    <row r="250" spans="46:54" x14ac:dyDescent="0.3">
      <c r="AT250" s="5">
        <v>2585</v>
      </c>
      <c r="AU250" s="5">
        <v>-79</v>
      </c>
      <c r="AV250" s="5">
        <v>95</v>
      </c>
      <c r="AW250" s="5">
        <v>95</v>
      </c>
      <c r="AY250" s="5">
        <v>2850</v>
      </c>
      <c r="AZ250" s="5">
        <v>-4</v>
      </c>
      <c r="BA250" s="5">
        <v>12</v>
      </c>
      <c r="BB250" s="5">
        <v>12</v>
      </c>
    </row>
    <row r="251" spans="46:54" x14ac:dyDescent="0.3">
      <c r="AT251" s="5">
        <v>2585</v>
      </c>
      <c r="AU251" s="5">
        <v>-78</v>
      </c>
      <c r="AV251" s="5">
        <v>76</v>
      </c>
      <c r="AW251" s="5">
        <v>76</v>
      </c>
      <c r="AY251" s="5">
        <v>2850</v>
      </c>
      <c r="AZ251" s="5">
        <v>-3</v>
      </c>
      <c r="BA251" s="5">
        <v>28</v>
      </c>
      <c r="BB251" s="5">
        <v>28</v>
      </c>
    </row>
    <row r="252" spans="46:54" x14ac:dyDescent="0.3">
      <c r="AT252" s="5">
        <v>2585</v>
      </c>
      <c r="AU252" s="5">
        <v>-77</v>
      </c>
      <c r="AV252" s="5">
        <v>78</v>
      </c>
      <c r="AW252" s="5">
        <v>78</v>
      </c>
      <c r="AY252" s="5">
        <v>2850</v>
      </c>
      <c r="AZ252" s="5">
        <v>-2</v>
      </c>
      <c r="BA252" s="5">
        <v>103</v>
      </c>
      <c r="BB252" s="5">
        <v>103</v>
      </c>
    </row>
    <row r="253" spans="46:54" x14ac:dyDescent="0.3">
      <c r="AT253" s="5">
        <v>2585</v>
      </c>
      <c r="AU253" s="5">
        <v>-76</v>
      </c>
      <c r="AV253" s="5">
        <v>117</v>
      </c>
      <c r="AW253" s="5">
        <v>117</v>
      </c>
      <c r="AY253" s="5">
        <v>2850</v>
      </c>
      <c r="AZ253" s="5">
        <v>-1</v>
      </c>
      <c r="BA253" s="5">
        <v>119</v>
      </c>
      <c r="BB253" s="5">
        <v>119</v>
      </c>
    </row>
    <row r="254" spans="46:54" x14ac:dyDescent="0.3">
      <c r="AT254" s="5">
        <v>2585</v>
      </c>
      <c r="AU254" s="5">
        <v>-75</v>
      </c>
      <c r="AV254" s="5">
        <v>64</v>
      </c>
      <c r="AW254" s="5">
        <v>64</v>
      </c>
      <c r="AY254" s="5">
        <v>2850</v>
      </c>
      <c r="AZ254" s="5">
        <v>0</v>
      </c>
      <c r="BA254" s="5">
        <v>58</v>
      </c>
      <c r="BB254" s="5">
        <v>58</v>
      </c>
    </row>
    <row r="255" spans="46:54" x14ac:dyDescent="0.3">
      <c r="AT255" s="5">
        <v>2585</v>
      </c>
      <c r="AU255" s="5">
        <v>-74</v>
      </c>
      <c r="AV255" s="5">
        <v>64</v>
      </c>
      <c r="AW255" s="5">
        <v>64</v>
      </c>
      <c r="AY255" s="5">
        <v>2850</v>
      </c>
      <c r="AZ255" s="5">
        <v>1</v>
      </c>
      <c r="BA255" s="5">
        <v>121</v>
      </c>
      <c r="BB255" s="5">
        <v>121</v>
      </c>
    </row>
    <row r="256" spans="46:54" x14ac:dyDescent="0.3">
      <c r="AT256" s="5">
        <v>2585</v>
      </c>
      <c r="AU256" s="5">
        <v>-73</v>
      </c>
      <c r="AV256" s="5">
        <v>59</v>
      </c>
      <c r="AW256" s="5">
        <v>59</v>
      </c>
      <c r="AY256" s="5">
        <v>2850</v>
      </c>
      <c r="AZ256" s="5">
        <v>2</v>
      </c>
      <c r="BA256" s="5">
        <v>56</v>
      </c>
      <c r="BB256" s="5">
        <v>56</v>
      </c>
    </row>
    <row r="257" spans="46:54" x14ac:dyDescent="0.3">
      <c r="AT257" s="5">
        <v>2585</v>
      </c>
      <c r="AU257" s="5">
        <v>-72</v>
      </c>
      <c r="AV257" s="5">
        <v>56</v>
      </c>
      <c r="AW257" s="5">
        <v>56</v>
      </c>
      <c r="AY257" s="5">
        <v>2850</v>
      </c>
      <c r="AZ257" s="5">
        <v>3</v>
      </c>
      <c r="BA257" s="5">
        <v>43</v>
      </c>
      <c r="BB257" s="5">
        <v>43</v>
      </c>
    </row>
    <row r="258" spans="46:54" x14ac:dyDescent="0.3">
      <c r="AT258" s="5">
        <v>2585</v>
      </c>
      <c r="AU258" s="5">
        <v>-71</v>
      </c>
      <c r="AV258" s="5">
        <v>46</v>
      </c>
      <c r="AW258" s="5">
        <v>46</v>
      </c>
      <c r="AY258" s="5">
        <v>2850</v>
      </c>
      <c r="AZ258" s="5">
        <v>4</v>
      </c>
      <c r="BA258" s="5">
        <v>50</v>
      </c>
      <c r="BB258" s="5">
        <v>50</v>
      </c>
    </row>
    <row r="259" spans="46:54" x14ac:dyDescent="0.3">
      <c r="AT259" s="5">
        <v>2585</v>
      </c>
      <c r="AU259" s="5">
        <v>-70</v>
      </c>
      <c r="AV259" s="5">
        <v>73</v>
      </c>
      <c r="AW259" s="5">
        <v>73</v>
      </c>
      <c r="AY259" s="5">
        <v>2850</v>
      </c>
      <c r="AZ259" s="5">
        <v>5</v>
      </c>
      <c r="BA259" s="5">
        <v>77</v>
      </c>
      <c r="BB259" s="5">
        <v>77</v>
      </c>
    </row>
    <row r="260" spans="46:54" x14ac:dyDescent="0.3">
      <c r="AT260" s="5">
        <v>2585</v>
      </c>
      <c r="AU260" s="5">
        <v>-69</v>
      </c>
      <c r="AV260" s="5">
        <v>89</v>
      </c>
      <c r="AW260" s="5">
        <v>89</v>
      </c>
      <c r="AY260" s="5">
        <v>2850</v>
      </c>
      <c r="AZ260" s="5">
        <v>6</v>
      </c>
      <c r="BA260" s="5">
        <v>90</v>
      </c>
      <c r="BB260" s="5">
        <v>90</v>
      </c>
    </row>
    <row r="261" spans="46:54" x14ac:dyDescent="0.3">
      <c r="AT261" s="5">
        <v>2585</v>
      </c>
      <c r="AU261" s="5">
        <v>-68</v>
      </c>
      <c r="AV261" s="5">
        <v>135</v>
      </c>
      <c r="AW261" s="5">
        <v>135</v>
      </c>
      <c r="AY261" s="5">
        <v>2850</v>
      </c>
      <c r="AZ261" s="5">
        <v>7</v>
      </c>
      <c r="BA261" s="5">
        <v>125</v>
      </c>
      <c r="BB261" s="5">
        <v>125</v>
      </c>
    </row>
    <row r="262" spans="46:54" x14ac:dyDescent="0.3">
      <c r="AT262" s="5">
        <v>2585</v>
      </c>
      <c r="AU262" s="5">
        <v>-67</v>
      </c>
      <c r="AV262" s="5">
        <v>362</v>
      </c>
      <c r="AW262" s="5">
        <v>362</v>
      </c>
      <c r="AY262" s="5">
        <v>2850</v>
      </c>
      <c r="AZ262" s="5">
        <v>8</v>
      </c>
      <c r="BA262" s="5">
        <v>123</v>
      </c>
      <c r="BB262" s="5">
        <v>123</v>
      </c>
    </row>
    <row r="263" spans="46:54" x14ac:dyDescent="0.3">
      <c r="AT263" s="5">
        <v>2585</v>
      </c>
      <c r="AU263" s="5">
        <v>-66</v>
      </c>
      <c r="AV263" s="5">
        <v>66</v>
      </c>
      <c r="AW263" s="5">
        <v>66</v>
      </c>
      <c r="AY263" s="5">
        <v>2850</v>
      </c>
      <c r="AZ263" s="5">
        <v>9</v>
      </c>
      <c r="BA263" s="5">
        <v>139</v>
      </c>
      <c r="BB263" s="5">
        <v>139</v>
      </c>
    </row>
    <row r="264" spans="46:54" x14ac:dyDescent="0.3">
      <c r="AT264" s="5">
        <v>2585</v>
      </c>
      <c r="AU264" s="5">
        <v>-65</v>
      </c>
      <c r="AV264" s="5">
        <v>91</v>
      </c>
      <c r="AW264" s="5">
        <v>91</v>
      </c>
      <c r="AY264" s="5">
        <v>2850</v>
      </c>
      <c r="AZ264" s="5">
        <v>10</v>
      </c>
      <c r="BA264" s="5">
        <v>121</v>
      </c>
      <c r="BB264" s="5">
        <v>121</v>
      </c>
    </row>
    <row r="265" spans="46:54" x14ac:dyDescent="0.3">
      <c r="AT265" s="5">
        <v>2585</v>
      </c>
      <c r="AU265" s="5">
        <v>-64</v>
      </c>
      <c r="AV265" s="5">
        <v>47</v>
      </c>
      <c r="AW265" s="5">
        <v>47</v>
      </c>
      <c r="AY265" s="5">
        <v>2850</v>
      </c>
      <c r="AZ265" s="5">
        <v>11</v>
      </c>
      <c r="BA265" s="5">
        <v>106</v>
      </c>
      <c r="BB265" s="5">
        <v>106</v>
      </c>
    </row>
    <row r="266" spans="46:54" x14ac:dyDescent="0.3">
      <c r="AT266" s="5">
        <v>2585</v>
      </c>
      <c r="AU266" s="5">
        <v>-63</v>
      </c>
      <c r="AV266" s="5">
        <v>46</v>
      </c>
      <c r="AW266" s="5">
        <v>46</v>
      </c>
      <c r="AY266" s="5">
        <v>2850</v>
      </c>
      <c r="AZ266" s="5">
        <v>12</v>
      </c>
      <c r="BA266" s="5">
        <v>111</v>
      </c>
      <c r="BB266" s="5">
        <v>111</v>
      </c>
    </row>
    <row r="267" spans="46:54" x14ac:dyDescent="0.3">
      <c r="AT267" s="5">
        <v>2585</v>
      </c>
      <c r="AU267" s="5">
        <v>-62</v>
      </c>
      <c r="AV267" s="5">
        <v>70</v>
      </c>
      <c r="AW267" s="5">
        <v>70</v>
      </c>
      <c r="AY267" s="5">
        <v>2850</v>
      </c>
      <c r="AZ267" s="5">
        <v>13</v>
      </c>
      <c r="BA267" s="5">
        <v>143</v>
      </c>
      <c r="BB267" s="5">
        <v>143</v>
      </c>
    </row>
    <row r="268" spans="46:54" x14ac:dyDescent="0.3">
      <c r="AT268" s="5">
        <v>2585</v>
      </c>
      <c r="AU268" s="5">
        <v>-61</v>
      </c>
      <c r="AV268" s="5">
        <v>45</v>
      </c>
      <c r="AW268" s="5">
        <v>45</v>
      </c>
      <c r="AY268" s="5">
        <v>2850</v>
      </c>
      <c r="AZ268" s="5">
        <v>14</v>
      </c>
      <c r="BA268" s="5">
        <v>104</v>
      </c>
      <c r="BB268" s="5">
        <v>104</v>
      </c>
    </row>
    <row r="269" spans="46:54" x14ac:dyDescent="0.3">
      <c r="AT269" s="5">
        <v>2585</v>
      </c>
      <c r="AU269" s="5">
        <v>-60</v>
      </c>
      <c r="AV269" s="5">
        <v>33</v>
      </c>
      <c r="AW269" s="5">
        <v>33</v>
      </c>
      <c r="AY269" s="5">
        <v>2850</v>
      </c>
      <c r="AZ269" s="5">
        <v>15</v>
      </c>
      <c r="BA269" s="5">
        <v>92</v>
      </c>
      <c r="BB269" s="5">
        <v>92</v>
      </c>
    </row>
    <row r="270" spans="46:54" x14ac:dyDescent="0.3">
      <c r="AT270" s="5">
        <v>2585</v>
      </c>
      <c r="AU270" s="5">
        <v>-59</v>
      </c>
      <c r="AV270" s="5">
        <v>40</v>
      </c>
      <c r="AW270" s="5">
        <v>40</v>
      </c>
      <c r="AY270" s="5">
        <v>2850</v>
      </c>
      <c r="AZ270" s="5">
        <v>16</v>
      </c>
      <c r="BA270" s="5">
        <v>119</v>
      </c>
      <c r="BB270" s="5">
        <v>119</v>
      </c>
    </row>
    <row r="271" spans="46:54" x14ac:dyDescent="0.3">
      <c r="AT271" s="5">
        <v>2585</v>
      </c>
      <c r="AU271" s="5">
        <v>-58</v>
      </c>
      <c r="AV271" s="5">
        <v>33</v>
      </c>
      <c r="AW271" s="5">
        <v>33</v>
      </c>
      <c r="AY271" s="5">
        <v>2850</v>
      </c>
      <c r="AZ271" s="5">
        <v>17</v>
      </c>
      <c r="BA271" s="5">
        <v>123</v>
      </c>
      <c r="BB271" s="5">
        <v>123</v>
      </c>
    </row>
    <row r="272" spans="46:54" x14ac:dyDescent="0.3">
      <c r="AT272" s="5">
        <v>2585</v>
      </c>
      <c r="AU272" s="5">
        <v>-57</v>
      </c>
      <c r="AV272" s="5">
        <v>58</v>
      </c>
      <c r="AW272" s="5">
        <v>58</v>
      </c>
      <c r="AY272" s="5">
        <v>2850</v>
      </c>
      <c r="AZ272" s="5">
        <v>18</v>
      </c>
      <c r="BA272" s="5">
        <v>132</v>
      </c>
      <c r="BB272" s="5">
        <v>132</v>
      </c>
    </row>
    <row r="273" spans="46:54" x14ac:dyDescent="0.3">
      <c r="AT273" s="5">
        <v>2585</v>
      </c>
      <c r="AU273" s="5">
        <v>-56</v>
      </c>
      <c r="AV273" s="5">
        <v>53</v>
      </c>
      <c r="AW273" s="5">
        <v>53</v>
      </c>
      <c r="AY273" s="5">
        <v>2850</v>
      </c>
      <c r="AZ273" s="5">
        <v>19</v>
      </c>
      <c r="BA273" s="5">
        <v>114</v>
      </c>
      <c r="BB273" s="5">
        <v>114</v>
      </c>
    </row>
    <row r="274" spans="46:54" x14ac:dyDescent="0.3">
      <c r="AT274" s="5">
        <v>2585</v>
      </c>
      <c r="AU274" s="5">
        <v>-55</v>
      </c>
      <c r="AV274" s="5">
        <v>45</v>
      </c>
      <c r="AW274" s="5">
        <v>45</v>
      </c>
      <c r="AY274" s="5">
        <v>2850</v>
      </c>
      <c r="AZ274" s="5">
        <v>20</v>
      </c>
      <c r="BA274" s="5">
        <v>94</v>
      </c>
      <c r="BB274" s="5">
        <v>94</v>
      </c>
    </row>
    <row r="275" spans="46:54" x14ac:dyDescent="0.3">
      <c r="AT275" s="5">
        <v>2585</v>
      </c>
      <c r="AU275" s="5">
        <v>-54</v>
      </c>
      <c r="AV275" s="5">
        <v>37</v>
      </c>
      <c r="AW275" s="5">
        <v>37</v>
      </c>
      <c r="AY275" s="5">
        <v>2850</v>
      </c>
      <c r="AZ275" s="5">
        <v>21</v>
      </c>
      <c r="BA275" s="5">
        <v>93</v>
      </c>
      <c r="BB275" s="5">
        <v>93</v>
      </c>
    </row>
    <row r="276" spans="46:54" x14ac:dyDescent="0.3">
      <c r="AT276" s="5">
        <v>2585</v>
      </c>
      <c r="AU276" s="5">
        <v>-53</v>
      </c>
      <c r="AV276" s="5">
        <v>26</v>
      </c>
      <c r="AW276" s="5">
        <v>26</v>
      </c>
      <c r="AY276" s="5">
        <v>2850</v>
      </c>
      <c r="AZ276" s="5">
        <v>22</v>
      </c>
      <c r="BA276" s="5">
        <v>85</v>
      </c>
      <c r="BB276" s="5">
        <v>85</v>
      </c>
    </row>
    <row r="277" spans="46:54" x14ac:dyDescent="0.3">
      <c r="AT277" s="5">
        <v>2585</v>
      </c>
      <c r="AU277" s="5">
        <v>-52</v>
      </c>
      <c r="AV277" s="5">
        <v>39</v>
      </c>
      <c r="AW277" s="5">
        <v>39</v>
      </c>
      <c r="AY277" s="5">
        <v>2850</v>
      </c>
      <c r="AZ277" s="5">
        <v>23</v>
      </c>
      <c r="BA277" s="5">
        <v>71</v>
      </c>
      <c r="BB277" s="5">
        <v>71</v>
      </c>
    </row>
    <row r="278" spans="46:54" x14ac:dyDescent="0.3">
      <c r="AT278" s="5">
        <v>2585</v>
      </c>
      <c r="AU278" s="5">
        <v>-51</v>
      </c>
      <c r="AV278" s="5">
        <v>36</v>
      </c>
      <c r="AW278" s="5">
        <v>36</v>
      </c>
      <c r="AY278" s="5">
        <v>2850</v>
      </c>
      <c r="AZ278" s="5">
        <v>24</v>
      </c>
      <c r="BA278" s="5">
        <v>68</v>
      </c>
      <c r="BB278" s="5">
        <v>68</v>
      </c>
    </row>
    <row r="279" spans="46:54" x14ac:dyDescent="0.3">
      <c r="AT279" s="5">
        <v>2585</v>
      </c>
      <c r="AU279" s="5">
        <v>-50</v>
      </c>
      <c r="AV279" s="5">
        <v>35</v>
      </c>
      <c r="AW279" s="5">
        <v>35</v>
      </c>
      <c r="AY279" s="5">
        <v>2850</v>
      </c>
      <c r="AZ279" s="5">
        <v>25</v>
      </c>
      <c r="BA279" s="5">
        <v>47</v>
      </c>
      <c r="BB279" s="5">
        <v>47</v>
      </c>
    </row>
    <row r="280" spans="46:54" x14ac:dyDescent="0.3">
      <c r="AT280" s="5">
        <v>2585</v>
      </c>
      <c r="AU280" s="5">
        <v>-49</v>
      </c>
      <c r="AV280" s="5">
        <v>24</v>
      </c>
      <c r="AW280" s="5">
        <v>24</v>
      </c>
      <c r="AY280" s="5">
        <v>2850</v>
      </c>
      <c r="AZ280" s="5">
        <v>26</v>
      </c>
      <c r="BA280" s="5">
        <v>40</v>
      </c>
      <c r="BB280" s="5">
        <v>40</v>
      </c>
    </row>
    <row r="281" spans="46:54" x14ac:dyDescent="0.3">
      <c r="AT281" s="5">
        <v>2585</v>
      </c>
      <c r="AU281" s="5">
        <v>-48</v>
      </c>
      <c r="AV281" s="5">
        <v>42</v>
      </c>
      <c r="AW281" s="5">
        <v>42</v>
      </c>
      <c r="AY281" s="5">
        <v>2850</v>
      </c>
      <c r="AZ281" s="5">
        <v>27</v>
      </c>
      <c r="BA281" s="5">
        <v>20</v>
      </c>
      <c r="BB281" s="5">
        <v>20</v>
      </c>
    </row>
    <row r="282" spans="46:54" x14ac:dyDescent="0.3">
      <c r="AT282" s="5">
        <v>2585</v>
      </c>
      <c r="AU282" s="5">
        <v>-47</v>
      </c>
      <c r="AV282" s="5">
        <v>35</v>
      </c>
      <c r="AW282" s="5">
        <v>35</v>
      </c>
      <c r="AY282" s="5">
        <v>2850</v>
      </c>
      <c r="AZ282" s="5">
        <v>28</v>
      </c>
      <c r="BA282" s="5">
        <v>28</v>
      </c>
      <c r="BB282" s="5">
        <v>28</v>
      </c>
    </row>
    <row r="283" spans="46:54" x14ac:dyDescent="0.3">
      <c r="AT283" s="5">
        <v>2585</v>
      </c>
      <c r="AU283" s="5">
        <v>-46</v>
      </c>
      <c r="AV283" s="5">
        <v>29</v>
      </c>
      <c r="AW283" s="5">
        <v>29</v>
      </c>
      <c r="AY283" s="5">
        <v>2850</v>
      </c>
      <c r="AZ283" s="5">
        <v>29</v>
      </c>
      <c r="BA283" s="5">
        <v>19</v>
      </c>
      <c r="BB283" s="5">
        <v>19</v>
      </c>
    </row>
    <row r="284" spans="46:54" x14ac:dyDescent="0.3">
      <c r="AT284" s="5">
        <v>2585</v>
      </c>
      <c r="AU284" s="5">
        <v>-45</v>
      </c>
      <c r="AV284" s="5">
        <v>11</v>
      </c>
      <c r="AW284" s="5">
        <v>11</v>
      </c>
      <c r="AY284" s="5">
        <v>2850</v>
      </c>
      <c r="AZ284" s="5">
        <v>30</v>
      </c>
      <c r="BA284" s="5">
        <v>8</v>
      </c>
      <c r="BB284" s="5">
        <v>8</v>
      </c>
    </row>
    <row r="285" spans="46:54" x14ac:dyDescent="0.3">
      <c r="AT285" s="5">
        <v>2585</v>
      </c>
      <c r="AU285" s="5">
        <v>-44</v>
      </c>
      <c r="AV285" s="5">
        <v>8</v>
      </c>
      <c r="AW285" s="5">
        <v>8</v>
      </c>
      <c r="AY285" s="5">
        <v>2850</v>
      </c>
      <c r="AZ285" s="5">
        <v>31</v>
      </c>
      <c r="BA285" s="5">
        <v>6</v>
      </c>
      <c r="BB285" s="5">
        <v>6</v>
      </c>
    </row>
    <row r="286" spans="46:54" x14ac:dyDescent="0.3">
      <c r="AT286" s="5">
        <v>2585</v>
      </c>
      <c r="AU286" s="5">
        <v>-43</v>
      </c>
      <c r="AV286" s="5">
        <v>5</v>
      </c>
      <c r="AW286" s="5">
        <v>5</v>
      </c>
      <c r="AY286" s="5">
        <v>3050</v>
      </c>
      <c r="AZ286" s="5">
        <v>-7</v>
      </c>
      <c r="BA286" s="5">
        <v>3</v>
      </c>
      <c r="BB286" s="5">
        <v>3</v>
      </c>
    </row>
    <row r="287" spans="46:54" x14ac:dyDescent="0.3">
      <c r="AT287" s="5">
        <v>2585</v>
      </c>
      <c r="AU287" s="5">
        <v>-42</v>
      </c>
      <c r="AV287" s="5">
        <v>9</v>
      </c>
      <c r="AW287" s="5">
        <v>9</v>
      </c>
      <c r="AY287" s="5">
        <v>3050</v>
      </c>
      <c r="AZ287" s="5">
        <v>-6</v>
      </c>
      <c r="BA287" s="5">
        <v>4</v>
      </c>
      <c r="BB287" s="5">
        <v>4</v>
      </c>
    </row>
    <row r="288" spans="46:54" x14ac:dyDescent="0.3">
      <c r="AT288" s="5">
        <v>2585</v>
      </c>
      <c r="AU288" s="5">
        <v>-41</v>
      </c>
      <c r="AV288" s="5">
        <v>4</v>
      </c>
      <c r="AW288" s="5">
        <v>4</v>
      </c>
      <c r="AY288" s="5">
        <v>3050</v>
      </c>
      <c r="AZ288" s="5">
        <v>-5</v>
      </c>
      <c r="BA288" s="5">
        <v>11</v>
      </c>
      <c r="BB288" s="5">
        <v>11</v>
      </c>
    </row>
    <row r="289" spans="46:54" x14ac:dyDescent="0.3">
      <c r="AT289" s="5">
        <v>2585</v>
      </c>
      <c r="AU289" s="5">
        <v>-40</v>
      </c>
      <c r="AV289" s="5">
        <v>7</v>
      </c>
      <c r="AW289" s="5">
        <v>7</v>
      </c>
      <c r="AY289" s="5">
        <v>3050</v>
      </c>
      <c r="AZ289" s="5">
        <v>-4</v>
      </c>
      <c r="BA289" s="5">
        <v>6</v>
      </c>
      <c r="BB289" s="5">
        <v>6</v>
      </c>
    </row>
    <row r="290" spans="46:54" x14ac:dyDescent="0.3">
      <c r="AT290" s="5">
        <v>2585</v>
      </c>
      <c r="AU290" s="5">
        <v>-37</v>
      </c>
      <c r="AV290" s="5">
        <v>3</v>
      </c>
      <c r="AW290" s="5">
        <v>3</v>
      </c>
      <c r="AY290" s="5">
        <v>3050</v>
      </c>
      <c r="AZ290" s="5">
        <v>-3</v>
      </c>
      <c r="BA290" s="5">
        <v>13</v>
      </c>
      <c r="BB290" s="5">
        <v>13</v>
      </c>
    </row>
    <row r="291" spans="46:54" x14ac:dyDescent="0.3">
      <c r="AT291" s="5">
        <v>2850</v>
      </c>
      <c r="AU291" s="5">
        <v>-104</v>
      </c>
      <c r="AV291" s="5">
        <v>11</v>
      </c>
      <c r="AW291" s="5">
        <v>11</v>
      </c>
      <c r="AY291" s="5">
        <v>3050</v>
      </c>
      <c r="AZ291" s="5">
        <v>-2</v>
      </c>
      <c r="BA291" s="5">
        <v>29</v>
      </c>
      <c r="BB291" s="5">
        <v>29</v>
      </c>
    </row>
    <row r="292" spans="46:54" x14ac:dyDescent="0.3">
      <c r="AT292" s="5">
        <v>2850</v>
      </c>
      <c r="AU292" s="5">
        <v>-102</v>
      </c>
      <c r="AV292" s="5">
        <v>3</v>
      </c>
      <c r="AW292" s="5">
        <v>3</v>
      </c>
      <c r="AY292" s="5">
        <v>3050</v>
      </c>
      <c r="AZ292" s="5">
        <v>-1</v>
      </c>
      <c r="BA292" s="5">
        <v>29</v>
      </c>
      <c r="BB292" s="5">
        <v>29</v>
      </c>
    </row>
    <row r="293" spans="46:54" x14ac:dyDescent="0.3">
      <c r="AT293" s="5">
        <v>2850</v>
      </c>
      <c r="AU293" s="5">
        <v>-101</v>
      </c>
      <c r="AV293" s="5">
        <v>4</v>
      </c>
      <c r="AW293" s="5">
        <v>4</v>
      </c>
      <c r="AY293" s="5">
        <v>3050</v>
      </c>
      <c r="AZ293" s="5">
        <v>0</v>
      </c>
      <c r="BA293" s="5">
        <v>39</v>
      </c>
      <c r="BB293" s="5">
        <v>39</v>
      </c>
    </row>
    <row r="294" spans="46:54" x14ac:dyDescent="0.3">
      <c r="AT294" s="5">
        <v>2850</v>
      </c>
      <c r="AU294" s="5">
        <v>-100</v>
      </c>
      <c r="AV294" s="5">
        <v>6</v>
      </c>
      <c r="AW294" s="5">
        <v>6</v>
      </c>
      <c r="AY294" s="5">
        <v>3050</v>
      </c>
      <c r="AZ294" s="5">
        <v>1</v>
      </c>
      <c r="BA294" s="5">
        <v>31</v>
      </c>
      <c r="BB294" s="5">
        <v>31</v>
      </c>
    </row>
    <row r="295" spans="46:54" x14ac:dyDescent="0.3">
      <c r="AT295" s="5">
        <v>2850</v>
      </c>
      <c r="AU295" s="5">
        <v>-99</v>
      </c>
      <c r="AV295" s="5">
        <v>6</v>
      </c>
      <c r="AW295" s="5">
        <v>6</v>
      </c>
      <c r="AY295" s="5">
        <v>3050</v>
      </c>
      <c r="AZ295" s="5">
        <v>2</v>
      </c>
      <c r="BA295" s="5">
        <v>71</v>
      </c>
      <c r="BB295" s="5">
        <v>71</v>
      </c>
    </row>
    <row r="296" spans="46:54" x14ac:dyDescent="0.3">
      <c r="AT296" s="5">
        <v>2850</v>
      </c>
      <c r="AU296" s="5">
        <v>-98</v>
      </c>
      <c r="AV296" s="5">
        <v>9</v>
      </c>
      <c r="AW296" s="5">
        <v>9</v>
      </c>
      <c r="AY296" s="5">
        <v>3050</v>
      </c>
      <c r="AZ296" s="5">
        <v>3</v>
      </c>
      <c r="BA296" s="5">
        <v>48</v>
      </c>
      <c r="BB296" s="5">
        <v>48</v>
      </c>
    </row>
    <row r="297" spans="46:54" x14ac:dyDescent="0.3">
      <c r="AT297" s="5">
        <v>2850</v>
      </c>
      <c r="AU297" s="5">
        <v>-97</v>
      </c>
      <c r="AV297" s="5">
        <v>11</v>
      </c>
      <c r="AW297" s="5">
        <v>11</v>
      </c>
      <c r="AY297" s="5">
        <v>3050</v>
      </c>
      <c r="AZ297" s="5">
        <v>4</v>
      </c>
      <c r="BA297" s="5">
        <v>103</v>
      </c>
      <c r="BB297" s="5">
        <v>103</v>
      </c>
    </row>
    <row r="298" spans="46:54" x14ac:dyDescent="0.3">
      <c r="AT298" s="5">
        <v>2850</v>
      </c>
      <c r="AU298" s="5">
        <v>-96</v>
      </c>
      <c r="AV298" s="5">
        <v>14</v>
      </c>
      <c r="AW298" s="5">
        <v>14</v>
      </c>
      <c r="AY298" s="5">
        <v>3050</v>
      </c>
      <c r="AZ298" s="5">
        <v>5</v>
      </c>
      <c r="BA298" s="5">
        <v>115</v>
      </c>
      <c r="BB298" s="5">
        <v>115</v>
      </c>
    </row>
    <row r="299" spans="46:54" x14ac:dyDescent="0.3">
      <c r="AT299" s="5">
        <v>2850</v>
      </c>
      <c r="AU299" s="5">
        <v>-95</v>
      </c>
      <c r="AV299" s="5">
        <v>11</v>
      </c>
      <c r="AW299" s="5">
        <v>11</v>
      </c>
      <c r="AY299" s="5">
        <v>3050</v>
      </c>
      <c r="AZ299" s="5">
        <v>6</v>
      </c>
      <c r="BA299" s="5">
        <v>139</v>
      </c>
      <c r="BB299" s="5">
        <v>139</v>
      </c>
    </row>
    <row r="300" spans="46:54" x14ac:dyDescent="0.3">
      <c r="AT300" s="5">
        <v>2850</v>
      </c>
      <c r="AU300" s="5">
        <v>-94</v>
      </c>
      <c r="AV300" s="5">
        <v>22</v>
      </c>
      <c r="AW300" s="5">
        <v>22</v>
      </c>
      <c r="AY300" s="5">
        <v>3050</v>
      </c>
      <c r="AZ300" s="5">
        <v>7</v>
      </c>
      <c r="BA300" s="5">
        <v>141</v>
      </c>
      <c r="BB300" s="5">
        <v>141</v>
      </c>
    </row>
    <row r="301" spans="46:54" x14ac:dyDescent="0.3">
      <c r="AT301" s="5">
        <v>2850</v>
      </c>
      <c r="AU301" s="5">
        <v>-93</v>
      </c>
      <c r="AV301" s="5">
        <v>44</v>
      </c>
      <c r="AW301" s="5">
        <v>44</v>
      </c>
      <c r="AY301" s="5">
        <v>3050</v>
      </c>
      <c r="AZ301" s="5">
        <v>8</v>
      </c>
      <c r="BA301" s="5">
        <v>127</v>
      </c>
      <c r="BB301" s="5">
        <v>127</v>
      </c>
    </row>
    <row r="302" spans="46:54" x14ac:dyDescent="0.3">
      <c r="AT302" s="5">
        <v>2850</v>
      </c>
      <c r="AU302" s="5">
        <v>-92</v>
      </c>
      <c r="AV302" s="5">
        <v>17</v>
      </c>
      <c r="AW302" s="5">
        <v>17</v>
      </c>
      <c r="AY302" s="5">
        <v>3050</v>
      </c>
      <c r="AZ302" s="5">
        <v>9</v>
      </c>
      <c r="BA302" s="5">
        <v>111</v>
      </c>
      <c r="BB302" s="5">
        <v>111</v>
      </c>
    </row>
    <row r="303" spans="46:54" x14ac:dyDescent="0.3">
      <c r="AT303" s="5">
        <v>2850</v>
      </c>
      <c r="AU303" s="5">
        <v>-91</v>
      </c>
      <c r="AV303" s="5">
        <v>26</v>
      </c>
      <c r="AW303" s="5">
        <v>26</v>
      </c>
      <c r="AY303" s="5">
        <v>3050</v>
      </c>
      <c r="AZ303" s="5">
        <v>10</v>
      </c>
      <c r="BA303" s="5">
        <v>95</v>
      </c>
      <c r="BB303" s="5">
        <v>95</v>
      </c>
    </row>
    <row r="304" spans="46:54" x14ac:dyDescent="0.3">
      <c r="AT304" s="5">
        <v>2850</v>
      </c>
      <c r="AU304" s="5">
        <v>-90</v>
      </c>
      <c r="AV304" s="5">
        <v>47</v>
      </c>
      <c r="AW304" s="5">
        <v>47</v>
      </c>
      <c r="AY304" s="5">
        <v>3050</v>
      </c>
      <c r="AZ304" s="5">
        <v>11</v>
      </c>
      <c r="BA304" s="5">
        <v>103</v>
      </c>
      <c r="BB304" s="5">
        <v>103</v>
      </c>
    </row>
    <row r="305" spans="46:54" x14ac:dyDescent="0.3">
      <c r="AT305" s="5">
        <v>2850</v>
      </c>
      <c r="AU305" s="5">
        <v>-89</v>
      </c>
      <c r="AV305" s="5">
        <v>87</v>
      </c>
      <c r="AW305" s="5">
        <v>87</v>
      </c>
      <c r="AY305" s="5">
        <v>3050</v>
      </c>
      <c r="AZ305" s="5">
        <v>12</v>
      </c>
      <c r="BA305" s="5">
        <v>62</v>
      </c>
      <c r="BB305" s="5">
        <v>62</v>
      </c>
    </row>
    <row r="306" spans="46:54" x14ac:dyDescent="0.3">
      <c r="AT306" s="5">
        <v>2850</v>
      </c>
      <c r="AU306" s="5">
        <v>-88</v>
      </c>
      <c r="AV306" s="5">
        <v>68</v>
      </c>
      <c r="AW306" s="5">
        <v>68</v>
      </c>
      <c r="AY306" s="5">
        <v>3050</v>
      </c>
      <c r="AZ306" s="5">
        <v>13</v>
      </c>
      <c r="BA306" s="5">
        <v>112</v>
      </c>
      <c r="BB306" s="5">
        <v>112</v>
      </c>
    </row>
    <row r="307" spans="46:54" x14ac:dyDescent="0.3">
      <c r="AT307" s="5">
        <v>2850</v>
      </c>
      <c r="AU307" s="5">
        <v>-87</v>
      </c>
      <c r="AV307" s="5">
        <v>74</v>
      </c>
      <c r="AW307" s="5">
        <v>74</v>
      </c>
      <c r="AY307" s="5">
        <v>3050</v>
      </c>
      <c r="AZ307" s="5">
        <v>14</v>
      </c>
      <c r="BA307" s="5">
        <v>118</v>
      </c>
      <c r="BB307" s="5">
        <v>118</v>
      </c>
    </row>
    <row r="308" spans="46:54" x14ac:dyDescent="0.3">
      <c r="AT308" s="5">
        <v>2850</v>
      </c>
      <c r="AU308" s="5">
        <v>-86</v>
      </c>
      <c r="AV308" s="5">
        <v>85</v>
      </c>
      <c r="AW308" s="5">
        <v>85</v>
      </c>
      <c r="AY308" s="5">
        <v>3050</v>
      </c>
      <c r="AZ308" s="5">
        <v>15</v>
      </c>
      <c r="BA308" s="5">
        <v>92</v>
      </c>
      <c r="BB308" s="5">
        <v>92</v>
      </c>
    </row>
    <row r="309" spans="46:54" x14ac:dyDescent="0.3">
      <c r="AT309" s="5">
        <v>2850</v>
      </c>
      <c r="AU309" s="5">
        <v>-85</v>
      </c>
      <c r="AV309" s="5">
        <v>67</v>
      </c>
      <c r="AW309" s="5">
        <v>67</v>
      </c>
      <c r="AY309" s="5">
        <v>3050</v>
      </c>
      <c r="AZ309" s="5">
        <v>16</v>
      </c>
      <c r="BA309" s="5">
        <v>113</v>
      </c>
      <c r="BB309" s="5">
        <v>113</v>
      </c>
    </row>
    <row r="310" spans="46:54" x14ac:dyDescent="0.3">
      <c r="AT310" s="5">
        <v>2850</v>
      </c>
      <c r="AU310" s="5">
        <v>-84</v>
      </c>
      <c r="AV310" s="5">
        <v>109</v>
      </c>
      <c r="AW310" s="5">
        <v>109</v>
      </c>
      <c r="AY310" s="5">
        <v>3050</v>
      </c>
      <c r="AZ310" s="5">
        <v>17</v>
      </c>
      <c r="BA310" s="5">
        <v>106</v>
      </c>
      <c r="BB310" s="5">
        <v>106</v>
      </c>
    </row>
    <row r="311" spans="46:54" x14ac:dyDescent="0.3">
      <c r="AT311" s="5">
        <v>2850</v>
      </c>
      <c r="AU311" s="5">
        <v>-83</v>
      </c>
      <c r="AV311" s="5">
        <v>467</v>
      </c>
      <c r="AW311" s="5">
        <v>467</v>
      </c>
      <c r="AY311" s="5">
        <v>3050</v>
      </c>
      <c r="AZ311" s="5">
        <v>18</v>
      </c>
      <c r="BA311" s="5">
        <v>75</v>
      </c>
      <c r="BB311" s="5">
        <v>75</v>
      </c>
    </row>
    <row r="312" spans="46:54" x14ac:dyDescent="0.3">
      <c r="AT312" s="5">
        <v>2850</v>
      </c>
      <c r="AU312" s="5">
        <v>-82</v>
      </c>
      <c r="AV312" s="5">
        <v>91</v>
      </c>
      <c r="AW312" s="5">
        <v>91</v>
      </c>
      <c r="AY312" s="5">
        <v>3050</v>
      </c>
      <c r="AZ312" s="5">
        <v>19</v>
      </c>
      <c r="BA312" s="5">
        <v>70</v>
      </c>
      <c r="BB312" s="5">
        <v>70</v>
      </c>
    </row>
    <row r="313" spans="46:54" x14ac:dyDescent="0.3">
      <c r="AT313" s="5">
        <v>2850</v>
      </c>
      <c r="AU313" s="5">
        <v>-81</v>
      </c>
      <c r="AV313" s="5">
        <v>74</v>
      </c>
      <c r="AW313" s="5">
        <v>74</v>
      </c>
      <c r="AY313" s="5">
        <v>3050</v>
      </c>
      <c r="AZ313" s="5">
        <v>20</v>
      </c>
      <c r="BA313" s="5">
        <v>66</v>
      </c>
      <c r="BB313" s="5">
        <v>66</v>
      </c>
    </row>
    <row r="314" spans="46:54" x14ac:dyDescent="0.3">
      <c r="AT314" s="5">
        <v>2850</v>
      </c>
      <c r="AU314" s="5">
        <v>-80</v>
      </c>
      <c r="AV314" s="5">
        <v>150</v>
      </c>
      <c r="AW314" s="5">
        <v>150</v>
      </c>
      <c r="AY314" s="5">
        <v>3050</v>
      </c>
      <c r="AZ314" s="5">
        <v>21</v>
      </c>
      <c r="BA314" s="5">
        <v>76</v>
      </c>
      <c r="BB314" s="5">
        <v>76</v>
      </c>
    </row>
    <row r="315" spans="46:54" x14ac:dyDescent="0.3">
      <c r="AT315" s="5">
        <v>2850</v>
      </c>
      <c r="AU315" s="5">
        <v>-79</v>
      </c>
      <c r="AV315" s="5">
        <v>122</v>
      </c>
      <c r="AW315" s="5">
        <v>122</v>
      </c>
      <c r="AY315" s="5">
        <v>3050</v>
      </c>
      <c r="AZ315" s="5">
        <v>22</v>
      </c>
      <c r="BA315" s="5">
        <v>61</v>
      </c>
      <c r="BB315" s="5">
        <v>61</v>
      </c>
    </row>
    <row r="316" spans="46:54" x14ac:dyDescent="0.3">
      <c r="AT316" s="5">
        <v>2850</v>
      </c>
      <c r="AU316" s="5">
        <v>-78</v>
      </c>
      <c r="AV316" s="5">
        <v>82</v>
      </c>
      <c r="AW316" s="5">
        <v>82</v>
      </c>
      <c r="AY316" s="5">
        <v>3050</v>
      </c>
      <c r="AZ316" s="5">
        <v>23</v>
      </c>
      <c r="BA316" s="5">
        <v>59</v>
      </c>
      <c r="BB316" s="5">
        <v>59</v>
      </c>
    </row>
    <row r="317" spans="46:54" x14ac:dyDescent="0.3">
      <c r="AT317" s="5">
        <v>2850</v>
      </c>
      <c r="AU317" s="5">
        <v>-77</v>
      </c>
      <c r="AV317" s="5">
        <v>153</v>
      </c>
      <c r="AW317" s="5">
        <v>153</v>
      </c>
      <c r="AY317" s="5">
        <v>3050</v>
      </c>
      <c r="AZ317" s="5">
        <v>24</v>
      </c>
      <c r="BA317" s="5">
        <v>59</v>
      </c>
      <c r="BB317" s="5">
        <v>59</v>
      </c>
    </row>
    <row r="318" spans="46:54" x14ac:dyDescent="0.3">
      <c r="AT318" s="5">
        <v>2850</v>
      </c>
      <c r="AU318" s="5">
        <v>-76</v>
      </c>
      <c r="AV318" s="5">
        <v>85</v>
      </c>
      <c r="AW318" s="5">
        <v>85</v>
      </c>
      <c r="AY318" s="5">
        <v>3050</v>
      </c>
      <c r="AZ318" s="5">
        <v>25</v>
      </c>
      <c r="BA318" s="5">
        <v>38</v>
      </c>
      <c r="BB318" s="5">
        <v>38</v>
      </c>
    </row>
    <row r="319" spans="46:54" x14ac:dyDescent="0.3">
      <c r="AT319" s="5">
        <v>2850</v>
      </c>
      <c r="AU319" s="5">
        <v>-75</v>
      </c>
      <c r="AV319" s="5">
        <v>77</v>
      </c>
      <c r="AW319" s="5">
        <v>77</v>
      </c>
      <c r="AY319" s="5">
        <v>3050</v>
      </c>
      <c r="AZ319" s="5">
        <v>26</v>
      </c>
      <c r="BA319" s="5">
        <v>48</v>
      </c>
      <c r="BB319" s="5">
        <v>48</v>
      </c>
    </row>
    <row r="320" spans="46:54" x14ac:dyDescent="0.3">
      <c r="AT320" s="5">
        <v>2850</v>
      </c>
      <c r="AU320" s="5">
        <v>-74</v>
      </c>
      <c r="AV320" s="5">
        <v>54</v>
      </c>
      <c r="AW320" s="5">
        <v>54</v>
      </c>
      <c r="AY320" s="5">
        <v>3050</v>
      </c>
      <c r="AZ320" s="5">
        <v>27</v>
      </c>
      <c r="BA320" s="5">
        <v>44</v>
      </c>
      <c r="BB320" s="5">
        <v>44</v>
      </c>
    </row>
    <row r="321" spans="46:54" x14ac:dyDescent="0.3">
      <c r="AT321" s="5">
        <v>2850</v>
      </c>
      <c r="AU321" s="5">
        <v>-73</v>
      </c>
      <c r="AV321" s="5">
        <v>67</v>
      </c>
      <c r="AW321" s="5">
        <v>67</v>
      </c>
      <c r="AY321" s="5">
        <v>3050</v>
      </c>
      <c r="AZ321" s="5">
        <v>28</v>
      </c>
      <c r="BA321" s="5">
        <v>40</v>
      </c>
      <c r="BB321" s="5">
        <v>40</v>
      </c>
    </row>
    <row r="322" spans="46:54" x14ac:dyDescent="0.3">
      <c r="AT322" s="5">
        <v>2850</v>
      </c>
      <c r="AU322" s="5">
        <v>-72</v>
      </c>
      <c r="AV322" s="5">
        <v>88</v>
      </c>
      <c r="AW322" s="5">
        <v>88</v>
      </c>
      <c r="AY322" s="5">
        <v>3050</v>
      </c>
      <c r="AZ322" s="5">
        <v>29</v>
      </c>
      <c r="BA322" s="5">
        <v>36</v>
      </c>
      <c r="BB322" s="5">
        <v>36</v>
      </c>
    </row>
    <row r="323" spans="46:54" x14ac:dyDescent="0.3">
      <c r="AT323" s="5">
        <v>2850</v>
      </c>
      <c r="AU323" s="5">
        <v>-71</v>
      </c>
      <c r="AV323" s="5">
        <v>67</v>
      </c>
      <c r="AW323" s="5">
        <v>67</v>
      </c>
      <c r="AY323" s="5">
        <v>3050</v>
      </c>
      <c r="AZ323" s="5">
        <v>30</v>
      </c>
      <c r="BA323" s="5">
        <v>46</v>
      </c>
      <c r="BB323" s="5">
        <v>46</v>
      </c>
    </row>
    <row r="324" spans="46:54" x14ac:dyDescent="0.3">
      <c r="AT324" s="5">
        <v>2850</v>
      </c>
      <c r="AU324" s="5">
        <v>-70</v>
      </c>
      <c r="AV324" s="5">
        <v>53</v>
      </c>
      <c r="AW324" s="5">
        <v>53</v>
      </c>
      <c r="AY324" s="5">
        <v>3050</v>
      </c>
      <c r="AZ324" s="5">
        <v>31</v>
      </c>
      <c r="BA324" s="5">
        <v>51</v>
      </c>
      <c r="BB324" s="5">
        <v>51</v>
      </c>
    </row>
    <row r="325" spans="46:54" x14ac:dyDescent="0.3">
      <c r="AT325" s="5">
        <v>2850</v>
      </c>
      <c r="AU325" s="5">
        <v>-69</v>
      </c>
      <c r="AV325" s="5">
        <v>80</v>
      </c>
      <c r="AW325" s="5">
        <v>80</v>
      </c>
      <c r="AY325" s="5">
        <v>3050</v>
      </c>
      <c r="AZ325" s="5">
        <v>32</v>
      </c>
      <c r="BA325" s="5">
        <v>77</v>
      </c>
      <c r="BB325" s="5">
        <v>77</v>
      </c>
    </row>
    <row r="326" spans="46:54" x14ac:dyDescent="0.3">
      <c r="AT326" s="5">
        <v>2850</v>
      </c>
      <c r="AU326" s="5">
        <v>-68</v>
      </c>
      <c r="AV326" s="5">
        <v>60</v>
      </c>
      <c r="AW326" s="5">
        <v>60</v>
      </c>
      <c r="AY326" s="5">
        <v>3050</v>
      </c>
      <c r="AZ326" s="5">
        <v>33</v>
      </c>
      <c r="BA326" s="5">
        <v>105</v>
      </c>
      <c r="BB326" s="5">
        <v>105</v>
      </c>
    </row>
    <row r="327" spans="46:54" x14ac:dyDescent="0.3">
      <c r="AT327" s="5">
        <v>2850</v>
      </c>
      <c r="AU327" s="5">
        <v>-67</v>
      </c>
      <c r="AV327" s="5">
        <v>63</v>
      </c>
      <c r="AW327" s="5">
        <v>63</v>
      </c>
      <c r="AY327" s="5">
        <v>3050</v>
      </c>
      <c r="AZ327" s="5">
        <v>34</v>
      </c>
      <c r="BA327" s="5">
        <v>59</v>
      </c>
      <c r="BB327" s="5">
        <v>59</v>
      </c>
    </row>
    <row r="328" spans="46:54" x14ac:dyDescent="0.3">
      <c r="AT328" s="5">
        <v>2850</v>
      </c>
      <c r="AU328" s="5">
        <v>-66</v>
      </c>
      <c r="AV328" s="5">
        <v>97</v>
      </c>
      <c r="AW328" s="5">
        <v>97</v>
      </c>
      <c r="AY328" s="5">
        <v>3050</v>
      </c>
      <c r="AZ328" s="5">
        <v>35</v>
      </c>
      <c r="BA328" s="5">
        <v>71</v>
      </c>
      <c r="BB328" s="5">
        <v>71</v>
      </c>
    </row>
    <row r="329" spans="46:54" x14ac:dyDescent="0.3">
      <c r="AT329" s="5">
        <v>2850</v>
      </c>
      <c r="AU329" s="5">
        <v>-65</v>
      </c>
      <c r="AV329" s="5">
        <v>57</v>
      </c>
      <c r="AW329" s="5">
        <v>57</v>
      </c>
      <c r="AY329" s="5">
        <v>3050</v>
      </c>
      <c r="AZ329" s="5">
        <v>36</v>
      </c>
      <c r="BA329" s="5">
        <v>20</v>
      </c>
      <c r="BB329" s="5">
        <v>20</v>
      </c>
    </row>
    <row r="330" spans="46:54" x14ac:dyDescent="0.3">
      <c r="AT330" s="5">
        <v>2850</v>
      </c>
      <c r="AU330" s="5">
        <v>-64</v>
      </c>
      <c r="AV330" s="5">
        <v>52</v>
      </c>
      <c r="AW330" s="5">
        <v>52</v>
      </c>
      <c r="AY330" s="5">
        <v>3050</v>
      </c>
      <c r="AZ330" s="5">
        <v>37</v>
      </c>
      <c r="BA330" s="5">
        <v>4</v>
      </c>
      <c r="BB330" s="5">
        <v>4</v>
      </c>
    </row>
    <row r="331" spans="46:54" x14ac:dyDescent="0.3">
      <c r="AT331" s="5">
        <v>2850</v>
      </c>
      <c r="AU331" s="5">
        <v>-63</v>
      </c>
      <c r="AV331" s="5">
        <v>88</v>
      </c>
      <c r="AW331" s="5">
        <v>88</v>
      </c>
      <c r="AY331" s="5">
        <v>3200</v>
      </c>
      <c r="AZ331" s="5">
        <v>-9</v>
      </c>
      <c r="BA331" s="5">
        <v>2</v>
      </c>
      <c r="BB331" s="5">
        <v>2</v>
      </c>
    </row>
    <row r="332" spans="46:54" x14ac:dyDescent="0.3">
      <c r="AT332" s="5">
        <v>2850</v>
      </c>
      <c r="AU332" s="5">
        <v>-62</v>
      </c>
      <c r="AV332" s="5">
        <v>12</v>
      </c>
      <c r="AW332" s="5">
        <v>12</v>
      </c>
      <c r="AY332" s="5">
        <v>3200</v>
      </c>
      <c r="AZ332" s="5">
        <v>-8</v>
      </c>
      <c r="BA332" s="5">
        <v>10</v>
      </c>
      <c r="BB332" s="5">
        <v>10</v>
      </c>
    </row>
    <row r="333" spans="46:54" x14ac:dyDescent="0.3">
      <c r="AT333" s="5">
        <v>2850</v>
      </c>
      <c r="AU333" s="5">
        <v>-61</v>
      </c>
      <c r="AV333" s="5">
        <v>34</v>
      </c>
      <c r="AW333" s="5">
        <v>34</v>
      </c>
      <c r="AY333" s="5">
        <v>3200</v>
      </c>
      <c r="AZ333" s="5">
        <v>-7</v>
      </c>
      <c r="BA333" s="5">
        <v>15</v>
      </c>
      <c r="BB333" s="5">
        <v>15</v>
      </c>
    </row>
    <row r="334" spans="46:54" x14ac:dyDescent="0.3">
      <c r="AT334" s="5">
        <v>2850</v>
      </c>
      <c r="AU334" s="5">
        <v>-60</v>
      </c>
      <c r="AV334" s="5">
        <v>18</v>
      </c>
      <c r="AW334" s="5">
        <v>18</v>
      </c>
      <c r="AY334" s="5">
        <v>3200</v>
      </c>
      <c r="AZ334" s="5">
        <v>-6</v>
      </c>
      <c r="BA334" s="5">
        <v>24</v>
      </c>
      <c r="BB334" s="5">
        <v>24</v>
      </c>
    </row>
    <row r="335" spans="46:54" x14ac:dyDescent="0.3">
      <c r="AT335" s="5">
        <v>2850</v>
      </c>
      <c r="AU335" s="5">
        <v>-59</v>
      </c>
      <c r="AV335" s="5">
        <v>7</v>
      </c>
      <c r="AW335" s="5">
        <v>7</v>
      </c>
      <c r="AY335" s="5">
        <v>3200</v>
      </c>
      <c r="AZ335" s="5">
        <v>-5</v>
      </c>
      <c r="BA335" s="5">
        <v>34</v>
      </c>
      <c r="BB335" s="5">
        <v>34</v>
      </c>
    </row>
    <row r="336" spans="46:54" x14ac:dyDescent="0.3">
      <c r="AT336" s="5">
        <v>2850</v>
      </c>
      <c r="AU336" s="5">
        <v>-58</v>
      </c>
      <c r="AV336" s="5">
        <v>2</v>
      </c>
      <c r="AW336" s="5">
        <v>2</v>
      </c>
      <c r="AY336" s="5">
        <v>3200</v>
      </c>
      <c r="AZ336" s="5">
        <v>-4</v>
      </c>
      <c r="BA336" s="5">
        <v>50</v>
      </c>
      <c r="BB336" s="5">
        <v>50</v>
      </c>
    </row>
    <row r="337" spans="46:54" x14ac:dyDescent="0.3">
      <c r="AT337" s="5">
        <v>2850</v>
      </c>
      <c r="AU337" s="5">
        <v>-57</v>
      </c>
      <c r="AV337" s="5">
        <v>4</v>
      </c>
      <c r="AW337" s="5">
        <v>4</v>
      </c>
      <c r="AY337" s="5">
        <v>3200</v>
      </c>
      <c r="AZ337" s="5">
        <v>-3</v>
      </c>
      <c r="BA337" s="5">
        <v>67</v>
      </c>
      <c r="BB337" s="5">
        <v>67</v>
      </c>
    </row>
    <row r="338" spans="46:54" x14ac:dyDescent="0.3">
      <c r="AT338" s="5">
        <v>2850</v>
      </c>
      <c r="AU338" s="5">
        <v>-56</v>
      </c>
      <c r="AV338" s="5">
        <v>2</v>
      </c>
      <c r="AW338" s="5">
        <v>2</v>
      </c>
      <c r="AY338" s="5">
        <v>3200</v>
      </c>
      <c r="AZ338" s="5">
        <v>-2</v>
      </c>
      <c r="BA338" s="5">
        <v>80</v>
      </c>
      <c r="BB338" s="5">
        <v>80</v>
      </c>
    </row>
    <row r="339" spans="46:54" x14ac:dyDescent="0.3">
      <c r="AT339" s="5">
        <v>3050</v>
      </c>
      <c r="AU339" s="5">
        <v>-102</v>
      </c>
      <c r="AV339" s="5">
        <v>5</v>
      </c>
      <c r="AW339" s="5">
        <v>5</v>
      </c>
      <c r="AY339" s="5">
        <v>3200</v>
      </c>
      <c r="AZ339" s="5">
        <v>-1</v>
      </c>
      <c r="BA339" s="5">
        <v>95</v>
      </c>
      <c r="BB339" s="5">
        <v>95</v>
      </c>
    </row>
    <row r="340" spans="46:54" x14ac:dyDescent="0.3">
      <c r="AT340" s="5">
        <v>3050</v>
      </c>
      <c r="AU340" s="5">
        <v>-101</v>
      </c>
      <c r="AV340" s="5">
        <v>6</v>
      </c>
      <c r="AW340" s="5">
        <v>6</v>
      </c>
      <c r="AY340" s="5">
        <v>3200</v>
      </c>
      <c r="AZ340" s="5">
        <v>0</v>
      </c>
      <c r="BA340" s="5">
        <v>101</v>
      </c>
      <c r="BB340" s="5">
        <v>101</v>
      </c>
    </row>
    <row r="341" spans="46:54" x14ac:dyDescent="0.3">
      <c r="AT341" s="5">
        <v>3050</v>
      </c>
      <c r="AU341" s="5">
        <v>-100</v>
      </c>
      <c r="AV341" s="5">
        <v>11</v>
      </c>
      <c r="AW341" s="5">
        <v>11</v>
      </c>
      <c r="AY341" s="5">
        <v>3200</v>
      </c>
      <c r="AZ341" s="5">
        <v>1</v>
      </c>
      <c r="BA341" s="5">
        <v>113</v>
      </c>
      <c r="BB341" s="5">
        <v>113</v>
      </c>
    </row>
    <row r="342" spans="46:54" x14ac:dyDescent="0.3">
      <c r="AT342" s="5">
        <v>3050</v>
      </c>
      <c r="AU342" s="5">
        <v>-99</v>
      </c>
      <c r="AV342" s="5">
        <v>22</v>
      </c>
      <c r="AW342" s="5">
        <v>22</v>
      </c>
      <c r="AY342" s="5">
        <v>3200</v>
      </c>
      <c r="AZ342" s="5">
        <v>2</v>
      </c>
      <c r="BA342" s="5">
        <v>160</v>
      </c>
      <c r="BB342" s="5">
        <v>160</v>
      </c>
    </row>
    <row r="343" spans="46:54" x14ac:dyDescent="0.3">
      <c r="AT343" s="5">
        <v>3050</v>
      </c>
      <c r="AU343" s="5">
        <v>-98</v>
      </c>
      <c r="AV343" s="5">
        <v>10</v>
      </c>
      <c r="AW343" s="5">
        <v>10</v>
      </c>
      <c r="AY343" s="5">
        <v>3200</v>
      </c>
      <c r="AZ343" s="5">
        <v>3</v>
      </c>
      <c r="BA343" s="5">
        <v>162</v>
      </c>
      <c r="BB343" s="5">
        <v>162</v>
      </c>
    </row>
    <row r="344" spans="46:54" x14ac:dyDescent="0.3">
      <c r="AT344" s="5">
        <v>3050</v>
      </c>
      <c r="AU344" s="5">
        <v>-97</v>
      </c>
      <c r="AV344" s="5">
        <v>39</v>
      </c>
      <c r="AW344" s="5">
        <v>39</v>
      </c>
      <c r="AY344" s="5">
        <v>3200</v>
      </c>
      <c r="AZ344" s="5">
        <v>4</v>
      </c>
      <c r="BA344" s="5">
        <v>174</v>
      </c>
      <c r="BB344" s="5">
        <v>174</v>
      </c>
    </row>
    <row r="345" spans="46:54" x14ac:dyDescent="0.3">
      <c r="AT345" s="5">
        <v>3050</v>
      </c>
      <c r="AU345" s="5">
        <v>-96</v>
      </c>
      <c r="AV345" s="5">
        <v>25</v>
      </c>
      <c r="AW345" s="5">
        <v>25</v>
      </c>
      <c r="AY345" s="5">
        <v>3200</v>
      </c>
      <c r="AZ345" s="5">
        <v>5</v>
      </c>
      <c r="BA345" s="5">
        <v>190</v>
      </c>
      <c r="BB345" s="5">
        <v>190</v>
      </c>
    </row>
    <row r="346" spans="46:54" x14ac:dyDescent="0.3">
      <c r="AT346" s="5">
        <v>3050</v>
      </c>
      <c r="AU346" s="5">
        <v>-95</v>
      </c>
      <c r="AV346" s="5">
        <v>31</v>
      </c>
      <c r="AW346" s="5">
        <v>31</v>
      </c>
      <c r="AY346" s="5">
        <v>3200</v>
      </c>
      <c r="AZ346" s="5">
        <v>6</v>
      </c>
      <c r="BA346" s="5">
        <v>194</v>
      </c>
      <c r="BB346" s="5">
        <v>194</v>
      </c>
    </row>
    <row r="347" spans="46:54" x14ac:dyDescent="0.3">
      <c r="AT347" s="5">
        <v>3050</v>
      </c>
      <c r="AU347" s="5">
        <v>-94</v>
      </c>
      <c r="AV347" s="5">
        <v>29</v>
      </c>
      <c r="AW347" s="5">
        <v>29</v>
      </c>
      <c r="AY347" s="5">
        <v>3200</v>
      </c>
      <c r="AZ347" s="5">
        <v>7</v>
      </c>
      <c r="BA347" s="5">
        <v>186</v>
      </c>
      <c r="BB347" s="5">
        <v>186</v>
      </c>
    </row>
    <row r="348" spans="46:54" x14ac:dyDescent="0.3">
      <c r="AT348" s="5">
        <v>3050</v>
      </c>
      <c r="AU348" s="5">
        <v>-93</v>
      </c>
      <c r="AV348" s="5">
        <v>18</v>
      </c>
      <c r="AW348" s="5">
        <v>18</v>
      </c>
      <c r="AY348" s="5">
        <v>3200</v>
      </c>
      <c r="AZ348" s="5">
        <v>8</v>
      </c>
      <c r="BA348" s="5">
        <v>157</v>
      </c>
      <c r="BB348" s="5">
        <v>157</v>
      </c>
    </row>
    <row r="349" spans="46:54" x14ac:dyDescent="0.3">
      <c r="AT349" s="5">
        <v>3050</v>
      </c>
      <c r="AU349" s="5">
        <v>-92</v>
      </c>
      <c r="AV349" s="5">
        <v>20</v>
      </c>
      <c r="AW349" s="5">
        <v>20</v>
      </c>
      <c r="AY349" s="5">
        <v>3200</v>
      </c>
      <c r="AZ349" s="5">
        <v>9</v>
      </c>
      <c r="BA349" s="5">
        <v>136</v>
      </c>
      <c r="BB349" s="5">
        <v>136</v>
      </c>
    </row>
    <row r="350" spans="46:54" x14ac:dyDescent="0.3">
      <c r="AT350" s="5">
        <v>3050</v>
      </c>
      <c r="AU350" s="5">
        <v>-91</v>
      </c>
      <c r="AV350" s="5">
        <v>19</v>
      </c>
      <c r="AW350" s="5">
        <v>19</v>
      </c>
      <c r="AY350" s="5">
        <v>3200</v>
      </c>
      <c r="AZ350" s="5">
        <v>10</v>
      </c>
      <c r="BA350" s="5">
        <v>128</v>
      </c>
      <c r="BB350" s="5">
        <v>128</v>
      </c>
    </row>
    <row r="351" spans="46:54" x14ac:dyDescent="0.3">
      <c r="AT351" s="5">
        <v>3050</v>
      </c>
      <c r="AU351" s="5">
        <v>-90</v>
      </c>
      <c r="AV351" s="5">
        <v>33</v>
      </c>
      <c r="AW351" s="5">
        <v>33</v>
      </c>
      <c r="AY351" s="5">
        <v>3200</v>
      </c>
      <c r="AZ351" s="5">
        <v>11</v>
      </c>
      <c r="BA351" s="5">
        <v>140</v>
      </c>
      <c r="BB351" s="5">
        <v>140</v>
      </c>
    </row>
    <row r="352" spans="46:54" x14ac:dyDescent="0.3">
      <c r="AT352" s="5">
        <v>3050</v>
      </c>
      <c r="AU352" s="5">
        <v>-89</v>
      </c>
      <c r="AV352" s="5">
        <v>70</v>
      </c>
      <c r="AW352" s="5">
        <v>70</v>
      </c>
      <c r="AY352" s="5">
        <v>3200</v>
      </c>
      <c r="AZ352" s="5">
        <v>12</v>
      </c>
      <c r="BA352" s="5">
        <v>74</v>
      </c>
      <c r="BB352" s="5">
        <v>74</v>
      </c>
    </row>
    <row r="353" spans="46:54" x14ac:dyDescent="0.3">
      <c r="AT353" s="5">
        <v>3050</v>
      </c>
      <c r="AU353" s="5">
        <v>-88</v>
      </c>
      <c r="AV353" s="5">
        <v>22</v>
      </c>
      <c r="AW353" s="5">
        <v>22</v>
      </c>
      <c r="AY353" s="5">
        <v>3200</v>
      </c>
      <c r="AZ353" s="5">
        <v>13</v>
      </c>
      <c r="BA353" s="5">
        <v>77</v>
      </c>
      <c r="BB353" s="5">
        <v>77</v>
      </c>
    </row>
    <row r="354" spans="46:54" x14ac:dyDescent="0.3">
      <c r="AT354" s="5">
        <v>3050</v>
      </c>
      <c r="AU354" s="5">
        <v>-87</v>
      </c>
      <c r="AV354" s="5">
        <v>44</v>
      </c>
      <c r="AW354" s="5">
        <v>44</v>
      </c>
      <c r="AY354" s="5">
        <v>3200</v>
      </c>
      <c r="AZ354" s="5">
        <v>14</v>
      </c>
      <c r="BA354" s="5">
        <v>83</v>
      </c>
      <c r="BB354" s="5">
        <v>83</v>
      </c>
    </row>
    <row r="355" spans="46:54" x14ac:dyDescent="0.3">
      <c r="AT355" s="5">
        <v>3050</v>
      </c>
      <c r="AU355" s="5">
        <v>-86</v>
      </c>
      <c r="AV355" s="5">
        <v>46</v>
      </c>
      <c r="AW355" s="5">
        <v>46</v>
      </c>
      <c r="AY355" s="5">
        <v>3200</v>
      </c>
      <c r="AZ355" s="5">
        <v>15</v>
      </c>
      <c r="BA355" s="5">
        <v>65</v>
      </c>
      <c r="BB355" s="5">
        <v>65</v>
      </c>
    </row>
    <row r="356" spans="46:54" x14ac:dyDescent="0.3">
      <c r="AT356" s="5">
        <v>3050</v>
      </c>
      <c r="AU356" s="5">
        <v>-85</v>
      </c>
      <c r="AV356" s="5">
        <v>74</v>
      </c>
      <c r="AW356" s="5">
        <v>74</v>
      </c>
      <c r="AY356" s="5">
        <v>3200</v>
      </c>
      <c r="AZ356" s="5">
        <v>16</v>
      </c>
      <c r="BA356" s="5">
        <v>62</v>
      </c>
      <c r="BB356" s="5">
        <v>62</v>
      </c>
    </row>
    <row r="357" spans="46:54" x14ac:dyDescent="0.3">
      <c r="AT357" s="5">
        <v>3050</v>
      </c>
      <c r="AU357" s="5">
        <v>-84</v>
      </c>
      <c r="AV357" s="5">
        <v>61</v>
      </c>
      <c r="AW357" s="5">
        <v>61</v>
      </c>
      <c r="AY357" s="5">
        <v>3200</v>
      </c>
      <c r="AZ357" s="5">
        <v>17</v>
      </c>
      <c r="BA357" s="5">
        <v>55</v>
      </c>
      <c r="BB357" s="5">
        <v>55</v>
      </c>
    </row>
    <row r="358" spans="46:54" x14ac:dyDescent="0.3">
      <c r="AT358" s="5">
        <v>3050</v>
      </c>
      <c r="AU358" s="5">
        <v>-83</v>
      </c>
      <c r="AV358" s="5">
        <v>85</v>
      </c>
      <c r="AW358" s="5">
        <v>85</v>
      </c>
      <c r="AY358" s="5">
        <v>3200</v>
      </c>
      <c r="AZ358" s="5">
        <v>18</v>
      </c>
      <c r="BA358" s="5">
        <v>47</v>
      </c>
      <c r="BB358" s="5">
        <v>47</v>
      </c>
    </row>
    <row r="359" spans="46:54" x14ac:dyDescent="0.3">
      <c r="AT359" s="5">
        <v>3050</v>
      </c>
      <c r="AU359" s="5">
        <v>-82</v>
      </c>
      <c r="AV359" s="5">
        <v>85</v>
      </c>
      <c r="AW359" s="5">
        <v>85</v>
      </c>
      <c r="AY359" s="5">
        <v>3200</v>
      </c>
      <c r="AZ359" s="5">
        <v>19</v>
      </c>
      <c r="BA359" s="5">
        <v>51</v>
      </c>
      <c r="BB359" s="5">
        <v>51</v>
      </c>
    </row>
    <row r="360" spans="46:54" x14ac:dyDescent="0.3">
      <c r="AT360" s="5">
        <v>3050</v>
      </c>
      <c r="AU360" s="5">
        <v>-81</v>
      </c>
      <c r="AV360" s="5">
        <v>150</v>
      </c>
      <c r="AW360" s="5">
        <v>150</v>
      </c>
      <c r="AY360" s="5">
        <v>3200</v>
      </c>
      <c r="AZ360" s="5">
        <v>20</v>
      </c>
      <c r="BA360" s="5">
        <v>31</v>
      </c>
      <c r="BB360" s="5">
        <v>31</v>
      </c>
    </row>
    <row r="361" spans="46:54" x14ac:dyDescent="0.3">
      <c r="AT361" s="5">
        <v>3050</v>
      </c>
      <c r="AU361" s="5">
        <v>-80</v>
      </c>
      <c r="AV361" s="5">
        <v>114</v>
      </c>
      <c r="AW361" s="5">
        <v>114</v>
      </c>
      <c r="AY361" s="5">
        <v>3200</v>
      </c>
      <c r="AZ361" s="5">
        <v>21</v>
      </c>
      <c r="BA361" s="5">
        <v>45</v>
      </c>
      <c r="BB361" s="5">
        <v>45</v>
      </c>
    </row>
    <row r="362" spans="46:54" x14ac:dyDescent="0.3">
      <c r="AT362" s="5">
        <v>3050</v>
      </c>
      <c r="AU362" s="5">
        <v>-79</v>
      </c>
      <c r="AV362" s="5">
        <v>124</v>
      </c>
      <c r="AW362" s="5">
        <v>124</v>
      </c>
      <c r="AY362" s="5">
        <v>3200</v>
      </c>
      <c r="AZ362" s="5">
        <v>22</v>
      </c>
      <c r="BA362" s="5">
        <v>38</v>
      </c>
      <c r="BB362" s="5">
        <v>38</v>
      </c>
    </row>
    <row r="363" spans="46:54" x14ac:dyDescent="0.3">
      <c r="AT363" s="5">
        <v>3050</v>
      </c>
      <c r="AU363" s="5">
        <v>-78</v>
      </c>
      <c r="AV363" s="5">
        <v>94</v>
      </c>
      <c r="AW363" s="5">
        <v>94</v>
      </c>
      <c r="AY363" s="5">
        <v>3200</v>
      </c>
      <c r="AZ363" s="5">
        <v>23</v>
      </c>
      <c r="BA363" s="5">
        <v>12</v>
      </c>
      <c r="BB363" s="5">
        <v>12</v>
      </c>
    </row>
    <row r="364" spans="46:54" x14ac:dyDescent="0.3">
      <c r="AT364" s="5">
        <v>3050</v>
      </c>
      <c r="AU364" s="5">
        <v>-77</v>
      </c>
      <c r="AV364" s="5">
        <v>94</v>
      </c>
      <c r="AW364" s="5">
        <v>94</v>
      </c>
      <c r="AY364" s="5">
        <v>3200</v>
      </c>
      <c r="AZ364" s="5">
        <v>24</v>
      </c>
      <c r="BA364" s="5">
        <v>16</v>
      </c>
      <c r="BB364" s="5">
        <v>16</v>
      </c>
    </row>
    <row r="365" spans="46:54" x14ac:dyDescent="0.3">
      <c r="AT365" s="5">
        <v>3050</v>
      </c>
      <c r="AU365" s="5">
        <v>-76</v>
      </c>
      <c r="AV365" s="5">
        <v>84</v>
      </c>
      <c r="AW365" s="5">
        <v>84</v>
      </c>
      <c r="AY365" s="5">
        <v>3200</v>
      </c>
      <c r="AZ365" s="5">
        <v>25</v>
      </c>
      <c r="BA365" s="5">
        <v>13</v>
      </c>
      <c r="BB365" s="5">
        <v>13</v>
      </c>
    </row>
    <row r="366" spans="46:54" x14ac:dyDescent="0.3">
      <c r="AT366" s="5">
        <v>3050</v>
      </c>
      <c r="AU366" s="5">
        <v>-75</v>
      </c>
      <c r="AV366" s="5">
        <v>125</v>
      </c>
      <c r="AW366" s="5">
        <v>125</v>
      </c>
      <c r="AY366" s="5">
        <v>3200</v>
      </c>
      <c r="AZ366" s="5">
        <v>26</v>
      </c>
      <c r="BA366" s="5">
        <v>11</v>
      </c>
      <c r="BB366" s="5">
        <v>11</v>
      </c>
    </row>
    <row r="367" spans="46:54" x14ac:dyDescent="0.3">
      <c r="AT367" s="5">
        <v>3050</v>
      </c>
      <c r="AU367" s="5">
        <v>-74</v>
      </c>
      <c r="AV367" s="5">
        <v>115</v>
      </c>
      <c r="AW367" s="5">
        <v>115</v>
      </c>
      <c r="AY367" s="5">
        <v>3200</v>
      </c>
      <c r="AZ367" s="5">
        <v>27</v>
      </c>
      <c r="BA367" s="5">
        <v>4</v>
      </c>
      <c r="BB367" s="5">
        <v>4</v>
      </c>
    </row>
    <row r="368" spans="46:54" x14ac:dyDescent="0.3">
      <c r="AT368" s="5">
        <v>3050</v>
      </c>
      <c r="AU368" s="5">
        <v>-73</v>
      </c>
      <c r="AV368" s="5">
        <v>93</v>
      </c>
      <c r="AW368" s="5">
        <v>93</v>
      </c>
      <c r="AY368" s="5">
        <v>3200</v>
      </c>
      <c r="AZ368" s="5">
        <v>28</v>
      </c>
      <c r="BA368" s="5">
        <v>2</v>
      </c>
      <c r="BB368" s="5">
        <v>2</v>
      </c>
    </row>
    <row r="369" spans="46:54" x14ac:dyDescent="0.3">
      <c r="AT369" s="5">
        <v>3050</v>
      </c>
      <c r="AU369" s="5">
        <v>-72</v>
      </c>
      <c r="AV369" s="5">
        <v>78</v>
      </c>
      <c r="AW369" s="5">
        <v>78</v>
      </c>
      <c r="AY369" s="5">
        <v>3200</v>
      </c>
      <c r="AZ369" s="5">
        <v>29</v>
      </c>
      <c r="BA369" s="5">
        <v>3</v>
      </c>
      <c r="BB369" s="5">
        <v>3</v>
      </c>
    </row>
    <row r="370" spans="46:54" x14ac:dyDescent="0.3">
      <c r="AT370" s="5">
        <v>3050</v>
      </c>
      <c r="AU370" s="5">
        <v>-71</v>
      </c>
      <c r="AV370" s="5">
        <v>298</v>
      </c>
      <c r="AW370" s="5">
        <v>298</v>
      </c>
      <c r="AY370" s="5">
        <v>3200</v>
      </c>
      <c r="AZ370" s="5">
        <v>30</v>
      </c>
      <c r="BA370" s="5">
        <v>6</v>
      </c>
      <c r="BB370" s="5">
        <v>6</v>
      </c>
    </row>
    <row r="371" spans="46:54" x14ac:dyDescent="0.3">
      <c r="AT371" s="5">
        <v>3050</v>
      </c>
      <c r="AU371" s="5">
        <v>-70</v>
      </c>
      <c r="AV371" s="5">
        <v>307</v>
      </c>
      <c r="AW371" s="5">
        <v>307</v>
      </c>
      <c r="AY371" s="5">
        <v>3200</v>
      </c>
      <c r="AZ371" s="5">
        <v>31</v>
      </c>
      <c r="BA371" s="5">
        <v>12</v>
      </c>
      <c r="BB371" s="5">
        <v>12</v>
      </c>
    </row>
    <row r="372" spans="46:54" x14ac:dyDescent="0.3">
      <c r="AT372" s="5">
        <v>3050</v>
      </c>
      <c r="AU372" s="5">
        <v>-69</v>
      </c>
      <c r="AV372" s="5">
        <v>39</v>
      </c>
      <c r="AW372" s="5">
        <v>39</v>
      </c>
      <c r="AY372" s="5">
        <v>3200</v>
      </c>
      <c r="AZ372" s="5">
        <v>34</v>
      </c>
      <c r="BA372" s="5">
        <v>2</v>
      </c>
      <c r="BB372" s="5">
        <v>2</v>
      </c>
    </row>
    <row r="373" spans="46:54" x14ac:dyDescent="0.3">
      <c r="AT373" s="5">
        <v>3050</v>
      </c>
      <c r="AU373" s="5">
        <v>-68</v>
      </c>
      <c r="AV373" s="5">
        <v>61</v>
      </c>
      <c r="AW373" s="5">
        <v>61</v>
      </c>
      <c r="AY373" s="5">
        <v>3350</v>
      </c>
      <c r="AZ373" s="5">
        <v>-15</v>
      </c>
      <c r="BA373" s="5">
        <v>2</v>
      </c>
      <c r="BB373" s="5">
        <v>2</v>
      </c>
    </row>
    <row r="374" spans="46:54" x14ac:dyDescent="0.3">
      <c r="AT374" s="5">
        <v>3050</v>
      </c>
      <c r="AU374" s="5">
        <v>-67</v>
      </c>
      <c r="AV374" s="5">
        <v>107</v>
      </c>
      <c r="AW374" s="5">
        <v>107</v>
      </c>
      <c r="AY374" s="5">
        <v>3350</v>
      </c>
      <c r="AZ374" s="5">
        <v>-13</v>
      </c>
      <c r="BA374" s="5">
        <v>6</v>
      </c>
      <c r="BB374" s="5">
        <v>6</v>
      </c>
    </row>
    <row r="375" spans="46:54" x14ac:dyDescent="0.3">
      <c r="AT375" s="5">
        <v>3050</v>
      </c>
      <c r="AU375" s="5">
        <v>-66</v>
      </c>
      <c r="AV375" s="5">
        <v>45</v>
      </c>
      <c r="AW375" s="5">
        <v>45</v>
      </c>
      <c r="AY375" s="5">
        <v>3350</v>
      </c>
      <c r="AZ375" s="5">
        <v>-11</v>
      </c>
      <c r="BA375" s="5">
        <v>4</v>
      </c>
      <c r="BB375" s="5">
        <v>4</v>
      </c>
    </row>
    <row r="376" spans="46:54" x14ac:dyDescent="0.3">
      <c r="AT376" s="5">
        <v>3050</v>
      </c>
      <c r="AU376" s="5">
        <v>-65</v>
      </c>
      <c r="AV376" s="5">
        <v>57</v>
      </c>
      <c r="AW376" s="5">
        <v>57</v>
      </c>
      <c r="AY376" s="5">
        <v>3350</v>
      </c>
      <c r="AZ376" s="5">
        <v>-10</v>
      </c>
      <c r="BA376" s="5">
        <v>7</v>
      </c>
      <c r="BB376" s="5">
        <v>7</v>
      </c>
    </row>
    <row r="377" spans="46:54" x14ac:dyDescent="0.3">
      <c r="AT377" s="5">
        <v>3050</v>
      </c>
      <c r="AU377" s="5">
        <v>-64</v>
      </c>
      <c r="AV377" s="5">
        <v>17</v>
      </c>
      <c r="AW377" s="5">
        <v>17</v>
      </c>
      <c r="AY377" s="5">
        <v>3350</v>
      </c>
      <c r="AZ377" s="5">
        <v>-9</v>
      </c>
      <c r="BA377" s="5">
        <v>8</v>
      </c>
      <c r="BB377" s="5">
        <v>8</v>
      </c>
    </row>
    <row r="378" spans="46:54" x14ac:dyDescent="0.3">
      <c r="AT378" s="5">
        <v>3050</v>
      </c>
      <c r="AU378" s="5">
        <v>-63</v>
      </c>
      <c r="AV378" s="5">
        <v>28</v>
      </c>
      <c r="AW378" s="5">
        <v>28</v>
      </c>
      <c r="AY378" s="5">
        <v>3350</v>
      </c>
      <c r="AZ378" s="5">
        <v>-8</v>
      </c>
      <c r="BA378" s="5">
        <v>13</v>
      </c>
      <c r="BB378" s="5">
        <v>13</v>
      </c>
    </row>
    <row r="379" spans="46:54" x14ac:dyDescent="0.3">
      <c r="AT379" s="5">
        <v>3050</v>
      </c>
      <c r="AU379" s="5">
        <v>-62</v>
      </c>
      <c r="AV379" s="5">
        <v>36</v>
      </c>
      <c r="AW379" s="5">
        <v>36</v>
      </c>
      <c r="AY379" s="5">
        <v>3350</v>
      </c>
      <c r="AZ379" s="5">
        <v>-7</v>
      </c>
      <c r="BA379" s="5">
        <v>24</v>
      </c>
      <c r="BB379" s="5">
        <v>24</v>
      </c>
    </row>
    <row r="380" spans="46:54" x14ac:dyDescent="0.3">
      <c r="AT380" s="5">
        <v>3050</v>
      </c>
      <c r="AU380" s="5">
        <v>-61</v>
      </c>
      <c r="AV380" s="5">
        <v>57</v>
      </c>
      <c r="AW380" s="5">
        <v>57</v>
      </c>
      <c r="AY380" s="5">
        <v>3350</v>
      </c>
      <c r="AZ380" s="5">
        <v>-6</v>
      </c>
      <c r="BA380" s="5">
        <v>19</v>
      </c>
      <c r="BB380" s="5">
        <v>19</v>
      </c>
    </row>
    <row r="381" spans="46:54" x14ac:dyDescent="0.3">
      <c r="AT381" s="5">
        <v>3050</v>
      </c>
      <c r="AU381" s="5">
        <v>-60</v>
      </c>
      <c r="AV381" s="5">
        <v>15</v>
      </c>
      <c r="AW381" s="5">
        <v>15</v>
      </c>
      <c r="AY381" s="5">
        <v>3350</v>
      </c>
      <c r="AZ381" s="5">
        <v>-5</v>
      </c>
      <c r="BA381" s="5">
        <v>25</v>
      </c>
      <c r="BB381" s="5">
        <v>25</v>
      </c>
    </row>
    <row r="382" spans="46:54" x14ac:dyDescent="0.3">
      <c r="AT382" s="5">
        <v>3050</v>
      </c>
      <c r="AU382" s="5">
        <v>-59</v>
      </c>
      <c r="AV382" s="5">
        <v>9</v>
      </c>
      <c r="AW382" s="5">
        <v>9</v>
      </c>
      <c r="AY382" s="5">
        <v>3350</v>
      </c>
      <c r="AZ382" s="5">
        <v>-4</v>
      </c>
      <c r="BA382" s="5">
        <v>27</v>
      </c>
      <c r="BB382" s="5">
        <v>27</v>
      </c>
    </row>
    <row r="383" spans="46:54" x14ac:dyDescent="0.3">
      <c r="AT383" s="5">
        <v>3050</v>
      </c>
      <c r="AU383" s="5">
        <v>-58</v>
      </c>
      <c r="AV383" s="5">
        <v>17</v>
      </c>
      <c r="AW383" s="5">
        <v>17</v>
      </c>
      <c r="AY383" s="5">
        <v>3350</v>
      </c>
      <c r="AZ383" s="5">
        <v>-3</v>
      </c>
      <c r="BA383" s="5">
        <v>26</v>
      </c>
      <c r="BB383" s="5">
        <v>26</v>
      </c>
    </row>
    <row r="384" spans="46:54" x14ac:dyDescent="0.3">
      <c r="AT384" s="5">
        <v>3050</v>
      </c>
      <c r="AU384" s="5">
        <v>-57</v>
      </c>
      <c r="AV384" s="5">
        <v>3</v>
      </c>
      <c r="AW384" s="5">
        <v>3</v>
      </c>
      <c r="AY384" s="5">
        <v>3350</v>
      </c>
      <c r="AZ384" s="5">
        <v>-2</v>
      </c>
      <c r="BA384" s="5">
        <v>15</v>
      </c>
      <c r="BB384" s="5">
        <v>15</v>
      </c>
    </row>
    <row r="385" spans="46:54" x14ac:dyDescent="0.3">
      <c r="AT385" s="5">
        <v>3050</v>
      </c>
      <c r="AU385" s="5">
        <v>-56</v>
      </c>
      <c r="AV385" s="5">
        <v>2</v>
      </c>
      <c r="AW385" s="5">
        <v>2</v>
      </c>
      <c r="AY385" s="5">
        <v>3350</v>
      </c>
      <c r="AZ385" s="5">
        <v>-1</v>
      </c>
      <c r="BA385" s="5">
        <v>30</v>
      </c>
      <c r="BB385" s="5">
        <v>30</v>
      </c>
    </row>
    <row r="386" spans="46:54" x14ac:dyDescent="0.3">
      <c r="AT386" s="5">
        <v>3050</v>
      </c>
      <c r="AU386" s="5">
        <v>-55</v>
      </c>
      <c r="AV386" s="5">
        <v>2</v>
      </c>
      <c r="AW386" s="5">
        <v>2</v>
      </c>
      <c r="AY386" s="5">
        <v>3350</v>
      </c>
      <c r="AZ386" s="5">
        <v>0</v>
      </c>
      <c r="BA386" s="5">
        <v>22</v>
      </c>
      <c r="BB386" s="5">
        <v>22</v>
      </c>
    </row>
    <row r="387" spans="46:54" x14ac:dyDescent="0.3">
      <c r="AT387" s="5">
        <v>3200</v>
      </c>
      <c r="AU387" s="5">
        <v>-99</v>
      </c>
      <c r="AV387" s="5">
        <v>3</v>
      </c>
      <c r="AW387" s="5">
        <v>3</v>
      </c>
      <c r="AY387" s="5">
        <v>3350</v>
      </c>
      <c r="AZ387" s="5">
        <v>1</v>
      </c>
      <c r="BA387" s="5">
        <v>42</v>
      </c>
      <c r="BB387" s="5">
        <v>42</v>
      </c>
    </row>
    <row r="388" spans="46:54" x14ac:dyDescent="0.3">
      <c r="AT388" s="5">
        <v>3200</v>
      </c>
      <c r="AU388" s="5">
        <v>-98</v>
      </c>
      <c r="AV388" s="5">
        <v>2</v>
      </c>
      <c r="AW388" s="5">
        <v>2</v>
      </c>
      <c r="AY388" s="5">
        <v>3350</v>
      </c>
      <c r="AZ388" s="5">
        <v>2</v>
      </c>
      <c r="BA388" s="5">
        <v>37</v>
      </c>
      <c r="BB388" s="5">
        <v>37</v>
      </c>
    </row>
    <row r="389" spans="46:54" x14ac:dyDescent="0.3">
      <c r="AT389" s="5">
        <v>3200</v>
      </c>
      <c r="AU389" s="5">
        <v>-97</v>
      </c>
      <c r="AV389" s="5">
        <v>16</v>
      </c>
      <c r="AW389" s="5">
        <v>16</v>
      </c>
      <c r="AY389" s="5">
        <v>3350</v>
      </c>
      <c r="AZ389" s="5">
        <v>3</v>
      </c>
      <c r="BA389" s="5">
        <v>46</v>
      </c>
      <c r="BB389" s="5">
        <v>46</v>
      </c>
    </row>
    <row r="390" spans="46:54" x14ac:dyDescent="0.3">
      <c r="AT390" s="5">
        <v>3200</v>
      </c>
      <c r="AU390" s="5">
        <v>-96</v>
      </c>
      <c r="AV390" s="5">
        <v>22</v>
      </c>
      <c r="AW390" s="5">
        <v>22</v>
      </c>
      <c r="AY390" s="5">
        <v>3350</v>
      </c>
      <c r="AZ390" s="5">
        <v>4</v>
      </c>
      <c r="BA390" s="5">
        <v>49</v>
      </c>
      <c r="BB390" s="5">
        <v>49</v>
      </c>
    </row>
    <row r="391" spans="46:54" x14ac:dyDescent="0.3">
      <c r="AT391" s="5">
        <v>3200</v>
      </c>
      <c r="AU391" s="5">
        <v>-95</v>
      </c>
      <c r="AV391" s="5">
        <v>25</v>
      </c>
      <c r="AW391" s="5">
        <v>25</v>
      </c>
      <c r="AY391" s="5">
        <v>3350</v>
      </c>
      <c r="AZ391" s="5">
        <v>5</v>
      </c>
      <c r="BA391" s="5">
        <v>58</v>
      </c>
      <c r="BB391" s="5">
        <v>58</v>
      </c>
    </row>
    <row r="392" spans="46:54" x14ac:dyDescent="0.3">
      <c r="AT392" s="5">
        <v>3200</v>
      </c>
      <c r="AU392" s="5">
        <v>-94</v>
      </c>
      <c r="AV392" s="5">
        <v>40</v>
      </c>
      <c r="AW392" s="5">
        <v>40</v>
      </c>
      <c r="AY392" s="5">
        <v>3350</v>
      </c>
      <c r="AZ392" s="5">
        <v>6</v>
      </c>
      <c r="BA392" s="5">
        <v>66</v>
      </c>
      <c r="BB392" s="5">
        <v>66</v>
      </c>
    </row>
    <row r="393" spans="46:54" x14ac:dyDescent="0.3">
      <c r="AT393" s="5">
        <v>3200</v>
      </c>
      <c r="AU393" s="5">
        <v>-93</v>
      </c>
      <c r="AV393" s="5">
        <v>54</v>
      </c>
      <c r="AW393" s="5">
        <v>54</v>
      </c>
      <c r="AY393" s="5">
        <v>3350</v>
      </c>
      <c r="AZ393" s="5">
        <v>7</v>
      </c>
      <c r="BA393" s="5">
        <v>85</v>
      </c>
      <c r="BB393" s="5">
        <v>85</v>
      </c>
    </row>
    <row r="394" spans="46:54" x14ac:dyDescent="0.3">
      <c r="AT394" s="5">
        <v>3200</v>
      </c>
      <c r="AU394" s="5">
        <v>-92</v>
      </c>
      <c r="AV394" s="5">
        <v>92</v>
      </c>
      <c r="AW394" s="5">
        <v>92</v>
      </c>
      <c r="AY394" s="5">
        <v>3350</v>
      </c>
      <c r="AZ394" s="5">
        <v>8</v>
      </c>
      <c r="BA394" s="5">
        <v>82</v>
      </c>
      <c r="BB394" s="5">
        <v>82</v>
      </c>
    </row>
    <row r="395" spans="46:54" x14ac:dyDescent="0.3">
      <c r="AT395" s="5">
        <v>3200</v>
      </c>
      <c r="AU395" s="5">
        <v>-91</v>
      </c>
      <c r="AV395" s="5">
        <v>97</v>
      </c>
      <c r="AW395" s="5">
        <v>97</v>
      </c>
      <c r="AY395" s="5">
        <v>3350</v>
      </c>
      <c r="AZ395" s="5">
        <v>9</v>
      </c>
      <c r="BA395" s="5">
        <v>69</v>
      </c>
      <c r="BB395" s="5">
        <v>69</v>
      </c>
    </row>
    <row r="396" spans="46:54" x14ac:dyDescent="0.3">
      <c r="AT396" s="5">
        <v>3200</v>
      </c>
      <c r="AU396" s="5">
        <v>-90</v>
      </c>
      <c r="AV396" s="5">
        <v>269</v>
      </c>
      <c r="AW396" s="5">
        <v>269</v>
      </c>
      <c r="AY396" s="5">
        <v>3350</v>
      </c>
      <c r="AZ396" s="5">
        <v>10</v>
      </c>
      <c r="BA396" s="5">
        <v>91</v>
      </c>
      <c r="BB396" s="5">
        <v>91</v>
      </c>
    </row>
    <row r="397" spans="46:54" x14ac:dyDescent="0.3">
      <c r="AT397" s="5">
        <v>3200</v>
      </c>
      <c r="AU397" s="5">
        <v>-89</v>
      </c>
      <c r="AV397" s="5">
        <v>231</v>
      </c>
      <c r="AW397" s="5">
        <v>231</v>
      </c>
      <c r="AY397" s="5">
        <v>3350</v>
      </c>
      <c r="AZ397" s="5">
        <v>11</v>
      </c>
      <c r="BA397" s="5">
        <v>114</v>
      </c>
      <c r="BB397" s="5">
        <v>114</v>
      </c>
    </row>
    <row r="398" spans="46:54" x14ac:dyDescent="0.3">
      <c r="AT398" s="5">
        <v>3200</v>
      </c>
      <c r="AU398" s="5">
        <v>-88</v>
      </c>
      <c r="AV398" s="5">
        <v>152</v>
      </c>
      <c r="AW398" s="5">
        <v>152</v>
      </c>
      <c r="AY398" s="5">
        <v>3350</v>
      </c>
      <c r="AZ398" s="5">
        <v>12</v>
      </c>
      <c r="BA398" s="5">
        <v>147</v>
      </c>
      <c r="BB398" s="5">
        <v>147</v>
      </c>
    </row>
    <row r="399" spans="46:54" x14ac:dyDescent="0.3">
      <c r="AT399" s="5">
        <v>3200</v>
      </c>
      <c r="AU399" s="5">
        <v>-87</v>
      </c>
      <c r="AV399" s="5">
        <v>97</v>
      </c>
      <c r="AW399" s="5">
        <v>97</v>
      </c>
      <c r="AY399" s="5">
        <v>3350</v>
      </c>
      <c r="AZ399" s="5">
        <v>13</v>
      </c>
      <c r="BA399" s="5">
        <v>198</v>
      </c>
      <c r="BB399" s="5">
        <v>198</v>
      </c>
    </row>
    <row r="400" spans="46:54" x14ac:dyDescent="0.3">
      <c r="AT400" s="5">
        <v>3200</v>
      </c>
      <c r="AU400" s="5">
        <v>-86</v>
      </c>
      <c r="AV400" s="5">
        <v>126</v>
      </c>
      <c r="AW400" s="5">
        <v>126</v>
      </c>
      <c r="AY400" s="5">
        <v>3350</v>
      </c>
      <c r="AZ400" s="5">
        <v>14</v>
      </c>
      <c r="BA400" s="5">
        <v>183</v>
      </c>
      <c r="BB400" s="5">
        <v>183</v>
      </c>
    </row>
    <row r="401" spans="46:54" x14ac:dyDescent="0.3">
      <c r="AT401" s="5">
        <v>3200</v>
      </c>
      <c r="AU401" s="5">
        <v>-85</v>
      </c>
      <c r="AV401" s="5">
        <v>123</v>
      </c>
      <c r="AW401" s="5">
        <v>123</v>
      </c>
      <c r="AY401" s="5">
        <v>3350</v>
      </c>
      <c r="AZ401" s="5">
        <v>15</v>
      </c>
      <c r="BA401" s="5">
        <v>212</v>
      </c>
      <c r="BB401" s="5">
        <v>212</v>
      </c>
    </row>
    <row r="402" spans="46:54" x14ac:dyDescent="0.3">
      <c r="AT402" s="5">
        <v>3200</v>
      </c>
      <c r="AU402" s="5">
        <v>-84</v>
      </c>
      <c r="AV402" s="5">
        <v>66</v>
      </c>
      <c r="AW402" s="5">
        <v>66</v>
      </c>
      <c r="AY402" s="5">
        <v>3350</v>
      </c>
      <c r="AZ402" s="5">
        <v>16</v>
      </c>
      <c r="BA402" s="5">
        <v>236</v>
      </c>
      <c r="BB402" s="5">
        <v>236</v>
      </c>
    </row>
    <row r="403" spans="46:54" x14ac:dyDescent="0.3">
      <c r="AT403" s="5">
        <v>3200</v>
      </c>
      <c r="AU403" s="5">
        <v>-83</v>
      </c>
      <c r="AV403" s="5">
        <v>74</v>
      </c>
      <c r="AW403" s="5">
        <v>74</v>
      </c>
      <c r="AY403" s="5">
        <v>3350</v>
      </c>
      <c r="AZ403" s="5">
        <v>17</v>
      </c>
      <c r="BA403" s="5">
        <v>177</v>
      </c>
      <c r="BB403" s="5">
        <v>177</v>
      </c>
    </row>
    <row r="404" spans="46:54" x14ac:dyDescent="0.3">
      <c r="AT404" s="5">
        <v>3200</v>
      </c>
      <c r="AU404" s="5">
        <v>-82</v>
      </c>
      <c r="AV404" s="5">
        <v>66</v>
      </c>
      <c r="AW404" s="5">
        <v>66</v>
      </c>
      <c r="AY404" s="5">
        <v>3350</v>
      </c>
      <c r="AZ404" s="5">
        <v>18</v>
      </c>
      <c r="BA404" s="5">
        <v>142</v>
      </c>
      <c r="BB404" s="5">
        <v>142</v>
      </c>
    </row>
    <row r="405" spans="46:54" x14ac:dyDescent="0.3">
      <c r="AT405" s="5">
        <v>3200</v>
      </c>
      <c r="AU405" s="5">
        <v>-81</v>
      </c>
      <c r="AV405" s="5">
        <v>100</v>
      </c>
      <c r="AW405" s="5">
        <v>100</v>
      </c>
      <c r="AY405" s="5">
        <v>3350</v>
      </c>
      <c r="AZ405" s="5">
        <v>19</v>
      </c>
      <c r="BA405" s="5">
        <v>134</v>
      </c>
      <c r="BB405" s="5">
        <v>134</v>
      </c>
    </row>
    <row r="406" spans="46:54" x14ac:dyDescent="0.3">
      <c r="AT406" s="5">
        <v>3200</v>
      </c>
      <c r="AU406" s="5">
        <v>-80</v>
      </c>
      <c r="AV406" s="5">
        <v>121</v>
      </c>
      <c r="AW406" s="5">
        <v>121</v>
      </c>
      <c r="AY406" s="5">
        <v>3350</v>
      </c>
      <c r="AZ406" s="5">
        <v>20</v>
      </c>
      <c r="BA406" s="5">
        <v>120</v>
      </c>
      <c r="BB406" s="5">
        <v>120</v>
      </c>
    </row>
    <row r="407" spans="46:54" x14ac:dyDescent="0.3">
      <c r="AT407" s="5">
        <v>3200</v>
      </c>
      <c r="AU407" s="5">
        <v>-79</v>
      </c>
      <c r="AV407" s="5">
        <v>134</v>
      </c>
      <c r="AW407" s="5">
        <v>134</v>
      </c>
      <c r="AY407" s="5">
        <v>3350</v>
      </c>
      <c r="AZ407" s="5">
        <v>21</v>
      </c>
      <c r="BA407" s="5">
        <v>103</v>
      </c>
      <c r="BB407" s="5">
        <v>103</v>
      </c>
    </row>
    <row r="408" spans="46:54" x14ac:dyDescent="0.3">
      <c r="AT408" s="5">
        <v>3200</v>
      </c>
      <c r="AU408" s="5">
        <v>-78</v>
      </c>
      <c r="AV408" s="5">
        <v>124</v>
      </c>
      <c r="AW408" s="5">
        <v>124</v>
      </c>
      <c r="AY408" s="5">
        <v>3350</v>
      </c>
      <c r="AZ408" s="5">
        <v>22</v>
      </c>
      <c r="BA408" s="5">
        <v>58</v>
      </c>
      <c r="BB408" s="5">
        <v>58</v>
      </c>
    </row>
    <row r="409" spans="46:54" x14ac:dyDescent="0.3">
      <c r="AT409" s="5">
        <v>3200</v>
      </c>
      <c r="AU409" s="5">
        <v>-77</v>
      </c>
      <c r="AV409" s="5">
        <v>85</v>
      </c>
      <c r="AW409" s="5">
        <v>85</v>
      </c>
      <c r="AY409" s="5">
        <v>3350</v>
      </c>
      <c r="AZ409" s="5">
        <v>23</v>
      </c>
      <c r="BA409" s="5">
        <v>76</v>
      </c>
      <c r="BB409" s="5">
        <v>76</v>
      </c>
    </row>
    <row r="410" spans="46:54" x14ac:dyDescent="0.3">
      <c r="AT410" s="5">
        <v>3200</v>
      </c>
      <c r="AU410" s="5">
        <v>-76</v>
      </c>
      <c r="AV410" s="5">
        <v>96</v>
      </c>
      <c r="AW410" s="5">
        <v>96</v>
      </c>
      <c r="AY410" s="5">
        <v>3350</v>
      </c>
      <c r="AZ410" s="5">
        <v>24</v>
      </c>
      <c r="BA410" s="5">
        <v>64</v>
      </c>
      <c r="BB410" s="5">
        <v>64</v>
      </c>
    </row>
    <row r="411" spans="46:54" x14ac:dyDescent="0.3">
      <c r="AT411" s="5">
        <v>3200</v>
      </c>
      <c r="AU411" s="5">
        <v>-75</v>
      </c>
      <c r="AV411" s="5">
        <v>58</v>
      </c>
      <c r="AW411" s="5">
        <v>58</v>
      </c>
      <c r="AY411" s="5">
        <v>3350</v>
      </c>
      <c r="AZ411" s="5">
        <v>25</v>
      </c>
      <c r="BA411" s="5">
        <v>21</v>
      </c>
      <c r="BB411" s="5">
        <v>21</v>
      </c>
    </row>
    <row r="412" spans="46:54" x14ac:dyDescent="0.3">
      <c r="AT412" s="5">
        <v>3200</v>
      </c>
      <c r="AU412" s="5">
        <v>-74</v>
      </c>
      <c r="AV412" s="5">
        <v>102</v>
      </c>
      <c r="AW412" s="5">
        <v>102</v>
      </c>
      <c r="AY412" s="5">
        <v>3350</v>
      </c>
      <c r="AZ412" s="5">
        <v>26</v>
      </c>
      <c r="BA412" s="5">
        <v>25</v>
      </c>
      <c r="BB412" s="5">
        <v>25</v>
      </c>
    </row>
    <row r="413" spans="46:54" x14ac:dyDescent="0.3">
      <c r="AT413" s="5">
        <v>3200</v>
      </c>
      <c r="AU413" s="5">
        <v>-73</v>
      </c>
      <c r="AV413" s="5">
        <v>76</v>
      </c>
      <c r="AW413" s="5">
        <v>76</v>
      </c>
      <c r="AY413" s="5">
        <v>3350</v>
      </c>
      <c r="AZ413" s="5">
        <v>27</v>
      </c>
      <c r="BA413" s="5">
        <v>14</v>
      </c>
      <c r="BB413" s="5">
        <v>14</v>
      </c>
    </row>
    <row r="414" spans="46:54" x14ac:dyDescent="0.3">
      <c r="AT414" s="5">
        <v>3200</v>
      </c>
      <c r="AU414" s="5">
        <v>-72</v>
      </c>
      <c r="AV414" s="5">
        <v>57</v>
      </c>
      <c r="AW414" s="5">
        <v>57</v>
      </c>
      <c r="AY414" s="5">
        <v>3350</v>
      </c>
      <c r="AZ414" s="5">
        <v>28</v>
      </c>
      <c r="BA414" s="5">
        <v>17</v>
      </c>
      <c r="BB414" s="5">
        <v>17</v>
      </c>
    </row>
    <row r="415" spans="46:54" x14ac:dyDescent="0.3">
      <c r="AT415" s="5">
        <v>3200</v>
      </c>
      <c r="AU415" s="5">
        <v>-71</v>
      </c>
      <c r="AV415" s="5">
        <v>41</v>
      </c>
      <c r="AW415" s="5">
        <v>41</v>
      </c>
      <c r="AY415" s="5">
        <v>3350</v>
      </c>
      <c r="AZ415" s="5">
        <v>29</v>
      </c>
      <c r="BA415" s="5">
        <v>16</v>
      </c>
      <c r="BB415" s="5">
        <v>16</v>
      </c>
    </row>
    <row r="416" spans="46:54" x14ac:dyDescent="0.3">
      <c r="AT416" s="5">
        <v>3200</v>
      </c>
      <c r="AU416" s="5">
        <v>-70</v>
      </c>
      <c r="AV416" s="5">
        <v>48</v>
      </c>
      <c r="AW416" s="5">
        <v>48</v>
      </c>
      <c r="AY416" s="5">
        <v>3350</v>
      </c>
      <c r="AZ416" s="5">
        <v>30</v>
      </c>
      <c r="BA416" s="5">
        <v>14</v>
      </c>
      <c r="BB416" s="5">
        <v>14</v>
      </c>
    </row>
    <row r="417" spans="46:54" x14ac:dyDescent="0.3">
      <c r="AT417" s="5">
        <v>3200</v>
      </c>
      <c r="AU417" s="5">
        <v>-69</v>
      </c>
      <c r="AV417" s="5">
        <v>44</v>
      </c>
      <c r="AW417" s="5">
        <v>44</v>
      </c>
      <c r="AY417" s="5">
        <v>3350</v>
      </c>
      <c r="AZ417" s="5">
        <v>31</v>
      </c>
      <c r="BA417" s="5">
        <v>2</v>
      </c>
      <c r="BB417" s="5">
        <v>2</v>
      </c>
    </row>
    <row r="418" spans="46:54" x14ac:dyDescent="0.3">
      <c r="AT418" s="5">
        <v>3200</v>
      </c>
      <c r="AU418" s="5">
        <v>-68</v>
      </c>
      <c r="AV418" s="5">
        <v>38</v>
      </c>
      <c r="AW418" s="5">
        <v>38</v>
      </c>
      <c r="AY418" s="5">
        <v>5060</v>
      </c>
      <c r="AZ418" s="5">
        <v>-4</v>
      </c>
      <c r="BA418" s="5">
        <v>3</v>
      </c>
      <c r="BB418" s="5">
        <v>3</v>
      </c>
    </row>
    <row r="419" spans="46:54" x14ac:dyDescent="0.3">
      <c r="AT419" s="5">
        <v>3200</v>
      </c>
      <c r="AU419" s="5">
        <v>-67</v>
      </c>
      <c r="AV419" s="5">
        <v>45</v>
      </c>
      <c r="AW419" s="5">
        <v>45</v>
      </c>
      <c r="AY419" s="5">
        <v>5060</v>
      </c>
      <c r="AZ419" s="5">
        <v>-3</v>
      </c>
      <c r="BA419" s="5">
        <v>3</v>
      </c>
      <c r="BB419" s="5">
        <v>3</v>
      </c>
    </row>
    <row r="420" spans="46:54" x14ac:dyDescent="0.3">
      <c r="AT420" s="5">
        <v>3200</v>
      </c>
      <c r="AU420" s="5">
        <v>-66</v>
      </c>
      <c r="AV420" s="5">
        <v>31</v>
      </c>
      <c r="AW420" s="5">
        <v>31</v>
      </c>
      <c r="AY420" s="5">
        <v>5060</v>
      </c>
      <c r="AZ420" s="5">
        <v>-2</v>
      </c>
      <c r="BA420" s="5">
        <v>12</v>
      </c>
      <c r="BB420" s="5">
        <v>12</v>
      </c>
    </row>
    <row r="421" spans="46:54" x14ac:dyDescent="0.3">
      <c r="AT421" s="5">
        <v>3200</v>
      </c>
      <c r="AU421" s="5">
        <v>-65</v>
      </c>
      <c r="AV421" s="5">
        <v>51</v>
      </c>
      <c r="AW421" s="5">
        <v>51</v>
      </c>
      <c r="AY421" s="5">
        <v>5060</v>
      </c>
      <c r="AZ421" s="5">
        <v>-1</v>
      </c>
      <c r="BA421" s="5">
        <v>24</v>
      </c>
      <c r="BB421" s="5">
        <v>24</v>
      </c>
    </row>
    <row r="422" spans="46:54" x14ac:dyDescent="0.3">
      <c r="AT422" s="5">
        <v>3200</v>
      </c>
      <c r="AU422" s="5">
        <v>-64</v>
      </c>
      <c r="AV422" s="5">
        <v>30</v>
      </c>
      <c r="AW422" s="5">
        <v>30</v>
      </c>
      <c r="AY422" s="5">
        <v>5060</v>
      </c>
      <c r="AZ422" s="5">
        <v>0</v>
      </c>
      <c r="BA422" s="5">
        <v>64</v>
      </c>
      <c r="BB422" s="5">
        <v>64</v>
      </c>
    </row>
    <row r="423" spans="46:54" x14ac:dyDescent="0.3">
      <c r="AT423" s="5">
        <v>3200</v>
      </c>
      <c r="AU423" s="5">
        <v>-63</v>
      </c>
      <c r="AV423" s="5">
        <v>35</v>
      </c>
      <c r="AW423" s="5">
        <v>35</v>
      </c>
      <c r="AY423" s="5">
        <v>5060</v>
      </c>
      <c r="AZ423" s="5">
        <v>1</v>
      </c>
      <c r="BA423" s="5">
        <v>157</v>
      </c>
      <c r="BB423" s="5">
        <v>157</v>
      </c>
    </row>
    <row r="424" spans="46:54" x14ac:dyDescent="0.3">
      <c r="AT424" s="5">
        <v>3200</v>
      </c>
      <c r="AU424" s="5">
        <v>-62</v>
      </c>
      <c r="AV424" s="5">
        <v>6</v>
      </c>
      <c r="AW424" s="5">
        <v>6</v>
      </c>
      <c r="AY424" s="5">
        <v>5060</v>
      </c>
      <c r="AZ424" s="5">
        <v>2</v>
      </c>
      <c r="BA424" s="5">
        <v>200</v>
      </c>
      <c r="BB424" s="5">
        <v>200</v>
      </c>
    </row>
    <row r="425" spans="46:54" x14ac:dyDescent="0.3">
      <c r="AT425" s="5">
        <v>3200</v>
      </c>
      <c r="AU425" s="5">
        <v>-61</v>
      </c>
      <c r="AV425" s="5">
        <v>15</v>
      </c>
      <c r="AW425" s="5">
        <v>15</v>
      </c>
      <c r="AY425" s="5">
        <v>5060</v>
      </c>
      <c r="AZ425" s="5">
        <v>3</v>
      </c>
      <c r="BA425" s="5">
        <v>343</v>
      </c>
      <c r="BB425" s="5">
        <v>343</v>
      </c>
    </row>
    <row r="426" spans="46:54" x14ac:dyDescent="0.3">
      <c r="AT426" s="5">
        <v>3200</v>
      </c>
      <c r="AU426" s="5">
        <v>-60</v>
      </c>
      <c r="AV426" s="5">
        <v>13</v>
      </c>
      <c r="AW426" s="5">
        <v>13</v>
      </c>
      <c r="AY426" s="5">
        <v>5060</v>
      </c>
      <c r="AZ426" s="5">
        <v>4</v>
      </c>
      <c r="BA426" s="5">
        <v>431</v>
      </c>
      <c r="BB426" s="5">
        <v>431</v>
      </c>
    </row>
    <row r="427" spans="46:54" x14ac:dyDescent="0.3">
      <c r="AT427" s="5">
        <v>3200</v>
      </c>
      <c r="AU427" s="5">
        <v>-59</v>
      </c>
      <c r="AV427" s="5">
        <v>11</v>
      </c>
      <c r="AW427" s="5">
        <v>11</v>
      </c>
      <c r="AY427" s="5">
        <v>5060</v>
      </c>
      <c r="AZ427" s="5">
        <v>5</v>
      </c>
      <c r="BA427" s="5">
        <v>508</v>
      </c>
      <c r="BB427" s="5">
        <v>508</v>
      </c>
    </row>
    <row r="428" spans="46:54" x14ac:dyDescent="0.3">
      <c r="AT428" s="5">
        <v>3200</v>
      </c>
      <c r="AU428" s="5">
        <v>-58</v>
      </c>
      <c r="AV428" s="5">
        <v>9</v>
      </c>
      <c r="AW428" s="5">
        <v>9</v>
      </c>
      <c r="AY428" s="5">
        <v>5060</v>
      </c>
      <c r="AZ428" s="5">
        <v>6</v>
      </c>
      <c r="BA428" s="5">
        <v>552</v>
      </c>
      <c r="BB428" s="5">
        <v>552</v>
      </c>
    </row>
    <row r="429" spans="46:54" x14ac:dyDescent="0.3">
      <c r="AT429" s="5">
        <v>3200</v>
      </c>
      <c r="AU429" s="5">
        <v>-57</v>
      </c>
      <c r="AV429" s="5">
        <v>2</v>
      </c>
      <c r="AW429" s="5">
        <v>2</v>
      </c>
      <c r="AY429" s="5">
        <v>5060</v>
      </c>
      <c r="AZ429" s="5">
        <v>7</v>
      </c>
      <c r="BA429" s="5">
        <v>747</v>
      </c>
      <c r="BB429" s="5">
        <v>747</v>
      </c>
    </row>
    <row r="430" spans="46:54" x14ac:dyDescent="0.3">
      <c r="AT430" s="5">
        <v>3350</v>
      </c>
      <c r="AU430" s="5">
        <v>-110</v>
      </c>
      <c r="AV430" s="5">
        <v>5</v>
      </c>
      <c r="AW430" s="5">
        <v>5</v>
      </c>
      <c r="AY430" s="5">
        <v>5060</v>
      </c>
      <c r="AZ430" s="5">
        <v>8</v>
      </c>
      <c r="BA430" s="5">
        <v>731</v>
      </c>
      <c r="BB430" s="5">
        <v>731</v>
      </c>
    </row>
    <row r="431" spans="46:54" x14ac:dyDescent="0.3">
      <c r="AT431" s="5">
        <v>3350</v>
      </c>
      <c r="AU431" s="5">
        <v>-109</v>
      </c>
      <c r="AV431" s="5">
        <v>3</v>
      </c>
      <c r="AW431" s="5">
        <v>3</v>
      </c>
      <c r="AY431" s="5">
        <v>5060</v>
      </c>
      <c r="AZ431" s="5">
        <v>9</v>
      </c>
      <c r="BA431" s="5">
        <v>864</v>
      </c>
      <c r="BB431" s="5">
        <v>864</v>
      </c>
    </row>
    <row r="432" spans="46:54" x14ac:dyDescent="0.3">
      <c r="AT432" s="5">
        <v>3350</v>
      </c>
      <c r="AU432" s="5">
        <v>-107</v>
      </c>
      <c r="AV432" s="5">
        <v>7</v>
      </c>
      <c r="AW432" s="5">
        <v>7</v>
      </c>
      <c r="AY432" s="5">
        <v>5060</v>
      </c>
      <c r="AZ432" s="5">
        <v>10</v>
      </c>
      <c r="BA432" s="5">
        <v>771</v>
      </c>
      <c r="BB432" s="5">
        <v>771</v>
      </c>
    </row>
    <row r="433" spans="46:54" x14ac:dyDescent="0.3">
      <c r="AT433" s="5">
        <v>3350</v>
      </c>
      <c r="AU433" s="5">
        <v>-106</v>
      </c>
      <c r="AV433" s="5">
        <v>2</v>
      </c>
      <c r="AW433" s="5">
        <v>2</v>
      </c>
      <c r="AY433" s="5">
        <v>5060</v>
      </c>
      <c r="AZ433" s="5">
        <v>11</v>
      </c>
      <c r="BA433" s="5">
        <v>957</v>
      </c>
      <c r="BB433" s="5">
        <v>957</v>
      </c>
    </row>
    <row r="434" spans="46:54" x14ac:dyDescent="0.3">
      <c r="AT434" s="5">
        <v>3350</v>
      </c>
      <c r="AU434" s="5">
        <v>-105</v>
      </c>
      <c r="AV434" s="5">
        <v>13</v>
      </c>
      <c r="AW434" s="5">
        <v>13</v>
      </c>
      <c r="AY434" s="5">
        <v>5060</v>
      </c>
      <c r="AZ434" s="5">
        <v>12</v>
      </c>
      <c r="BA434" s="5">
        <v>526</v>
      </c>
      <c r="BB434" s="5">
        <v>526</v>
      </c>
    </row>
    <row r="435" spans="46:54" x14ac:dyDescent="0.3">
      <c r="AT435" s="5">
        <v>3350</v>
      </c>
      <c r="AU435" s="5">
        <v>-104</v>
      </c>
      <c r="AV435" s="5">
        <v>9</v>
      </c>
      <c r="AW435" s="5">
        <v>9</v>
      </c>
      <c r="AY435" s="5">
        <v>5060</v>
      </c>
      <c r="AZ435" s="5">
        <v>13</v>
      </c>
      <c r="BA435" s="5">
        <v>1123</v>
      </c>
      <c r="BB435" s="5">
        <v>1123</v>
      </c>
    </row>
    <row r="436" spans="46:54" x14ac:dyDescent="0.3">
      <c r="AT436" s="5">
        <v>3350</v>
      </c>
      <c r="AU436" s="5">
        <v>-103</v>
      </c>
      <c r="AV436" s="5">
        <v>11</v>
      </c>
      <c r="AW436" s="5">
        <v>11</v>
      </c>
      <c r="AY436" s="5">
        <v>5060</v>
      </c>
      <c r="AZ436" s="5">
        <v>14</v>
      </c>
      <c r="BA436" s="5">
        <v>716</v>
      </c>
      <c r="BB436" s="5">
        <v>716</v>
      </c>
    </row>
    <row r="437" spans="46:54" x14ac:dyDescent="0.3">
      <c r="AT437" s="5">
        <v>3350</v>
      </c>
      <c r="AU437" s="5">
        <v>-102</v>
      </c>
      <c r="AV437" s="5">
        <v>11</v>
      </c>
      <c r="AW437" s="5">
        <v>11</v>
      </c>
      <c r="AY437" s="5">
        <v>5060</v>
      </c>
      <c r="AZ437" s="5">
        <v>15</v>
      </c>
      <c r="BA437" s="5">
        <v>365</v>
      </c>
      <c r="BB437" s="5">
        <v>365</v>
      </c>
    </row>
    <row r="438" spans="46:54" x14ac:dyDescent="0.3">
      <c r="AT438" s="5">
        <v>3350</v>
      </c>
      <c r="AU438" s="5">
        <v>-101</v>
      </c>
      <c r="AV438" s="5">
        <v>17</v>
      </c>
      <c r="AW438" s="5">
        <v>17</v>
      </c>
      <c r="AY438" s="5">
        <v>5060</v>
      </c>
      <c r="AZ438" s="5">
        <v>16</v>
      </c>
      <c r="BA438" s="5">
        <v>153</v>
      </c>
      <c r="BB438" s="5">
        <v>153</v>
      </c>
    </row>
    <row r="439" spans="46:54" x14ac:dyDescent="0.3">
      <c r="AT439" s="5">
        <v>3350</v>
      </c>
      <c r="AU439" s="5">
        <v>-100</v>
      </c>
      <c r="AV439" s="5">
        <v>12</v>
      </c>
      <c r="AW439" s="5">
        <v>12</v>
      </c>
      <c r="AY439" s="5">
        <v>5060</v>
      </c>
      <c r="AZ439" s="5">
        <v>17</v>
      </c>
      <c r="BA439" s="5">
        <v>124</v>
      </c>
      <c r="BB439" s="5">
        <v>124</v>
      </c>
    </row>
    <row r="440" spans="46:54" x14ac:dyDescent="0.3">
      <c r="AT440" s="5">
        <v>3350</v>
      </c>
      <c r="AU440" s="5">
        <v>-99</v>
      </c>
      <c r="AV440" s="5">
        <v>15</v>
      </c>
      <c r="AW440" s="5">
        <v>15</v>
      </c>
      <c r="AY440" s="5">
        <v>5060</v>
      </c>
      <c r="AZ440" s="5">
        <v>18</v>
      </c>
      <c r="BA440" s="5">
        <v>139</v>
      </c>
      <c r="BB440" s="5">
        <v>139</v>
      </c>
    </row>
    <row r="441" spans="46:54" x14ac:dyDescent="0.3">
      <c r="AT441" s="5">
        <v>3350</v>
      </c>
      <c r="AU441" s="5">
        <v>-98</v>
      </c>
      <c r="AV441" s="5">
        <v>17</v>
      </c>
      <c r="AW441" s="5">
        <v>17</v>
      </c>
      <c r="AY441" s="5">
        <v>5060</v>
      </c>
      <c r="AZ441" s="5">
        <v>19</v>
      </c>
      <c r="BA441" s="5">
        <v>110</v>
      </c>
      <c r="BB441" s="5">
        <v>110</v>
      </c>
    </row>
    <row r="442" spans="46:54" x14ac:dyDescent="0.3">
      <c r="AT442" s="5">
        <v>3350</v>
      </c>
      <c r="AU442" s="5">
        <v>-97</v>
      </c>
      <c r="AV442" s="5">
        <v>17</v>
      </c>
      <c r="AW442" s="5">
        <v>17</v>
      </c>
      <c r="AY442" s="5">
        <v>5060</v>
      </c>
      <c r="AZ442" s="5">
        <v>20</v>
      </c>
      <c r="BA442" s="5">
        <v>101</v>
      </c>
      <c r="BB442" s="5">
        <v>101</v>
      </c>
    </row>
    <row r="443" spans="46:54" x14ac:dyDescent="0.3">
      <c r="AT443" s="5">
        <v>3350</v>
      </c>
      <c r="AU443" s="5">
        <v>-96</v>
      </c>
      <c r="AV443" s="5">
        <v>13</v>
      </c>
      <c r="AW443" s="5">
        <v>13</v>
      </c>
      <c r="AY443" s="5">
        <v>5060</v>
      </c>
      <c r="AZ443" s="5">
        <v>21</v>
      </c>
      <c r="BA443" s="5">
        <v>89</v>
      </c>
      <c r="BB443" s="5">
        <v>89</v>
      </c>
    </row>
    <row r="444" spans="46:54" x14ac:dyDescent="0.3">
      <c r="AT444" s="5">
        <v>3350</v>
      </c>
      <c r="AU444" s="5">
        <v>-95</v>
      </c>
      <c r="AV444" s="5">
        <v>45</v>
      </c>
      <c r="AW444" s="5">
        <v>45</v>
      </c>
      <c r="AY444" s="5">
        <v>5060</v>
      </c>
      <c r="AZ444" s="5">
        <v>22</v>
      </c>
      <c r="BA444" s="5">
        <v>26</v>
      </c>
      <c r="BB444" s="5">
        <v>26</v>
      </c>
    </row>
    <row r="445" spans="46:54" x14ac:dyDescent="0.3">
      <c r="AT445" s="5">
        <v>3350</v>
      </c>
      <c r="AU445" s="5">
        <v>-94</v>
      </c>
      <c r="AV445" s="5">
        <v>15</v>
      </c>
      <c r="AW445" s="5">
        <v>15</v>
      </c>
      <c r="AY445" s="5">
        <v>5060</v>
      </c>
      <c r="AZ445" s="5">
        <v>23</v>
      </c>
      <c r="BA445" s="5">
        <v>30</v>
      </c>
      <c r="BB445" s="5">
        <v>30</v>
      </c>
    </row>
    <row r="446" spans="46:54" x14ac:dyDescent="0.3">
      <c r="AT446" s="5">
        <v>3350</v>
      </c>
      <c r="AU446" s="5">
        <v>-93</v>
      </c>
      <c r="AV446" s="5">
        <v>37</v>
      </c>
      <c r="AW446" s="5">
        <v>37</v>
      </c>
      <c r="AY446" s="5">
        <v>5060</v>
      </c>
      <c r="AZ446" s="5">
        <v>24</v>
      </c>
      <c r="BA446" s="5">
        <v>20</v>
      </c>
      <c r="BB446" s="5">
        <v>20</v>
      </c>
    </row>
    <row r="447" spans="46:54" x14ac:dyDescent="0.3">
      <c r="AT447" s="5">
        <v>3350</v>
      </c>
      <c r="AU447" s="5">
        <v>-92</v>
      </c>
      <c r="AV447" s="5">
        <v>46</v>
      </c>
      <c r="AW447" s="5">
        <v>46</v>
      </c>
      <c r="AY447" s="5">
        <v>5060</v>
      </c>
      <c r="AZ447" s="5">
        <v>25</v>
      </c>
      <c r="BA447" s="5">
        <v>4</v>
      </c>
      <c r="BB447" s="5">
        <v>4</v>
      </c>
    </row>
    <row r="448" spans="46:54" x14ac:dyDescent="0.3">
      <c r="AT448" s="5">
        <v>3350</v>
      </c>
      <c r="AU448" s="5">
        <v>-91</v>
      </c>
      <c r="AV448" s="5">
        <v>31</v>
      </c>
      <c r="AW448" s="5">
        <v>31</v>
      </c>
      <c r="AY448" s="5">
        <v>5060</v>
      </c>
      <c r="AZ448" s="5">
        <v>26</v>
      </c>
      <c r="BA448" s="5">
        <v>13</v>
      </c>
      <c r="BB448" s="5">
        <v>13</v>
      </c>
    </row>
    <row r="449" spans="46:54" x14ac:dyDescent="0.3">
      <c r="AT449" s="5">
        <v>3350</v>
      </c>
      <c r="AU449" s="5">
        <v>-90</v>
      </c>
      <c r="AV449" s="5">
        <v>58</v>
      </c>
      <c r="AW449" s="5">
        <v>58</v>
      </c>
      <c r="AY449" s="5">
        <v>5060</v>
      </c>
      <c r="AZ449" s="5">
        <v>27</v>
      </c>
      <c r="BA449" s="5">
        <v>6</v>
      </c>
      <c r="BB449" s="5">
        <v>6</v>
      </c>
    </row>
    <row r="450" spans="46:54" x14ac:dyDescent="0.3">
      <c r="AT450" s="5">
        <v>3350</v>
      </c>
      <c r="AU450" s="5">
        <v>-89</v>
      </c>
      <c r="AV450" s="5">
        <v>44</v>
      </c>
      <c r="AW450" s="5">
        <v>44</v>
      </c>
      <c r="AY450" s="5">
        <v>5060</v>
      </c>
      <c r="AZ450" s="5">
        <v>29</v>
      </c>
      <c r="BA450" s="5">
        <v>2</v>
      </c>
      <c r="BB450" s="5">
        <v>2</v>
      </c>
    </row>
    <row r="451" spans="46:54" x14ac:dyDescent="0.3">
      <c r="AT451" s="5">
        <v>3350</v>
      </c>
      <c r="AU451" s="5">
        <v>-88</v>
      </c>
      <c r="AV451" s="5">
        <v>77</v>
      </c>
      <c r="AW451" s="5">
        <v>77</v>
      </c>
      <c r="AY451" s="5">
        <v>5095</v>
      </c>
      <c r="AZ451" s="5">
        <v>-20</v>
      </c>
      <c r="BA451" s="5">
        <v>15</v>
      </c>
      <c r="BB451" s="5">
        <v>15</v>
      </c>
    </row>
    <row r="452" spans="46:54" x14ac:dyDescent="0.3">
      <c r="AT452" s="5">
        <v>3350</v>
      </c>
      <c r="AU452" s="5">
        <v>-87</v>
      </c>
      <c r="AV452" s="5">
        <v>36</v>
      </c>
      <c r="AW452" s="5">
        <v>36</v>
      </c>
      <c r="AY452" s="5">
        <v>5095</v>
      </c>
      <c r="AZ452" s="5">
        <v>-19</v>
      </c>
      <c r="BA452" s="5">
        <v>19</v>
      </c>
      <c r="BB452" s="5">
        <v>19</v>
      </c>
    </row>
    <row r="453" spans="46:54" x14ac:dyDescent="0.3">
      <c r="AT453" s="5">
        <v>3350</v>
      </c>
      <c r="AU453" s="5">
        <v>-86</v>
      </c>
      <c r="AV453" s="5">
        <v>75</v>
      </c>
      <c r="AW453" s="5">
        <v>75</v>
      </c>
      <c r="AY453" s="5">
        <v>5095</v>
      </c>
      <c r="AZ453" s="5">
        <v>-18</v>
      </c>
      <c r="BA453" s="5">
        <v>34</v>
      </c>
      <c r="BB453" s="5">
        <v>34</v>
      </c>
    </row>
    <row r="454" spans="46:54" x14ac:dyDescent="0.3">
      <c r="AT454" s="5">
        <v>3350</v>
      </c>
      <c r="AU454" s="5">
        <v>-85</v>
      </c>
      <c r="AV454" s="5">
        <v>73</v>
      </c>
      <c r="AW454" s="5">
        <v>73</v>
      </c>
      <c r="AY454" s="5">
        <v>5095</v>
      </c>
      <c r="AZ454" s="5">
        <v>-17</v>
      </c>
      <c r="BA454" s="5">
        <v>33</v>
      </c>
      <c r="BB454" s="5">
        <v>33</v>
      </c>
    </row>
    <row r="455" spans="46:54" x14ac:dyDescent="0.3">
      <c r="AT455" s="5">
        <v>3350</v>
      </c>
      <c r="AU455" s="5">
        <v>-84</v>
      </c>
      <c r="AV455" s="5">
        <v>69</v>
      </c>
      <c r="AW455" s="5">
        <v>69</v>
      </c>
      <c r="AY455" s="5">
        <v>5095</v>
      </c>
      <c r="AZ455" s="5">
        <v>-16</v>
      </c>
      <c r="BA455" s="5">
        <v>58</v>
      </c>
      <c r="BB455" s="5">
        <v>58</v>
      </c>
    </row>
    <row r="456" spans="46:54" x14ac:dyDescent="0.3">
      <c r="AT456" s="5">
        <v>3350</v>
      </c>
      <c r="AU456" s="5">
        <v>-83</v>
      </c>
      <c r="AV456" s="5">
        <v>96</v>
      </c>
      <c r="AW456" s="5">
        <v>96</v>
      </c>
      <c r="AY456" s="5">
        <v>5095</v>
      </c>
      <c r="AZ456" s="5">
        <v>-15</v>
      </c>
      <c r="BA456" s="5">
        <v>18</v>
      </c>
      <c r="BB456" s="5">
        <v>18</v>
      </c>
    </row>
    <row r="457" spans="46:54" x14ac:dyDescent="0.3">
      <c r="AT457" s="5">
        <v>3350</v>
      </c>
      <c r="AU457" s="5">
        <v>-82</v>
      </c>
      <c r="AV457" s="5">
        <v>453</v>
      </c>
      <c r="AW457" s="5">
        <v>453</v>
      </c>
      <c r="AY457" s="5">
        <v>5095</v>
      </c>
      <c r="AZ457" s="5">
        <v>-14</v>
      </c>
      <c r="BA457" s="5">
        <v>49</v>
      </c>
      <c r="BB457" s="5">
        <v>49</v>
      </c>
    </row>
    <row r="458" spans="46:54" x14ac:dyDescent="0.3">
      <c r="AT458" s="5">
        <v>3350</v>
      </c>
      <c r="AU458" s="5">
        <v>-81</v>
      </c>
      <c r="AV458" s="5">
        <v>79</v>
      </c>
      <c r="AW458" s="5">
        <v>79</v>
      </c>
      <c r="AY458" s="5">
        <v>5095</v>
      </c>
      <c r="AZ458" s="5">
        <v>-13</v>
      </c>
      <c r="BA458" s="5">
        <v>64</v>
      </c>
      <c r="BB458" s="5">
        <v>64</v>
      </c>
    </row>
    <row r="459" spans="46:54" x14ac:dyDescent="0.3">
      <c r="AT459" s="5">
        <v>3350</v>
      </c>
      <c r="AU459" s="5">
        <v>-80</v>
      </c>
      <c r="AV459" s="5">
        <v>109</v>
      </c>
      <c r="AW459" s="5">
        <v>109</v>
      </c>
      <c r="AY459" s="5">
        <v>5095</v>
      </c>
      <c r="AZ459" s="5">
        <v>-12</v>
      </c>
      <c r="BA459" s="5">
        <v>78</v>
      </c>
      <c r="BB459" s="5">
        <v>78</v>
      </c>
    </row>
    <row r="460" spans="46:54" x14ac:dyDescent="0.3">
      <c r="AT460" s="5">
        <v>3350</v>
      </c>
      <c r="AU460" s="5">
        <v>-79</v>
      </c>
      <c r="AV460" s="5">
        <v>79</v>
      </c>
      <c r="AW460" s="5">
        <v>79</v>
      </c>
      <c r="AY460" s="5">
        <v>5095</v>
      </c>
      <c r="AZ460" s="5">
        <v>-11</v>
      </c>
      <c r="BA460" s="5">
        <v>97</v>
      </c>
      <c r="BB460" s="5">
        <v>97</v>
      </c>
    </row>
    <row r="461" spans="46:54" x14ac:dyDescent="0.3">
      <c r="AT461" s="5">
        <v>3350</v>
      </c>
      <c r="AU461" s="5">
        <v>-78</v>
      </c>
      <c r="AV461" s="5">
        <v>66</v>
      </c>
      <c r="AW461" s="5">
        <v>66</v>
      </c>
      <c r="AY461" s="5">
        <v>5095</v>
      </c>
      <c r="AZ461" s="5">
        <v>-10</v>
      </c>
      <c r="BA461" s="5">
        <v>94</v>
      </c>
      <c r="BB461" s="5">
        <v>94</v>
      </c>
    </row>
    <row r="462" spans="46:54" x14ac:dyDescent="0.3">
      <c r="AT462" s="5">
        <v>3350</v>
      </c>
      <c r="AU462" s="5">
        <v>-77</v>
      </c>
      <c r="AV462" s="5">
        <v>138</v>
      </c>
      <c r="AW462" s="5">
        <v>138</v>
      </c>
      <c r="AY462" s="5">
        <v>5095</v>
      </c>
      <c r="AZ462" s="5">
        <v>-9</v>
      </c>
      <c r="BA462" s="5">
        <v>136</v>
      </c>
      <c r="BB462" s="5">
        <v>136</v>
      </c>
    </row>
    <row r="463" spans="46:54" x14ac:dyDescent="0.3">
      <c r="AT463" s="5">
        <v>3350</v>
      </c>
      <c r="AU463" s="5">
        <v>-76</v>
      </c>
      <c r="AV463" s="5">
        <v>151</v>
      </c>
      <c r="AW463" s="5">
        <v>151</v>
      </c>
      <c r="AY463" s="5">
        <v>5095</v>
      </c>
      <c r="AZ463" s="5">
        <v>-8</v>
      </c>
      <c r="BA463" s="5">
        <v>79</v>
      </c>
      <c r="BB463" s="5">
        <v>79</v>
      </c>
    </row>
    <row r="464" spans="46:54" x14ac:dyDescent="0.3">
      <c r="AT464" s="5">
        <v>3350</v>
      </c>
      <c r="AU464" s="5">
        <v>-75</v>
      </c>
      <c r="AV464" s="5">
        <v>85</v>
      </c>
      <c r="AW464" s="5">
        <v>85</v>
      </c>
      <c r="AY464" s="5">
        <v>5095</v>
      </c>
      <c r="AZ464" s="5">
        <v>-7</v>
      </c>
      <c r="BA464" s="5">
        <v>140</v>
      </c>
      <c r="BB464" s="5">
        <v>140</v>
      </c>
    </row>
    <row r="465" spans="46:54" x14ac:dyDescent="0.3">
      <c r="AT465" s="5">
        <v>3350</v>
      </c>
      <c r="AU465" s="5">
        <v>-74</v>
      </c>
      <c r="AV465" s="5">
        <v>83</v>
      </c>
      <c r="AW465" s="5">
        <v>83</v>
      </c>
      <c r="AY465" s="5">
        <v>5095</v>
      </c>
      <c r="AZ465" s="5">
        <v>-6</v>
      </c>
      <c r="BA465" s="5">
        <v>240</v>
      </c>
      <c r="BB465" s="5">
        <v>240</v>
      </c>
    </row>
    <row r="466" spans="46:54" x14ac:dyDescent="0.3">
      <c r="AT466" s="5">
        <v>3350</v>
      </c>
      <c r="AU466" s="5">
        <v>-73</v>
      </c>
      <c r="AV466" s="5">
        <v>82</v>
      </c>
      <c r="AW466" s="5">
        <v>82</v>
      </c>
      <c r="AY466" s="5">
        <v>5095</v>
      </c>
      <c r="AZ466" s="5">
        <v>-5</v>
      </c>
      <c r="BA466" s="5">
        <v>271</v>
      </c>
      <c r="BB466" s="5">
        <v>271</v>
      </c>
    </row>
    <row r="467" spans="46:54" x14ac:dyDescent="0.3">
      <c r="AT467" s="5">
        <v>3350</v>
      </c>
      <c r="AU467" s="5">
        <v>-72</v>
      </c>
      <c r="AV467" s="5">
        <v>75</v>
      </c>
      <c r="AW467" s="5">
        <v>75</v>
      </c>
      <c r="AY467" s="5">
        <v>5095</v>
      </c>
      <c r="AZ467" s="5">
        <v>-4</v>
      </c>
      <c r="BA467" s="5">
        <v>412</v>
      </c>
      <c r="BB467" s="5">
        <v>412</v>
      </c>
    </row>
    <row r="468" spans="46:54" x14ac:dyDescent="0.3">
      <c r="AT468" s="5">
        <v>3350</v>
      </c>
      <c r="AU468" s="5">
        <v>-71</v>
      </c>
      <c r="AV468" s="5">
        <v>85</v>
      </c>
      <c r="AW468" s="5">
        <v>85</v>
      </c>
      <c r="AY468" s="5">
        <v>5095</v>
      </c>
      <c r="AZ468" s="5">
        <v>-3</v>
      </c>
      <c r="BA468" s="5">
        <v>403</v>
      </c>
      <c r="BB468" s="5">
        <v>403</v>
      </c>
    </row>
    <row r="469" spans="46:54" x14ac:dyDescent="0.3">
      <c r="AT469" s="5">
        <v>3350</v>
      </c>
      <c r="AU469" s="5">
        <v>-70</v>
      </c>
      <c r="AV469" s="5">
        <v>47</v>
      </c>
      <c r="AW469" s="5">
        <v>47</v>
      </c>
      <c r="AY469" s="5">
        <v>5095</v>
      </c>
      <c r="AZ469" s="5">
        <v>-2</v>
      </c>
      <c r="BA469" s="5">
        <v>494</v>
      </c>
      <c r="BB469" s="5">
        <v>494</v>
      </c>
    </row>
    <row r="470" spans="46:54" x14ac:dyDescent="0.3">
      <c r="AT470" s="5">
        <v>3350</v>
      </c>
      <c r="AU470" s="5">
        <v>-69</v>
      </c>
      <c r="AV470" s="5">
        <v>63</v>
      </c>
      <c r="AW470" s="5">
        <v>63</v>
      </c>
      <c r="AY470" s="5">
        <v>5095</v>
      </c>
      <c r="AZ470" s="5">
        <v>-1</v>
      </c>
      <c r="BA470" s="5">
        <v>595</v>
      </c>
      <c r="BB470" s="5">
        <v>595</v>
      </c>
    </row>
    <row r="471" spans="46:54" x14ac:dyDescent="0.3">
      <c r="AT471" s="5">
        <v>3350</v>
      </c>
      <c r="AU471" s="5">
        <v>-68</v>
      </c>
      <c r="AV471" s="5">
        <v>48</v>
      </c>
      <c r="AW471" s="5">
        <v>48</v>
      </c>
      <c r="AY471" s="5">
        <v>5095</v>
      </c>
      <c r="AZ471" s="5">
        <v>0</v>
      </c>
      <c r="BA471" s="5">
        <v>918</v>
      </c>
      <c r="BB471" s="5">
        <v>918</v>
      </c>
    </row>
    <row r="472" spans="46:54" x14ac:dyDescent="0.3">
      <c r="AT472" s="5">
        <v>3350</v>
      </c>
      <c r="AU472" s="5">
        <v>-67</v>
      </c>
      <c r="AV472" s="5">
        <v>98</v>
      </c>
      <c r="AW472" s="5">
        <v>98</v>
      </c>
      <c r="AY472" s="5">
        <v>5095</v>
      </c>
      <c r="AZ472" s="5">
        <v>1</v>
      </c>
      <c r="BA472" s="5">
        <v>1117</v>
      </c>
      <c r="BB472" s="5">
        <v>1117</v>
      </c>
    </row>
    <row r="473" spans="46:54" x14ac:dyDescent="0.3">
      <c r="AT473" s="5">
        <v>3350</v>
      </c>
      <c r="AU473" s="5">
        <v>-66</v>
      </c>
      <c r="AV473" s="5">
        <v>45</v>
      </c>
      <c r="AW473" s="5">
        <v>45</v>
      </c>
      <c r="AY473" s="5">
        <v>5095</v>
      </c>
      <c r="AZ473" s="5">
        <v>2</v>
      </c>
      <c r="BA473" s="5">
        <v>1395</v>
      </c>
      <c r="BB473" s="5">
        <v>1395</v>
      </c>
    </row>
    <row r="474" spans="46:54" x14ac:dyDescent="0.3">
      <c r="AT474" s="5">
        <v>3350</v>
      </c>
      <c r="AU474" s="5">
        <v>-65</v>
      </c>
      <c r="AV474" s="5">
        <v>48</v>
      </c>
      <c r="AW474" s="5">
        <v>48</v>
      </c>
      <c r="AY474" s="5">
        <v>5095</v>
      </c>
      <c r="AZ474" s="5">
        <v>3</v>
      </c>
      <c r="BA474" s="5">
        <v>1316</v>
      </c>
      <c r="BB474" s="5">
        <v>1316</v>
      </c>
    </row>
    <row r="475" spans="46:54" x14ac:dyDescent="0.3">
      <c r="AT475" s="5">
        <v>3350</v>
      </c>
      <c r="AU475" s="5">
        <v>-64</v>
      </c>
      <c r="AV475" s="5">
        <v>40</v>
      </c>
      <c r="AW475" s="5">
        <v>40</v>
      </c>
      <c r="AY475" s="5">
        <v>5095</v>
      </c>
      <c r="AZ475" s="5">
        <v>4</v>
      </c>
      <c r="BA475" s="5">
        <v>946</v>
      </c>
      <c r="BB475" s="5">
        <v>946</v>
      </c>
    </row>
    <row r="476" spans="46:54" x14ac:dyDescent="0.3">
      <c r="AT476" s="5">
        <v>3350</v>
      </c>
      <c r="AU476" s="5">
        <v>-63</v>
      </c>
      <c r="AV476" s="5">
        <v>36</v>
      </c>
      <c r="AW476" s="5">
        <v>36</v>
      </c>
      <c r="AY476" s="5">
        <v>5095</v>
      </c>
      <c r="AZ476" s="5">
        <v>5</v>
      </c>
      <c r="BA476" s="5">
        <v>319</v>
      </c>
      <c r="BB476" s="5">
        <v>319</v>
      </c>
    </row>
    <row r="477" spans="46:54" x14ac:dyDescent="0.3">
      <c r="AT477" s="5">
        <v>3350</v>
      </c>
      <c r="AU477" s="5">
        <v>-62</v>
      </c>
      <c r="AV477" s="5">
        <v>34</v>
      </c>
      <c r="AW477" s="5">
        <v>34</v>
      </c>
      <c r="AY477" s="5">
        <v>5095</v>
      </c>
      <c r="AZ477" s="5">
        <v>6</v>
      </c>
      <c r="BA477" s="5">
        <v>257</v>
      </c>
      <c r="BB477" s="5">
        <v>257</v>
      </c>
    </row>
    <row r="478" spans="46:54" x14ac:dyDescent="0.3">
      <c r="AT478" s="5">
        <v>3350</v>
      </c>
      <c r="AU478" s="5">
        <v>-61</v>
      </c>
      <c r="AV478" s="5">
        <v>19</v>
      </c>
      <c r="AW478" s="5">
        <v>19</v>
      </c>
      <c r="AY478" s="5">
        <v>5095</v>
      </c>
      <c r="AZ478" s="5">
        <v>7</v>
      </c>
      <c r="BA478" s="5">
        <v>93</v>
      </c>
      <c r="BB478" s="5">
        <v>93</v>
      </c>
    </row>
    <row r="479" spans="46:54" x14ac:dyDescent="0.3">
      <c r="AT479" s="5">
        <v>3350</v>
      </c>
      <c r="AU479" s="5">
        <v>-60</v>
      </c>
      <c r="AV479" s="5">
        <v>15</v>
      </c>
      <c r="AW479" s="5">
        <v>15</v>
      </c>
      <c r="AY479" s="5">
        <v>5095</v>
      </c>
      <c r="AZ479" s="5">
        <v>8</v>
      </c>
      <c r="BA479" s="5">
        <v>32</v>
      </c>
      <c r="BB479" s="5">
        <v>32</v>
      </c>
    </row>
    <row r="480" spans="46:54" x14ac:dyDescent="0.3">
      <c r="AT480" s="5">
        <v>3350</v>
      </c>
      <c r="AU480" s="5">
        <v>-59</v>
      </c>
      <c r="AV480" s="5">
        <v>15</v>
      </c>
      <c r="AW480" s="5">
        <v>15</v>
      </c>
      <c r="AY480" s="5">
        <v>5095</v>
      </c>
      <c r="AZ480" s="5">
        <v>9</v>
      </c>
      <c r="BA480" s="5">
        <v>6</v>
      </c>
      <c r="BB480" s="5">
        <v>6</v>
      </c>
    </row>
    <row r="481" spans="46:54" x14ac:dyDescent="0.3">
      <c r="AT481" s="5">
        <v>3350</v>
      </c>
      <c r="AU481" s="5">
        <v>-58</v>
      </c>
      <c r="AV481" s="5">
        <v>60</v>
      </c>
      <c r="AW481" s="5">
        <v>60</v>
      </c>
      <c r="AY481" s="5">
        <v>5145</v>
      </c>
      <c r="AZ481" s="5">
        <v>-5</v>
      </c>
      <c r="BA481" s="5">
        <v>13</v>
      </c>
      <c r="BB481" s="5">
        <v>13</v>
      </c>
    </row>
    <row r="482" spans="46:54" x14ac:dyDescent="0.3">
      <c r="AT482" s="5">
        <v>3350</v>
      </c>
      <c r="AU482" s="5">
        <v>-57</v>
      </c>
      <c r="AV482" s="5">
        <v>9</v>
      </c>
      <c r="AW482" s="5">
        <v>9</v>
      </c>
      <c r="AY482" s="5">
        <v>5145</v>
      </c>
      <c r="AZ482" s="5">
        <v>-4</v>
      </c>
      <c r="BA482" s="5">
        <v>26</v>
      </c>
      <c r="BB482" s="5">
        <v>26</v>
      </c>
    </row>
    <row r="483" spans="46:54" x14ac:dyDescent="0.3">
      <c r="AT483" s="5">
        <v>3350</v>
      </c>
      <c r="AU483" s="5">
        <v>-56</v>
      </c>
      <c r="AV483" s="5">
        <v>10</v>
      </c>
      <c r="AW483" s="5">
        <v>10</v>
      </c>
      <c r="AY483" s="5">
        <v>5145</v>
      </c>
      <c r="AZ483" s="5">
        <v>-3</v>
      </c>
      <c r="BA483" s="5">
        <v>77</v>
      </c>
      <c r="BB483" s="5">
        <v>77</v>
      </c>
    </row>
    <row r="484" spans="46:54" x14ac:dyDescent="0.3">
      <c r="AT484" s="5">
        <v>5060</v>
      </c>
      <c r="AU484" s="5">
        <v>-83</v>
      </c>
      <c r="AV484" s="5">
        <v>4</v>
      </c>
      <c r="AW484" s="5">
        <v>4</v>
      </c>
      <c r="AY484" s="5">
        <v>5145</v>
      </c>
      <c r="AZ484" s="5">
        <v>-2</v>
      </c>
      <c r="BA484" s="5">
        <v>123</v>
      </c>
      <c r="BB484" s="5">
        <v>123</v>
      </c>
    </row>
    <row r="485" spans="46:54" x14ac:dyDescent="0.3">
      <c r="AT485" s="5">
        <v>5060</v>
      </c>
      <c r="AU485" s="5">
        <v>-82</v>
      </c>
      <c r="AV485" s="5">
        <v>17</v>
      </c>
      <c r="AW485" s="5">
        <v>17</v>
      </c>
      <c r="AY485" s="5">
        <v>5145</v>
      </c>
      <c r="AZ485" s="5">
        <v>-1</v>
      </c>
      <c r="BA485" s="5">
        <v>118</v>
      </c>
      <c r="BB485" s="5">
        <v>118</v>
      </c>
    </row>
    <row r="486" spans="46:54" x14ac:dyDescent="0.3">
      <c r="AT486" s="5">
        <v>5060</v>
      </c>
      <c r="AU486" s="5">
        <v>-81</v>
      </c>
      <c r="AV486" s="5">
        <v>23</v>
      </c>
      <c r="AW486" s="5">
        <v>23</v>
      </c>
      <c r="AY486" s="5">
        <v>5145</v>
      </c>
      <c r="AZ486" s="5">
        <v>0</v>
      </c>
      <c r="BA486" s="5">
        <v>156</v>
      </c>
      <c r="BB486" s="5">
        <v>156</v>
      </c>
    </row>
    <row r="487" spans="46:54" x14ac:dyDescent="0.3">
      <c r="AT487" s="5">
        <v>5060</v>
      </c>
      <c r="AU487" s="5">
        <v>-80</v>
      </c>
      <c r="AV487" s="5">
        <v>43</v>
      </c>
      <c r="AW487" s="5">
        <v>43</v>
      </c>
      <c r="AY487" s="5">
        <v>5145</v>
      </c>
      <c r="AZ487" s="5">
        <v>1</v>
      </c>
      <c r="BA487" s="5">
        <v>166</v>
      </c>
      <c r="BB487" s="5">
        <v>166</v>
      </c>
    </row>
    <row r="488" spans="46:54" x14ac:dyDescent="0.3">
      <c r="AT488" s="5">
        <v>5060</v>
      </c>
      <c r="AU488" s="5">
        <v>-79</v>
      </c>
      <c r="AV488" s="5">
        <v>48</v>
      </c>
      <c r="AW488" s="5">
        <v>48</v>
      </c>
      <c r="AY488" s="5">
        <v>5145</v>
      </c>
      <c r="AZ488" s="5">
        <v>2</v>
      </c>
      <c r="BA488" s="5">
        <v>222</v>
      </c>
      <c r="BB488" s="5">
        <v>222</v>
      </c>
    </row>
    <row r="489" spans="46:54" x14ac:dyDescent="0.3">
      <c r="AT489" s="5">
        <v>5060</v>
      </c>
      <c r="AU489" s="5">
        <v>-78</v>
      </c>
      <c r="AV489" s="5">
        <v>68</v>
      </c>
      <c r="AW489" s="5">
        <v>68</v>
      </c>
      <c r="AY489" s="5">
        <v>5145</v>
      </c>
      <c r="AZ489" s="5">
        <v>3</v>
      </c>
      <c r="BA489" s="5">
        <v>306</v>
      </c>
      <c r="BB489" s="5">
        <v>306</v>
      </c>
    </row>
    <row r="490" spans="46:54" x14ac:dyDescent="0.3">
      <c r="AT490" s="5">
        <v>5060</v>
      </c>
      <c r="AU490" s="5">
        <v>-77</v>
      </c>
      <c r="AV490" s="5">
        <v>95</v>
      </c>
      <c r="AW490" s="5">
        <v>95</v>
      </c>
      <c r="AY490" s="5">
        <v>5145</v>
      </c>
      <c r="AZ490" s="5">
        <v>4</v>
      </c>
      <c r="BA490" s="5">
        <v>389</v>
      </c>
      <c r="BB490" s="5">
        <v>389</v>
      </c>
    </row>
    <row r="491" spans="46:54" x14ac:dyDescent="0.3">
      <c r="AT491" s="5">
        <v>5060</v>
      </c>
      <c r="AU491" s="5">
        <v>-76</v>
      </c>
      <c r="AV491" s="5">
        <v>96</v>
      </c>
      <c r="AW491" s="5">
        <v>96</v>
      </c>
      <c r="AY491" s="5">
        <v>5145</v>
      </c>
      <c r="AZ491" s="5">
        <v>5</v>
      </c>
      <c r="BA491" s="5">
        <v>489</v>
      </c>
      <c r="BB491" s="5">
        <v>489</v>
      </c>
    </row>
    <row r="492" spans="46:54" x14ac:dyDescent="0.3">
      <c r="AT492" s="5">
        <v>5060</v>
      </c>
      <c r="AU492" s="5">
        <v>-75</v>
      </c>
      <c r="AV492" s="5">
        <v>165</v>
      </c>
      <c r="AW492" s="5">
        <v>165</v>
      </c>
      <c r="AY492" s="5">
        <v>5145</v>
      </c>
      <c r="AZ492" s="5">
        <v>6</v>
      </c>
      <c r="BA492" s="5">
        <v>468</v>
      </c>
      <c r="BB492" s="5">
        <v>468</v>
      </c>
    </row>
    <row r="493" spans="46:54" x14ac:dyDescent="0.3">
      <c r="AT493" s="5">
        <v>5060</v>
      </c>
      <c r="AU493" s="5">
        <v>-74</v>
      </c>
      <c r="AV493" s="5">
        <v>151</v>
      </c>
      <c r="AW493" s="5">
        <v>151</v>
      </c>
      <c r="AY493" s="5">
        <v>5145</v>
      </c>
      <c r="AZ493" s="5">
        <v>7</v>
      </c>
      <c r="BA493" s="5">
        <v>328</v>
      </c>
      <c r="BB493" s="5">
        <v>328</v>
      </c>
    </row>
    <row r="494" spans="46:54" x14ac:dyDescent="0.3">
      <c r="AT494" s="5">
        <v>5060</v>
      </c>
      <c r="AU494" s="5">
        <v>-73</v>
      </c>
      <c r="AV494" s="5">
        <v>153</v>
      </c>
      <c r="AW494" s="5">
        <v>153</v>
      </c>
      <c r="AY494" s="5">
        <v>5145</v>
      </c>
      <c r="AZ494" s="5">
        <v>8</v>
      </c>
      <c r="BA494" s="5">
        <v>345</v>
      </c>
      <c r="BB494" s="5">
        <v>345</v>
      </c>
    </row>
    <row r="495" spans="46:54" x14ac:dyDescent="0.3">
      <c r="AT495" s="5">
        <v>5060</v>
      </c>
      <c r="AU495" s="5">
        <v>-72</v>
      </c>
      <c r="AV495" s="5">
        <v>238</v>
      </c>
      <c r="AW495" s="5">
        <v>238</v>
      </c>
      <c r="AY495" s="5">
        <v>5145</v>
      </c>
      <c r="AZ495" s="5">
        <v>9</v>
      </c>
      <c r="BA495" s="5">
        <v>348</v>
      </c>
      <c r="BB495" s="5">
        <v>348</v>
      </c>
    </row>
    <row r="496" spans="46:54" x14ac:dyDescent="0.3">
      <c r="AT496" s="5">
        <v>5060</v>
      </c>
      <c r="AU496" s="5">
        <v>-71</v>
      </c>
      <c r="AV496" s="5">
        <v>171</v>
      </c>
      <c r="AW496" s="5">
        <v>171</v>
      </c>
      <c r="AY496" s="5">
        <v>5145</v>
      </c>
      <c r="AZ496" s="5">
        <v>10</v>
      </c>
      <c r="BA496" s="5">
        <v>384</v>
      </c>
      <c r="BB496" s="5">
        <v>384</v>
      </c>
    </row>
    <row r="497" spans="46:54" x14ac:dyDescent="0.3">
      <c r="AT497" s="5">
        <v>5060</v>
      </c>
      <c r="AU497" s="5">
        <v>-70</v>
      </c>
      <c r="AV497" s="5">
        <v>245</v>
      </c>
      <c r="AW497" s="5">
        <v>245</v>
      </c>
      <c r="AY497" s="5">
        <v>5145</v>
      </c>
      <c r="AZ497" s="5">
        <v>11</v>
      </c>
      <c r="BA497" s="5">
        <v>411</v>
      </c>
      <c r="BB497" s="5">
        <v>411</v>
      </c>
    </row>
    <row r="498" spans="46:54" x14ac:dyDescent="0.3">
      <c r="AT498" s="5">
        <v>5060</v>
      </c>
      <c r="AU498" s="5">
        <v>-69</v>
      </c>
      <c r="AV498" s="5">
        <v>229</v>
      </c>
      <c r="AW498" s="5">
        <v>229</v>
      </c>
      <c r="AY498" s="5">
        <v>5145</v>
      </c>
      <c r="AZ498" s="5">
        <v>12</v>
      </c>
      <c r="BA498" s="5">
        <v>404</v>
      </c>
      <c r="BB498" s="5">
        <v>404</v>
      </c>
    </row>
    <row r="499" spans="46:54" x14ac:dyDescent="0.3">
      <c r="AT499" s="5">
        <v>5060</v>
      </c>
      <c r="AU499" s="5">
        <v>-68</v>
      </c>
      <c r="AV499" s="5">
        <v>258</v>
      </c>
      <c r="AW499" s="5">
        <v>258</v>
      </c>
      <c r="AY499" s="5">
        <v>5145</v>
      </c>
      <c r="AZ499" s="5">
        <v>13</v>
      </c>
      <c r="BA499" s="5">
        <v>381</v>
      </c>
      <c r="BB499" s="5">
        <v>381</v>
      </c>
    </row>
    <row r="500" spans="46:54" x14ac:dyDescent="0.3">
      <c r="AT500" s="5">
        <v>5060</v>
      </c>
      <c r="AU500" s="5">
        <v>-67</v>
      </c>
      <c r="AV500" s="5">
        <v>280</v>
      </c>
      <c r="AW500" s="5">
        <v>280</v>
      </c>
      <c r="AY500" s="5">
        <v>5145</v>
      </c>
      <c r="AZ500" s="5">
        <v>14</v>
      </c>
      <c r="BA500" s="5">
        <v>367</v>
      </c>
      <c r="BB500" s="5">
        <v>367</v>
      </c>
    </row>
    <row r="501" spans="46:54" x14ac:dyDescent="0.3">
      <c r="AT501" s="5">
        <v>5060</v>
      </c>
      <c r="AU501" s="5">
        <v>-66</v>
      </c>
      <c r="AV501" s="5">
        <v>341</v>
      </c>
      <c r="AW501" s="5">
        <v>341</v>
      </c>
      <c r="AY501" s="5">
        <v>5145</v>
      </c>
      <c r="AZ501" s="5">
        <v>15</v>
      </c>
      <c r="BA501" s="5">
        <v>342</v>
      </c>
      <c r="BB501" s="5">
        <v>342</v>
      </c>
    </row>
    <row r="502" spans="46:54" x14ac:dyDescent="0.3">
      <c r="AT502" s="5">
        <v>5060</v>
      </c>
      <c r="AU502" s="5">
        <v>-65</v>
      </c>
      <c r="AV502" s="5">
        <v>479</v>
      </c>
      <c r="AW502" s="5">
        <v>479</v>
      </c>
      <c r="AY502" s="5">
        <v>5145</v>
      </c>
      <c r="AZ502" s="5">
        <v>16</v>
      </c>
      <c r="BA502" s="5">
        <v>386</v>
      </c>
      <c r="BB502" s="5">
        <v>386</v>
      </c>
    </row>
    <row r="503" spans="46:54" x14ac:dyDescent="0.3">
      <c r="AT503" s="5">
        <v>5060</v>
      </c>
      <c r="AU503" s="5">
        <v>-64</v>
      </c>
      <c r="AV503" s="5">
        <v>385</v>
      </c>
      <c r="AW503" s="5">
        <v>385</v>
      </c>
      <c r="AY503" s="5">
        <v>5145</v>
      </c>
      <c r="AZ503" s="5">
        <v>17</v>
      </c>
      <c r="BA503" s="5">
        <v>428</v>
      </c>
      <c r="BB503" s="5">
        <v>428</v>
      </c>
    </row>
    <row r="504" spans="46:54" x14ac:dyDescent="0.3">
      <c r="AT504" s="5">
        <v>5060</v>
      </c>
      <c r="AU504" s="5">
        <v>-63</v>
      </c>
      <c r="AV504" s="5">
        <v>587</v>
      </c>
      <c r="AW504" s="5">
        <v>587</v>
      </c>
      <c r="AY504" s="5">
        <v>5145</v>
      </c>
      <c r="AZ504" s="5">
        <v>18</v>
      </c>
      <c r="BA504" s="5">
        <v>450</v>
      </c>
      <c r="BB504" s="5">
        <v>450</v>
      </c>
    </row>
    <row r="505" spans="46:54" x14ac:dyDescent="0.3">
      <c r="AT505" s="5">
        <v>5060</v>
      </c>
      <c r="AU505" s="5">
        <v>-62</v>
      </c>
      <c r="AV505" s="5">
        <v>458</v>
      </c>
      <c r="AW505" s="5">
        <v>458</v>
      </c>
      <c r="AY505" s="5">
        <v>5145</v>
      </c>
      <c r="AZ505" s="5">
        <v>19</v>
      </c>
      <c r="BA505" s="5">
        <v>365</v>
      </c>
      <c r="BB505" s="5">
        <v>365</v>
      </c>
    </row>
    <row r="506" spans="46:54" x14ac:dyDescent="0.3">
      <c r="AT506" s="5">
        <v>5060</v>
      </c>
      <c r="AU506" s="5">
        <v>-61</v>
      </c>
      <c r="AV506" s="5">
        <v>344</v>
      </c>
      <c r="AW506" s="5">
        <v>344</v>
      </c>
      <c r="AY506" s="5">
        <v>5145</v>
      </c>
      <c r="AZ506" s="5">
        <v>20</v>
      </c>
      <c r="BA506" s="5">
        <v>365</v>
      </c>
      <c r="BB506" s="5">
        <v>365</v>
      </c>
    </row>
    <row r="507" spans="46:54" x14ac:dyDescent="0.3">
      <c r="AT507" s="5">
        <v>5060</v>
      </c>
      <c r="AU507" s="5">
        <v>-60</v>
      </c>
      <c r="AV507" s="5">
        <v>433</v>
      </c>
      <c r="AW507" s="5">
        <v>433</v>
      </c>
      <c r="AY507" s="5">
        <v>5145</v>
      </c>
      <c r="AZ507" s="5">
        <v>21</v>
      </c>
      <c r="BA507" s="5">
        <v>484</v>
      </c>
      <c r="BB507" s="5">
        <v>484</v>
      </c>
    </row>
    <row r="508" spans="46:54" x14ac:dyDescent="0.3">
      <c r="AT508" s="5">
        <v>5060</v>
      </c>
      <c r="AU508" s="5">
        <v>-59</v>
      </c>
      <c r="AV508" s="5">
        <v>530</v>
      </c>
      <c r="AW508" s="5">
        <v>530</v>
      </c>
      <c r="AY508" s="5">
        <v>5145</v>
      </c>
      <c r="AZ508" s="5">
        <v>22</v>
      </c>
      <c r="BA508" s="5">
        <v>367</v>
      </c>
      <c r="BB508" s="5">
        <v>367</v>
      </c>
    </row>
    <row r="509" spans="46:54" x14ac:dyDescent="0.3">
      <c r="AT509" s="5">
        <v>5060</v>
      </c>
      <c r="AU509" s="5">
        <v>-58</v>
      </c>
      <c r="AV509" s="5">
        <v>407</v>
      </c>
      <c r="AW509" s="5">
        <v>407</v>
      </c>
      <c r="AY509" s="5">
        <v>5145</v>
      </c>
      <c r="AZ509" s="5">
        <v>23</v>
      </c>
      <c r="BA509" s="5">
        <v>139</v>
      </c>
      <c r="BB509" s="5">
        <v>139</v>
      </c>
    </row>
    <row r="510" spans="46:54" x14ac:dyDescent="0.3">
      <c r="AT510" s="5">
        <v>5060</v>
      </c>
      <c r="AU510" s="5">
        <v>-57</v>
      </c>
      <c r="AV510" s="5">
        <v>273</v>
      </c>
      <c r="AW510" s="5">
        <v>273</v>
      </c>
      <c r="AY510" s="5">
        <v>5145</v>
      </c>
      <c r="AZ510" s="5">
        <v>24</v>
      </c>
      <c r="BA510" s="5">
        <v>139</v>
      </c>
      <c r="BB510" s="5">
        <v>139</v>
      </c>
    </row>
    <row r="511" spans="46:54" x14ac:dyDescent="0.3">
      <c r="AT511" s="5">
        <v>5060</v>
      </c>
      <c r="AU511" s="5">
        <v>-56</v>
      </c>
      <c r="AV511" s="5">
        <v>237</v>
      </c>
      <c r="AW511" s="5">
        <v>237</v>
      </c>
      <c r="AY511" s="5">
        <v>5145</v>
      </c>
      <c r="AZ511" s="5">
        <v>25</v>
      </c>
      <c r="BA511" s="5">
        <v>144</v>
      </c>
      <c r="BB511" s="5">
        <v>144</v>
      </c>
    </row>
    <row r="512" spans="46:54" x14ac:dyDescent="0.3">
      <c r="AT512" s="5">
        <v>5060</v>
      </c>
      <c r="AU512" s="5">
        <v>-55</v>
      </c>
      <c r="AV512" s="5">
        <v>287</v>
      </c>
      <c r="AW512" s="5">
        <v>287</v>
      </c>
      <c r="AY512" s="5">
        <v>5145</v>
      </c>
      <c r="AZ512" s="5">
        <v>26</v>
      </c>
      <c r="BA512" s="5">
        <v>156</v>
      </c>
      <c r="BB512" s="5">
        <v>156</v>
      </c>
    </row>
    <row r="513" spans="46:54" x14ac:dyDescent="0.3">
      <c r="AT513" s="5">
        <v>5060</v>
      </c>
      <c r="AU513" s="5">
        <v>-54</v>
      </c>
      <c r="AV513" s="5">
        <v>646</v>
      </c>
      <c r="AW513" s="5">
        <v>646</v>
      </c>
      <c r="AY513" s="5">
        <v>5145</v>
      </c>
      <c r="AZ513" s="5">
        <v>27</v>
      </c>
      <c r="BA513" s="5">
        <v>171</v>
      </c>
      <c r="BB513" s="5">
        <v>171</v>
      </c>
    </row>
    <row r="514" spans="46:54" x14ac:dyDescent="0.3">
      <c r="AT514" s="5">
        <v>5060</v>
      </c>
      <c r="AU514" s="5">
        <v>-53</v>
      </c>
      <c r="AV514" s="5">
        <v>1067</v>
      </c>
      <c r="AW514" s="5">
        <v>1067</v>
      </c>
      <c r="AY514" s="5">
        <v>5145</v>
      </c>
      <c r="AZ514" s="5">
        <v>28</v>
      </c>
      <c r="BA514" s="5">
        <v>178</v>
      </c>
      <c r="BB514" s="5">
        <v>178</v>
      </c>
    </row>
    <row r="515" spans="46:54" x14ac:dyDescent="0.3">
      <c r="AT515" s="5">
        <v>5060</v>
      </c>
      <c r="AU515" s="5">
        <v>-52</v>
      </c>
      <c r="AV515" s="5">
        <v>400</v>
      </c>
      <c r="AW515" s="5">
        <v>400</v>
      </c>
      <c r="AY515" s="5">
        <v>5145</v>
      </c>
      <c r="AZ515" s="5">
        <v>29</v>
      </c>
      <c r="BA515" s="5">
        <v>109</v>
      </c>
      <c r="BB515" s="5">
        <v>109</v>
      </c>
    </row>
    <row r="516" spans="46:54" x14ac:dyDescent="0.3">
      <c r="AT516" s="5">
        <v>5060</v>
      </c>
      <c r="AU516" s="5">
        <v>-51</v>
      </c>
      <c r="AV516" s="5">
        <v>149</v>
      </c>
      <c r="AW516" s="5">
        <v>149</v>
      </c>
      <c r="AY516" s="5">
        <v>5145</v>
      </c>
      <c r="AZ516" s="5">
        <v>30</v>
      </c>
      <c r="BA516" s="5">
        <v>70</v>
      </c>
      <c r="BB516" s="5">
        <v>70</v>
      </c>
    </row>
    <row r="517" spans="46:54" x14ac:dyDescent="0.3">
      <c r="AT517" s="5">
        <v>5060</v>
      </c>
      <c r="AU517" s="5">
        <v>-50</v>
      </c>
      <c r="AV517" s="5">
        <v>134</v>
      </c>
      <c r="AW517" s="5">
        <v>134</v>
      </c>
      <c r="AY517" s="5">
        <v>5145</v>
      </c>
      <c r="AZ517" s="5">
        <v>31</v>
      </c>
      <c r="BA517" s="5">
        <v>45</v>
      </c>
      <c r="BB517" s="5">
        <v>45</v>
      </c>
    </row>
    <row r="518" spans="46:54" x14ac:dyDescent="0.3">
      <c r="AT518" s="5">
        <v>5060</v>
      </c>
      <c r="AU518" s="5">
        <v>-49</v>
      </c>
      <c r="AV518" s="5">
        <v>121</v>
      </c>
      <c r="AW518" s="5">
        <v>121</v>
      </c>
      <c r="AY518" s="5">
        <v>5145</v>
      </c>
      <c r="AZ518" s="5">
        <v>32</v>
      </c>
      <c r="BA518" s="5">
        <v>31</v>
      </c>
      <c r="BB518" s="5">
        <v>31</v>
      </c>
    </row>
    <row r="519" spans="46:54" x14ac:dyDescent="0.3">
      <c r="AT519" s="5">
        <v>5060</v>
      </c>
      <c r="AU519" s="5">
        <v>-48</v>
      </c>
      <c r="AV519" s="5">
        <v>214</v>
      </c>
      <c r="AW519" s="5">
        <v>214</v>
      </c>
      <c r="AY519" s="5">
        <v>5145</v>
      </c>
      <c r="AZ519" s="5">
        <v>33</v>
      </c>
      <c r="BA519" s="5">
        <v>16</v>
      </c>
      <c r="BB519" s="5">
        <v>16</v>
      </c>
    </row>
    <row r="520" spans="46:54" x14ac:dyDescent="0.3">
      <c r="AT520" s="5">
        <v>5060</v>
      </c>
      <c r="AU520" s="5">
        <v>-47</v>
      </c>
      <c r="AV520" s="5">
        <v>71</v>
      </c>
      <c r="AW520" s="5">
        <v>71</v>
      </c>
      <c r="AY520" s="5">
        <v>5145</v>
      </c>
      <c r="AZ520" s="5">
        <v>34</v>
      </c>
      <c r="BA520" s="5">
        <v>6</v>
      </c>
      <c r="BB520" s="5">
        <v>6</v>
      </c>
    </row>
    <row r="521" spans="46:54" x14ac:dyDescent="0.3">
      <c r="AT521" s="5">
        <v>5060</v>
      </c>
      <c r="AU521" s="5">
        <v>-46</v>
      </c>
      <c r="AV521" s="5">
        <v>35</v>
      </c>
      <c r="AW521" s="5">
        <v>35</v>
      </c>
      <c r="AY521" s="5">
        <v>5205</v>
      </c>
      <c r="AZ521" s="5">
        <v>-11</v>
      </c>
      <c r="BA521" s="5">
        <v>3</v>
      </c>
      <c r="BB521" s="5">
        <v>3</v>
      </c>
    </row>
    <row r="522" spans="46:54" x14ac:dyDescent="0.3">
      <c r="AT522" s="5">
        <v>5060</v>
      </c>
      <c r="AU522" s="5">
        <v>-45</v>
      </c>
      <c r="AV522" s="5">
        <v>17</v>
      </c>
      <c r="AW522" s="5">
        <v>17</v>
      </c>
      <c r="AY522" s="5">
        <v>5205</v>
      </c>
      <c r="AZ522" s="5">
        <v>-10</v>
      </c>
      <c r="BA522" s="5">
        <v>5</v>
      </c>
      <c r="BB522" s="5">
        <v>5</v>
      </c>
    </row>
    <row r="523" spans="46:54" x14ac:dyDescent="0.3">
      <c r="AT523" s="5">
        <v>5060</v>
      </c>
      <c r="AU523" s="5">
        <v>-44</v>
      </c>
      <c r="AV523" s="5">
        <v>6</v>
      </c>
      <c r="AW523" s="5">
        <v>6</v>
      </c>
      <c r="AY523" s="5">
        <v>5205</v>
      </c>
      <c r="AZ523" s="5">
        <v>-9</v>
      </c>
      <c r="BA523" s="5">
        <v>7</v>
      </c>
      <c r="BB523" s="5">
        <v>7</v>
      </c>
    </row>
    <row r="524" spans="46:54" x14ac:dyDescent="0.3">
      <c r="AT524" s="5">
        <v>5060</v>
      </c>
      <c r="AU524" s="5">
        <v>-43</v>
      </c>
      <c r="AV524" s="5">
        <v>2</v>
      </c>
      <c r="AW524" s="5">
        <v>2</v>
      </c>
      <c r="AY524" s="5">
        <v>5205</v>
      </c>
      <c r="AZ524" s="5">
        <v>-8</v>
      </c>
      <c r="BA524" s="5">
        <v>25</v>
      </c>
      <c r="BB524" s="5">
        <v>25</v>
      </c>
    </row>
    <row r="525" spans="46:54" x14ac:dyDescent="0.3">
      <c r="AT525" s="5">
        <v>5060</v>
      </c>
      <c r="AU525" s="5">
        <v>-42</v>
      </c>
      <c r="AV525" s="5">
        <v>5</v>
      </c>
      <c r="AW525" s="5">
        <v>5</v>
      </c>
      <c r="AY525" s="5">
        <v>5205</v>
      </c>
      <c r="AZ525" s="5">
        <v>-7</v>
      </c>
      <c r="BA525" s="5">
        <v>34</v>
      </c>
      <c r="BB525" s="5">
        <v>34</v>
      </c>
    </row>
    <row r="526" spans="46:54" x14ac:dyDescent="0.3">
      <c r="AT526" s="5">
        <v>5060</v>
      </c>
      <c r="AU526" s="5">
        <v>-40</v>
      </c>
      <c r="AV526" s="5">
        <v>2</v>
      </c>
      <c r="AW526" s="5">
        <v>2</v>
      </c>
      <c r="AY526" s="5">
        <v>5205</v>
      </c>
      <c r="AZ526" s="5">
        <v>-6</v>
      </c>
      <c r="BA526" s="5">
        <v>33</v>
      </c>
      <c r="BB526" s="5">
        <v>33</v>
      </c>
    </row>
    <row r="527" spans="46:54" x14ac:dyDescent="0.3">
      <c r="AT527" s="5">
        <v>5095</v>
      </c>
      <c r="AU527" s="5">
        <v>-89</v>
      </c>
      <c r="AV527" s="5">
        <v>6</v>
      </c>
      <c r="AW527" s="5">
        <v>6</v>
      </c>
      <c r="AY527" s="5">
        <v>5205</v>
      </c>
      <c r="AZ527" s="5">
        <v>-5</v>
      </c>
      <c r="BA527" s="5">
        <v>52</v>
      </c>
      <c r="BB527" s="5">
        <v>52</v>
      </c>
    </row>
    <row r="528" spans="46:54" x14ac:dyDescent="0.3">
      <c r="AT528" s="5">
        <v>5095</v>
      </c>
      <c r="AU528" s="5">
        <v>-88</v>
      </c>
      <c r="AV528" s="5">
        <v>24</v>
      </c>
      <c r="AW528" s="5">
        <v>24</v>
      </c>
      <c r="AY528" s="5">
        <v>5205</v>
      </c>
      <c r="AZ528" s="5">
        <v>-4</v>
      </c>
      <c r="BA528" s="5">
        <v>63</v>
      </c>
      <c r="BB528" s="5">
        <v>63</v>
      </c>
    </row>
    <row r="529" spans="46:54" x14ac:dyDescent="0.3">
      <c r="AT529" s="5">
        <v>5095</v>
      </c>
      <c r="AU529" s="5">
        <v>-87</v>
      </c>
      <c r="AV529" s="5">
        <v>37</v>
      </c>
      <c r="AW529" s="5">
        <v>37</v>
      </c>
      <c r="AY529" s="5">
        <v>5205</v>
      </c>
      <c r="AZ529" s="5">
        <v>-3</v>
      </c>
      <c r="BA529" s="5">
        <v>77</v>
      </c>
      <c r="BB529" s="5">
        <v>77</v>
      </c>
    </row>
    <row r="530" spans="46:54" x14ac:dyDescent="0.3">
      <c r="AT530" s="5">
        <v>5095</v>
      </c>
      <c r="AU530" s="5">
        <v>-86</v>
      </c>
      <c r="AV530" s="5">
        <v>38</v>
      </c>
      <c r="AW530" s="5">
        <v>38</v>
      </c>
      <c r="AY530" s="5">
        <v>5205</v>
      </c>
      <c r="AZ530" s="5">
        <v>-2</v>
      </c>
      <c r="BA530" s="5">
        <v>124</v>
      </c>
      <c r="BB530" s="5">
        <v>124</v>
      </c>
    </row>
    <row r="531" spans="46:54" x14ac:dyDescent="0.3">
      <c r="AT531" s="5">
        <v>5095</v>
      </c>
      <c r="AU531" s="5">
        <v>-85</v>
      </c>
      <c r="AV531" s="5">
        <v>36</v>
      </c>
      <c r="AW531" s="5">
        <v>36</v>
      </c>
      <c r="AY531" s="5">
        <v>5205</v>
      </c>
      <c r="AZ531" s="5">
        <v>-1</v>
      </c>
      <c r="BA531" s="5">
        <v>128</v>
      </c>
      <c r="BB531" s="5">
        <v>128</v>
      </c>
    </row>
    <row r="532" spans="46:54" x14ac:dyDescent="0.3">
      <c r="AT532" s="5">
        <v>5095</v>
      </c>
      <c r="AU532" s="5">
        <v>-84</v>
      </c>
      <c r="AV532" s="5">
        <v>40</v>
      </c>
      <c r="AW532" s="5">
        <v>40</v>
      </c>
      <c r="AY532" s="5">
        <v>5205</v>
      </c>
      <c r="AZ532" s="5">
        <v>0</v>
      </c>
      <c r="BA532" s="5">
        <v>169</v>
      </c>
      <c r="BB532" s="5">
        <v>169</v>
      </c>
    </row>
    <row r="533" spans="46:54" x14ac:dyDescent="0.3">
      <c r="AT533" s="5">
        <v>5095</v>
      </c>
      <c r="AU533" s="5">
        <v>-83</v>
      </c>
      <c r="AV533" s="5">
        <v>104</v>
      </c>
      <c r="AW533" s="5">
        <v>104</v>
      </c>
      <c r="AY533" s="5">
        <v>5205</v>
      </c>
      <c r="AZ533" s="5">
        <v>1</v>
      </c>
      <c r="BA533" s="5">
        <v>179</v>
      </c>
      <c r="BB533" s="5">
        <v>179</v>
      </c>
    </row>
    <row r="534" spans="46:54" x14ac:dyDescent="0.3">
      <c r="AT534" s="5">
        <v>5095</v>
      </c>
      <c r="AU534" s="5">
        <v>-82</v>
      </c>
      <c r="AV534" s="5">
        <v>102</v>
      </c>
      <c r="AW534" s="5">
        <v>102</v>
      </c>
      <c r="AY534" s="5">
        <v>5205</v>
      </c>
      <c r="AZ534" s="5">
        <v>2</v>
      </c>
      <c r="BA534" s="5">
        <v>211</v>
      </c>
      <c r="BB534" s="5">
        <v>211</v>
      </c>
    </row>
    <row r="535" spans="46:54" x14ac:dyDescent="0.3">
      <c r="AT535" s="5">
        <v>5095</v>
      </c>
      <c r="AU535" s="5">
        <v>-81</v>
      </c>
      <c r="AV535" s="5">
        <v>115</v>
      </c>
      <c r="AW535" s="5">
        <v>115</v>
      </c>
      <c r="AY535" s="5">
        <v>5205</v>
      </c>
      <c r="AZ535" s="5">
        <v>3</v>
      </c>
      <c r="BA535" s="5">
        <v>195</v>
      </c>
      <c r="BB535" s="5">
        <v>195</v>
      </c>
    </row>
    <row r="536" spans="46:54" x14ac:dyDescent="0.3">
      <c r="AT536" s="5">
        <v>5095</v>
      </c>
      <c r="AU536" s="5">
        <v>-80</v>
      </c>
      <c r="AV536" s="5">
        <v>90</v>
      </c>
      <c r="AW536" s="5">
        <v>90</v>
      </c>
      <c r="AY536" s="5">
        <v>5205</v>
      </c>
      <c r="AZ536" s="5">
        <v>4</v>
      </c>
      <c r="BA536" s="5">
        <v>243</v>
      </c>
      <c r="BB536" s="5">
        <v>243</v>
      </c>
    </row>
    <row r="537" spans="46:54" x14ac:dyDescent="0.3">
      <c r="AT537" s="5">
        <v>5095</v>
      </c>
      <c r="AU537" s="5">
        <v>-79</v>
      </c>
      <c r="AV537" s="5">
        <v>208</v>
      </c>
      <c r="AW537" s="5">
        <v>208</v>
      </c>
      <c r="AY537" s="5">
        <v>5205</v>
      </c>
      <c r="AZ537" s="5">
        <v>5</v>
      </c>
      <c r="BA537" s="5">
        <v>200</v>
      </c>
      <c r="BB537" s="5">
        <v>200</v>
      </c>
    </row>
    <row r="538" spans="46:54" x14ac:dyDescent="0.3">
      <c r="AT538" s="5">
        <v>5095</v>
      </c>
      <c r="AU538" s="5">
        <v>-78</v>
      </c>
      <c r="AV538" s="5">
        <v>206</v>
      </c>
      <c r="AW538" s="5">
        <v>206</v>
      </c>
      <c r="AY538" s="5">
        <v>5205</v>
      </c>
      <c r="AZ538" s="5">
        <v>6</v>
      </c>
      <c r="BA538" s="5">
        <v>152</v>
      </c>
      <c r="BB538" s="5">
        <v>152</v>
      </c>
    </row>
    <row r="539" spans="46:54" x14ac:dyDescent="0.3">
      <c r="AT539" s="5">
        <v>5095</v>
      </c>
      <c r="AU539" s="5">
        <v>-77</v>
      </c>
      <c r="AV539" s="5">
        <v>143</v>
      </c>
      <c r="AW539" s="5">
        <v>143</v>
      </c>
      <c r="AY539" s="5">
        <v>5205</v>
      </c>
      <c r="AZ539" s="5">
        <v>7</v>
      </c>
      <c r="BA539" s="5">
        <v>158</v>
      </c>
      <c r="BB539" s="5">
        <v>158</v>
      </c>
    </row>
    <row r="540" spans="46:54" x14ac:dyDescent="0.3">
      <c r="AT540" s="5">
        <v>5095</v>
      </c>
      <c r="AU540" s="5">
        <v>-76</v>
      </c>
      <c r="AV540" s="5">
        <v>196</v>
      </c>
      <c r="AW540" s="5">
        <v>196</v>
      </c>
      <c r="AY540" s="5">
        <v>5205</v>
      </c>
      <c r="AZ540" s="5">
        <v>8</v>
      </c>
      <c r="BA540" s="5">
        <v>119</v>
      </c>
      <c r="BB540" s="5">
        <v>119</v>
      </c>
    </row>
    <row r="541" spans="46:54" x14ac:dyDescent="0.3">
      <c r="AT541" s="5">
        <v>5095</v>
      </c>
      <c r="AU541" s="5">
        <v>-75</v>
      </c>
      <c r="AV541" s="5">
        <v>244</v>
      </c>
      <c r="AW541" s="5">
        <v>244</v>
      </c>
      <c r="AY541" s="5">
        <v>5205</v>
      </c>
      <c r="AZ541" s="5">
        <v>9</v>
      </c>
      <c r="BA541" s="5">
        <v>157</v>
      </c>
      <c r="BB541" s="5">
        <v>157</v>
      </c>
    </row>
    <row r="542" spans="46:54" x14ac:dyDescent="0.3">
      <c r="AT542" s="5">
        <v>5095</v>
      </c>
      <c r="AU542" s="5">
        <v>-74</v>
      </c>
      <c r="AV542" s="5">
        <v>252</v>
      </c>
      <c r="AW542" s="5">
        <v>252</v>
      </c>
      <c r="AY542" s="5">
        <v>5205</v>
      </c>
      <c r="AZ542" s="5">
        <v>10</v>
      </c>
      <c r="BA542" s="5">
        <v>107</v>
      </c>
      <c r="BB542" s="5">
        <v>107</v>
      </c>
    </row>
    <row r="543" spans="46:54" x14ac:dyDescent="0.3">
      <c r="AT543" s="5">
        <v>5095</v>
      </c>
      <c r="AU543" s="5">
        <v>-73</v>
      </c>
      <c r="AV543" s="5">
        <v>267</v>
      </c>
      <c r="AW543" s="5">
        <v>267</v>
      </c>
      <c r="AY543" s="5">
        <v>5205</v>
      </c>
      <c r="AZ543" s="5">
        <v>11</v>
      </c>
      <c r="BA543" s="5">
        <v>69</v>
      </c>
      <c r="BB543" s="5">
        <v>69</v>
      </c>
    </row>
    <row r="544" spans="46:54" x14ac:dyDescent="0.3">
      <c r="AT544" s="5">
        <v>5095</v>
      </c>
      <c r="AU544" s="5">
        <v>-72</v>
      </c>
      <c r="AV544" s="5">
        <v>315</v>
      </c>
      <c r="AW544" s="5">
        <v>315</v>
      </c>
      <c r="AY544" s="5">
        <v>5205</v>
      </c>
      <c r="AZ544" s="5">
        <v>12</v>
      </c>
      <c r="BA544" s="5">
        <v>65</v>
      </c>
      <c r="BB544" s="5">
        <v>65</v>
      </c>
    </row>
    <row r="545" spans="46:54" x14ac:dyDescent="0.3">
      <c r="AT545" s="5">
        <v>5095</v>
      </c>
      <c r="AU545" s="5">
        <v>-71</v>
      </c>
      <c r="AV545" s="5">
        <v>303</v>
      </c>
      <c r="AW545" s="5">
        <v>303</v>
      </c>
      <c r="AY545" s="5">
        <v>5205</v>
      </c>
      <c r="AZ545" s="5">
        <v>13</v>
      </c>
      <c r="BA545" s="5">
        <v>64</v>
      </c>
      <c r="BB545" s="5">
        <v>64</v>
      </c>
    </row>
    <row r="546" spans="46:54" x14ac:dyDescent="0.3">
      <c r="AT546" s="5">
        <v>5095</v>
      </c>
      <c r="AU546" s="5">
        <v>-70</v>
      </c>
      <c r="AV546" s="5">
        <v>273</v>
      </c>
      <c r="AW546" s="5">
        <v>273</v>
      </c>
      <c r="AY546" s="5">
        <v>5205</v>
      </c>
      <c r="AZ546" s="5">
        <v>14</v>
      </c>
      <c r="BA546" s="5">
        <v>58</v>
      </c>
      <c r="BB546" s="5">
        <v>58</v>
      </c>
    </row>
    <row r="547" spans="46:54" x14ac:dyDescent="0.3">
      <c r="AT547" s="5">
        <v>5095</v>
      </c>
      <c r="AU547" s="5">
        <v>-69</v>
      </c>
      <c r="AV547" s="5">
        <v>364</v>
      </c>
      <c r="AW547" s="5">
        <v>364</v>
      </c>
      <c r="AY547" s="5">
        <v>5205</v>
      </c>
      <c r="AZ547" s="5">
        <v>15</v>
      </c>
      <c r="BA547" s="5">
        <v>28</v>
      </c>
      <c r="BB547" s="5">
        <v>28</v>
      </c>
    </row>
    <row r="548" spans="46:54" x14ac:dyDescent="0.3">
      <c r="AT548" s="5">
        <v>5095</v>
      </c>
      <c r="AU548" s="5">
        <v>-68</v>
      </c>
      <c r="AV548" s="5">
        <v>427</v>
      </c>
      <c r="AW548" s="5">
        <v>427</v>
      </c>
      <c r="AY548" s="5">
        <v>5205</v>
      </c>
      <c r="AZ548" s="5">
        <v>16</v>
      </c>
      <c r="BA548" s="5">
        <v>33</v>
      </c>
      <c r="BB548" s="5">
        <v>33</v>
      </c>
    </row>
    <row r="549" spans="46:54" x14ac:dyDescent="0.3">
      <c r="AT549" s="5">
        <v>5095</v>
      </c>
      <c r="AU549" s="5">
        <v>-67</v>
      </c>
      <c r="AV549" s="5">
        <v>430</v>
      </c>
      <c r="AW549" s="5">
        <v>430</v>
      </c>
      <c r="AY549" s="5">
        <v>5205</v>
      </c>
      <c r="AZ549" s="5">
        <v>17</v>
      </c>
      <c r="BA549" s="5">
        <v>23</v>
      </c>
      <c r="BB549" s="5">
        <v>23</v>
      </c>
    </row>
    <row r="550" spans="46:54" x14ac:dyDescent="0.3">
      <c r="AT550" s="5">
        <v>5095</v>
      </c>
      <c r="AU550" s="5">
        <v>-66</v>
      </c>
      <c r="AV550" s="5">
        <v>418</v>
      </c>
      <c r="AW550" s="5">
        <v>418</v>
      </c>
      <c r="AY550" s="5">
        <v>5205</v>
      </c>
      <c r="AZ550" s="5">
        <v>18</v>
      </c>
      <c r="BA550" s="5">
        <v>49</v>
      </c>
      <c r="BB550" s="5">
        <v>49</v>
      </c>
    </row>
    <row r="551" spans="46:54" x14ac:dyDescent="0.3">
      <c r="AT551" s="5">
        <v>5095</v>
      </c>
      <c r="AU551" s="5">
        <v>-65</v>
      </c>
      <c r="AV551" s="5">
        <v>410</v>
      </c>
      <c r="AW551" s="5">
        <v>410</v>
      </c>
      <c r="AY551" s="5">
        <v>5205</v>
      </c>
      <c r="AZ551" s="5">
        <v>19</v>
      </c>
      <c r="BA551" s="5">
        <v>29</v>
      </c>
      <c r="BB551" s="5">
        <v>29</v>
      </c>
    </row>
    <row r="552" spans="46:54" x14ac:dyDescent="0.3">
      <c r="AT552" s="5">
        <v>5095</v>
      </c>
      <c r="AU552" s="5">
        <v>-64</v>
      </c>
      <c r="AV552" s="5">
        <v>389</v>
      </c>
      <c r="AW552" s="5">
        <v>389</v>
      </c>
      <c r="AY552" s="5">
        <v>5205</v>
      </c>
      <c r="AZ552" s="5">
        <v>20</v>
      </c>
      <c r="BA552" s="5">
        <v>12</v>
      </c>
      <c r="BB552" s="5">
        <v>12</v>
      </c>
    </row>
    <row r="553" spans="46:54" x14ac:dyDescent="0.3">
      <c r="AT553" s="5">
        <v>5095</v>
      </c>
      <c r="AU553" s="5">
        <v>-63</v>
      </c>
      <c r="AV553" s="5">
        <v>350</v>
      </c>
      <c r="AW553" s="5">
        <v>350</v>
      </c>
      <c r="AY553" s="5">
        <v>5205</v>
      </c>
      <c r="AZ553" s="5">
        <v>21</v>
      </c>
      <c r="BA553" s="5">
        <v>18</v>
      </c>
      <c r="BB553" s="5">
        <v>18</v>
      </c>
    </row>
    <row r="554" spans="46:54" x14ac:dyDescent="0.3">
      <c r="AT554" s="5">
        <v>5095</v>
      </c>
      <c r="AU554" s="5">
        <v>-62</v>
      </c>
      <c r="AV554" s="5">
        <v>307</v>
      </c>
      <c r="AW554" s="5">
        <v>307</v>
      </c>
      <c r="AY554" s="5">
        <v>5205</v>
      </c>
      <c r="AZ554" s="5">
        <v>22</v>
      </c>
      <c r="BA554" s="5">
        <v>5</v>
      </c>
      <c r="BB554" s="5">
        <v>5</v>
      </c>
    </row>
    <row r="555" spans="46:54" x14ac:dyDescent="0.3">
      <c r="AT555" s="5">
        <v>5095</v>
      </c>
      <c r="AU555" s="5">
        <v>-61</v>
      </c>
      <c r="AV555" s="5">
        <v>241</v>
      </c>
      <c r="AW555" s="5">
        <v>241</v>
      </c>
      <c r="AY555" s="5">
        <v>5205</v>
      </c>
      <c r="AZ555" s="5">
        <v>23</v>
      </c>
      <c r="BA555" s="5">
        <v>14</v>
      </c>
      <c r="BB555" s="5">
        <v>14</v>
      </c>
    </row>
    <row r="556" spans="46:54" x14ac:dyDescent="0.3">
      <c r="AT556" s="5">
        <v>5095</v>
      </c>
      <c r="AU556" s="5">
        <v>-60</v>
      </c>
      <c r="AV556" s="5">
        <v>209</v>
      </c>
      <c r="AW556" s="5">
        <v>209</v>
      </c>
      <c r="AY556" s="5">
        <v>5205</v>
      </c>
      <c r="AZ556" s="5">
        <v>24</v>
      </c>
      <c r="BA556" s="5">
        <v>8</v>
      </c>
      <c r="BB556" s="5">
        <v>8</v>
      </c>
    </row>
    <row r="557" spans="46:54" x14ac:dyDescent="0.3">
      <c r="AT557" s="5">
        <v>5095</v>
      </c>
      <c r="AU557" s="5">
        <v>-59</v>
      </c>
      <c r="AV557" s="5">
        <v>282</v>
      </c>
      <c r="AW557" s="5">
        <v>282</v>
      </c>
      <c r="AY557" s="5">
        <v>5205</v>
      </c>
      <c r="AZ557" s="5">
        <v>26</v>
      </c>
      <c r="BA557" s="5">
        <v>5</v>
      </c>
      <c r="BB557" s="5">
        <v>5</v>
      </c>
    </row>
    <row r="558" spans="46:54" x14ac:dyDescent="0.3">
      <c r="AT558" s="5">
        <v>5095</v>
      </c>
      <c r="AU558" s="5">
        <v>-58</v>
      </c>
      <c r="AV558" s="5">
        <v>251</v>
      </c>
      <c r="AW558" s="5">
        <v>251</v>
      </c>
      <c r="AY558" s="5">
        <v>5205</v>
      </c>
      <c r="AZ558" s="5">
        <v>28</v>
      </c>
      <c r="BA558" s="5">
        <v>6</v>
      </c>
      <c r="BB558" s="5">
        <v>6</v>
      </c>
    </row>
    <row r="559" spans="46:54" x14ac:dyDescent="0.3">
      <c r="AT559" s="5">
        <v>5095</v>
      </c>
      <c r="AU559" s="5">
        <v>-57</v>
      </c>
      <c r="AV559" s="5">
        <v>676</v>
      </c>
      <c r="AW559" s="5">
        <v>676</v>
      </c>
      <c r="AY559" s="5">
        <v>5255</v>
      </c>
      <c r="AZ559" s="5">
        <v>-5</v>
      </c>
      <c r="BA559" s="5">
        <v>7</v>
      </c>
      <c r="BB559" s="5">
        <v>7</v>
      </c>
    </row>
    <row r="560" spans="46:54" x14ac:dyDescent="0.3">
      <c r="AT560" s="5">
        <v>5095</v>
      </c>
      <c r="AU560" s="5">
        <v>-56</v>
      </c>
      <c r="AV560" s="5">
        <v>939</v>
      </c>
      <c r="AW560" s="5">
        <v>939</v>
      </c>
      <c r="AY560" s="5">
        <v>5255</v>
      </c>
      <c r="AZ560" s="5">
        <v>-4</v>
      </c>
      <c r="BA560" s="5">
        <v>2</v>
      </c>
      <c r="BB560" s="5">
        <v>2</v>
      </c>
    </row>
    <row r="561" spans="46:54" x14ac:dyDescent="0.3">
      <c r="AT561" s="5">
        <v>5095</v>
      </c>
      <c r="AU561" s="5">
        <v>-55</v>
      </c>
      <c r="AV561" s="5">
        <v>342</v>
      </c>
      <c r="AW561" s="5">
        <v>342</v>
      </c>
      <c r="AY561" s="5">
        <v>5255</v>
      </c>
      <c r="AZ561" s="5">
        <v>-3</v>
      </c>
      <c r="BA561" s="5">
        <v>20</v>
      </c>
      <c r="BB561" s="5">
        <v>20</v>
      </c>
    </row>
    <row r="562" spans="46:54" x14ac:dyDescent="0.3">
      <c r="AT562" s="5">
        <v>5095</v>
      </c>
      <c r="AU562" s="5">
        <v>-54</v>
      </c>
      <c r="AV562" s="5">
        <v>178</v>
      </c>
      <c r="AW562" s="5">
        <v>178</v>
      </c>
      <c r="AY562" s="5">
        <v>5255</v>
      </c>
      <c r="AZ562" s="5">
        <v>-2</v>
      </c>
      <c r="BA562" s="5">
        <v>27</v>
      </c>
      <c r="BB562" s="5">
        <v>27</v>
      </c>
    </row>
    <row r="563" spans="46:54" x14ac:dyDescent="0.3">
      <c r="AT563" s="5">
        <v>5095</v>
      </c>
      <c r="AU563" s="5">
        <v>-53</v>
      </c>
      <c r="AV563" s="5">
        <v>116</v>
      </c>
      <c r="AW563" s="5">
        <v>116</v>
      </c>
      <c r="AY563" s="5">
        <v>5255</v>
      </c>
      <c r="AZ563" s="5">
        <v>-1</v>
      </c>
      <c r="BA563" s="5">
        <v>47</v>
      </c>
      <c r="BB563" s="5">
        <v>47</v>
      </c>
    </row>
    <row r="564" spans="46:54" x14ac:dyDescent="0.3">
      <c r="AT564" s="5">
        <v>5095</v>
      </c>
      <c r="AU564" s="5">
        <v>-52</v>
      </c>
      <c r="AV564" s="5">
        <v>88</v>
      </c>
      <c r="AW564" s="5">
        <v>88</v>
      </c>
      <c r="AY564" s="5">
        <v>5255</v>
      </c>
      <c r="AZ564" s="5">
        <v>0</v>
      </c>
      <c r="BA564" s="5">
        <v>69</v>
      </c>
      <c r="BB564" s="5">
        <v>69</v>
      </c>
    </row>
    <row r="565" spans="46:54" x14ac:dyDescent="0.3">
      <c r="AT565" s="5">
        <v>5095</v>
      </c>
      <c r="AU565" s="5">
        <v>-51</v>
      </c>
      <c r="AV565" s="5">
        <v>136</v>
      </c>
      <c r="AW565" s="5">
        <v>136</v>
      </c>
      <c r="AY565" s="5">
        <v>5255</v>
      </c>
      <c r="AZ565" s="5">
        <v>1</v>
      </c>
      <c r="BA565" s="5">
        <v>99</v>
      </c>
      <c r="BB565" s="5">
        <v>99</v>
      </c>
    </row>
    <row r="566" spans="46:54" x14ac:dyDescent="0.3">
      <c r="AT566" s="5">
        <v>5095</v>
      </c>
      <c r="AU566" s="5">
        <v>-50</v>
      </c>
      <c r="AV566" s="5">
        <v>123</v>
      </c>
      <c r="AW566" s="5">
        <v>123</v>
      </c>
      <c r="AY566" s="5">
        <v>5255</v>
      </c>
      <c r="AZ566" s="5">
        <v>2</v>
      </c>
      <c r="BA566" s="5">
        <v>80</v>
      </c>
      <c r="BB566" s="5">
        <v>80</v>
      </c>
    </row>
    <row r="567" spans="46:54" x14ac:dyDescent="0.3">
      <c r="AT567" s="5">
        <v>5095</v>
      </c>
      <c r="AU567" s="5">
        <v>-49</v>
      </c>
      <c r="AV567" s="5">
        <v>37</v>
      </c>
      <c r="AW567" s="5">
        <v>37</v>
      </c>
      <c r="AY567" s="5">
        <v>5255</v>
      </c>
      <c r="AZ567" s="5">
        <v>3</v>
      </c>
      <c r="BA567" s="5">
        <v>76</v>
      </c>
      <c r="BB567" s="5">
        <v>76</v>
      </c>
    </row>
    <row r="568" spans="46:54" x14ac:dyDescent="0.3">
      <c r="AT568" s="5">
        <v>5095</v>
      </c>
      <c r="AU568" s="5">
        <v>-48</v>
      </c>
      <c r="AV568" s="5">
        <v>12</v>
      </c>
      <c r="AW568" s="5">
        <v>12</v>
      </c>
      <c r="AY568" s="5">
        <v>5255</v>
      </c>
      <c r="AZ568" s="5">
        <v>4</v>
      </c>
      <c r="BA568" s="5">
        <v>100</v>
      </c>
      <c r="BB568" s="5">
        <v>100</v>
      </c>
    </row>
    <row r="569" spans="46:54" x14ac:dyDescent="0.3">
      <c r="AT569" s="5">
        <v>5095</v>
      </c>
      <c r="AU569" s="5">
        <v>-46</v>
      </c>
      <c r="AV569" s="5">
        <v>2</v>
      </c>
      <c r="AW569" s="5">
        <v>2</v>
      </c>
      <c r="AY569" s="5">
        <v>5255</v>
      </c>
      <c r="AZ569" s="5">
        <v>5</v>
      </c>
      <c r="BA569" s="5">
        <v>110</v>
      </c>
      <c r="BB569" s="5">
        <v>110</v>
      </c>
    </row>
    <row r="570" spans="46:54" x14ac:dyDescent="0.3">
      <c r="AT570" s="5">
        <v>5095</v>
      </c>
      <c r="AU570" s="5">
        <v>-43</v>
      </c>
      <c r="AV570" s="5">
        <v>2</v>
      </c>
      <c r="AW570" s="5">
        <v>2</v>
      </c>
      <c r="AY570" s="5">
        <v>5255</v>
      </c>
      <c r="AZ570" s="5">
        <v>6</v>
      </c>
      <c r="BA570" s="5">
        <v>109</v>
      </c>
      <c r="BB570" s="5">
        <v>109</v>
      </c>
    </row>
    <row r="571" spans="46:54" x14ac:dyDescent="0.3">
      <c r="AT571" s="5">
        <v>5145</v>
      </c>
      <c r="AU571" s="5">
        <v>-90</v>
      </c>
      <c r="AV571" s="5">
        <v>9</v>
      </c>
      <c r="AW571" s="5">
        <v>9</v>
      </c>
      <c r="AY571" s="5">
        <v>5255</v>
      </c>
      <c r="AZ571" s="5">
        <v>7</v>
      </c>
      <c r="BA571" s="5">
        <v>93</v>
      </c>
      <c r="BB571" s="5">
        <v>93</v>
      </c>
    </row>
    <row r="572" spans="46:54" x14ac:dyDescent="0.3">
      <c r="AT572" s="5">
        <v>5145</v>
      </c>
      <c r="AU572" s="5">
        <v>-89</v>
      </c>
      <c r="AV572" s="5">
        <v>8</v>
      </c>
      <c r="AW572" s="5">
        <v>8</v>
      </c>
      <c r="AY572" s="5">
        <v>5255</v>
      </c>
      <c r="AZ572" s="5">
        <v>8</v>
      </c>
      <c r="BA572" s="5">
        <v>72</v>
      </c>
      <c r="BB572" s="5">
        <v>72</v>
      </c>
    </row>
    <row r="573" spans="46:54" x14ac:dyDescent="0.3">
      <c r="AT573" s="5">
        <v>5145</v>
      </c>
      <c r="AU573" s="5">
        <v>-88</v>
      </c>
      <c r="AV573" s="5">
        <v>22</v>
      </c>
      <c r="AW573" s="5">
        <v>22</v>
      </c>
      <c r="AY573" s="5">
        <v>5255</v>
      </c>
      <c r="AZ573" s="5">
        <v>9</v>
      </c>
      <c r="BA573" s="5">
        <v>85</v>
      </c>
      <c r="BB573" s="5">
        <v>85</v>
      </c>
    </row>
    <row r="574" spans="46:54" x14ac:dyDescent="0.3">
      <c r="AT574" s="5">
        <v>5145</v>
      </c>
      <c r="AU574" s="5">
        <v>-87</v>
      </c>
      <c r="AV574" s="5">
        <v>29</v>
      </c>
      <c r="AW574" s="5">
        <v>29</v>
      </c>
      <c r="AY574" s="5">
        <v>5255</v>
      </c>
      <c r="AZ574" s="5">
        <v>10</v>
      </c>
      <c r="BA574" s="5">
        <v>71</v>
      </c>
      <c r="BB574" s="5">
        <v>71</v>
      </c>
    </row>
    <row r="575" spans="46:54" x14ac:dyDescent="0.3">
      <c r="AT575" s="5">
        <v>5145</v>
      </c>
      <c r="AU575" s="5">
        <v>-86</v>
      </c>
      <c r="AV575" s="5">
        <v>47</v>
      </c>
      <c r="AW575" s="5">
        <v>47</v>
      </c>
      <c r="AY575" s="5">
        <v>5255</v>
      </c>
      <c r="AZ575" s="5">
        <v>11</v>
      </c>
      <c r="BA575" s="5">
        <v>105</v>
      </c>
      <c r="BB575" s="5">
        <v>105</v>
      </c>
    </row>
    <row r="576" spans="46:54" x14ac:dyDescent="0.3">
      <c r="AT576" s="5">
        <v>5145</v>
      </c>
      <c r="AU576" s="5">
        <v>-85</v>
      </c>
      <c r="AV576" s="5">
        <v>79</v>
      </c>
      <c r="AW576" s="5">
        <v>79</v>
      </c>
      <c r="AY576" s="5">
        <v>5255</v>
      </c>
      <c r="AZ576" s="5">
        <v>12</v>
      </c>
      <c r="BA576" s="5">
        <v>125</v>
      </c>
      <c r="BB576" s="5">
        <v>125</v>
      </c>
    </row>
    <row r="577" spans="46:54" x14ac:dyDescent="0.3">
      <c r="AT577" s="5">
        <v>5145</v>
      </c>
      <c r="AU577" s="5">
        <v>-84</v>
      </c>
      <c r="AV577" s="5">
        <v>121</v>
      </c>
      <c r="AW577" s="5">
        <v>121</v>
      </c>
      <c r="AY577" s="5">
        <v>5255</v>
      </c>
      <c r="AZ577" s="5">
        <v>13</v>
      </c>
      <c r="BA577" s="5">
        <v>168</v>
      </c>
      <c r="BB577" s="5">
        <v>168</v>
      </c>
    </row>
    <row r="578" spans="46:54" x14ac:dyDescent="0.3">
      <c r="AT578" s="5">
        <v>5145</v>
      </c>
      <c r="AU578" s="5">
        <v>-83</v>
      </c>
      <c r="AV578" s="5">
        <v>98</v>
      </c>
      <c r="AW578" s="5">
        <v>98</v>
      </c>
      <c r="AY578" s="5">
        <v>5255</v>
      </c>
      <c r="AZ578" s="5">
        <v>14</v>
      </c>
      <c r="BA578" s="5">
        <v>162</v>
      </c>
      <c r="BB578" s="5">
        <v>162</v>
      </c>
    </row>
    <row r="579" spans="46:54" x14ac:dyDescent="0.3">
      <c r="AT579" s="5">
        <v>5145</v>
      </c>
      <c r="AU579" s="5">
        <v>-82</v>
      </c>
      <c r="AV579" s="5">
        <v>117</v>
      </c>
      <c r="AW579" s="5">
        <v>117</v>
      </c>
      <c r="AY579" s="5">
        <v>5255</v>
      </c>
      <c r="AZ579" s="5">
        <v>15</v>
      </c>
      <c r="BA579" s="5">
        <v>174</v>
      </c>
      <c r="BB579" s="5">
        <v>174</v>
      </c>
    </row>
    <row r="580" spans="46:54" x14ac:dyDescent="0.3">
      <c r="AT580" s="5">
        <v>5145</v>
      </c>
      <c r="AU580" s="5">
        <v>-81</v>
      </c>
      <c r="AV580" s="5">
        <v>153</v>
      </c>
      <c r="AW580" s="5">
        <v>153</v>
      </c>
      <c r="AY580" s="5">
        <v>5255</v>
      </c>
      <c r="AZ580" s="5">
        <v>16</v>
      </c>
      <c r="BA580" s="5">
        <v>117</v>
      </c>
      <c r="BB580" s="5">
        <v>117</v>
      </c>
    </row>
    <row r="581" spans="46:54" x14ac:dyDescent="0.3">
      <c r="AT581" s="5">
        <v>5145</v>
      </c>
      <c r="AU581" s="5">
        <v>-80</v>
      </c>
      <c r="AV581" s="5">
        <v>155</v>
      </c>
      <c r="AW581" s="5">
        <v>155</v>
      </c>
      <c r="AY581" s="5">
        <v>5255</v>
      </c>
      <c r="AZ581" s="5">
        <v>17</v>
      </c>
      <c r="BA581" s="5">
        <v>153</v>
      </c>
      <c r="BB581" s="5">
        <v>153</v>
      </c>
    </row>
    <row r="582" spans="46:54" x14ac:dyDescent="0.3">
      <c r="AT582" s="5">
        <v>5145</v>
      </c>
      <c r="AU582" s="5">
        <v>-79</v>
      </c>
      <c r="AV582" s="5">
        <v>164</v>
      </c>
      <c r="AW582" s="5">
        <v>164</v>
      </c>
      <c r="AY582" s="5">
        <v>5255</v>
      </c>
      <c r="AZ582" s="5">
        <v>18</v>
      </c>
      <c r="BA582" s="5">
        <v>79</v>
      </c>
      <c r="BB582" s="5">
        <v>79</v>
      </c>
    </row>
    <row r="583" spans="46:54" x14ac:dyDescent="0.3">
      <c r="AT583" s="5">
        <v>5145</v>
      </c>
      <c r="AU583" s="5">
        <v>-78</v>
      </c>
      <c r="AV583" s="5">
        <v>182</v>
      </c>
      <c r="AW583" s="5">
        <v>182</v>
      </c>
      <c r="AY583" s="5">
        <v>5255</v>
      </c>
      <c r="AZ583" s="5">
        <v>19</v>
      </c>
      <c r="BA583" s="5">
        <v>76</v>
      </c>
      <c r="BB583" s="5">
        <v>76</v>
      </c>
    </row>
    <row r="584" spans="46:54" x14ac:dyDescent="0.3">
      <c r="AT584" s="5">
        <v>5145</v>
      </c>
      <c r="AU584" s="5">
        <v>-77</v>
      </c>
      <c r="AV584" s="5">
        <v>234</v>
      </c>
      <c r="AW584" s="5">
        <v>234</v>
      </c>
      <c r="AY584" s="5">
        <v>5255</v>
      </c>
      <c r="AZ584" s="5">
        <v>20</v>
      </c>
      <c r="BA584" s="5">
        <v>73</v>
      </c>
      <c r="BB584" s="5">
        <v>73</v>
      </c>
    </row>
    <row r="585" spans="46:54" x14ac:dyDescent="0.3">
      <c r="AT585" s="5">
        <v>5145</v>
      </c>
      <c r="AU585" s="5">
        <v>-76</v>
      </c>
      <c r="AV585" s="5">
        <v>273</v>
      </c>
      <c r="AW585" s="5">
        <v>273</v>
      </c>
      <c r="AY585" s="5">
        <v>5255</v>
      </c>
      <c r="AZ585" s="5">
        <v>21</v>
      </c>
      <c r="BA585" s="5">
        <v>70</v>
      </c>
      <c r="BB585" s="5">
        <v>70</v>
      </c>
    </row>
    <row r="586" spans="46:54" x14ac:dyDescent="0.3">
      <c r="AT586" s="5">
        <v>5145</v>
      </c>
      <c r="AU586" s="5">
        <v>-75</v>
      </c>
      <c r="AV586" s="5">
        <v>405</v>
      </c>
      <c r="AW586" s="5">
        <v>405</v>
      </c>
      <c r="AY586" s="5">
        <v>5255</v>
      </c>
      <c r="AZ586" s="5">
        <v>22</v>
      </c>
      <c r="BA586" s="5">
        <v>63</v>
      </c>
      <c r="BB586" s="5">
        <v>63</v>
      </c>
    </row>
    <row r="587" spans="46:54" x14ac:dyDescent="0.3">
      <c r="AT587" s="5">
        <v>5145</v>
      </c>
      <c r="AU587" s="5">
        <v>-74</v>
      </c>
      <c r="AV587" s="5">
        <v>265</v>
      </c>
      <c r="AW587" s="5">
        <v>265</v>
      </c>
      <c r="AY587" s="5">
        <v>5255</v>
      </c>
      <c r="AZ587" s="5">
        <v>23</v>
      </c>
      <c r="BA587" s="5">
        <v>50</v>
      </c>
      <c r="BB587" s="5">
        <v>50</v>
      </c>
    </row>
    <row r="588" spans="46:54" x14ac:dyDescent="0.3">
      <c r="AT588" s="5">
        <v>5145</v>
      </c>
      <c r="AU588" s="5">
        <v>-73</v>
      </c>
      <c r="AV588" s="5">
        <v>325</v>
      </c>
      <c r="AW588" s="5">
        <v>325</v>
      </c>
      <c r="AY588" s="5">
        <v>5255</v>
      </c>
      <c r="AZ588" s="5">
        <v>24</v>
      </c>
      <c r="BA588" s="5">
        <v>42</v>
      </c>
      <c r="BB588" s="5">
        <v>42</v>
      </c>
    </row>
    <row r="589" spans="46:54" x14ac:dyDescent="0.3">
      <c r="AT589" s="5">
        <v>5145</v>
      </c>
      <c r="AU589" s="5">
        <v>-72</v>
      </c>
      <c r="AV589" s="5">
        <v>297</v>
      </c>
      <c r="AW589" s="5">
        <v>297</v>
      </c>
      <c r="AY589" s="5">
        <v>5255</v>
      </c>
      <c r="AZ589" s="5">
        <v>25</v>
      </c>
      <c r="BA589" s="5">
        <v>27</v>
      </c>
      <c r="BB589" s="5">
        <v>27</v>
      </c>
    </row>
    <row r="590" spans="46:54" x14ac:dyDescent="0.3">
      <c r="AT590" s="5">
        <v>5145</v>
      </c>
      <c r="AU590" s="5">
        <v>-71</v>
      </c>
      <c r="AV590" s="5">
        <v>341</v>
      </c>
      <c r="AW590" s="5">
        <v>341</v>
      </c>
      <c r="AY590" s="5">
        <v>5255</v>
      </c>
      <c r="AZ590" s="5">
        <v>26</v>
      </c>
      <c r="BA590" s="5">
        <v>56</v>
      </c>
      <c r="BB590" s="5">
        <v>56</v>
      </c>
    </row>
    <row r="591" spans="46:54" x14ac:dyDescent="0.3">
      <c r="AT591" s="5">
        <v>5145</v>
      </c>
      <c r="AU591" s="5">
        <v>-70</v>
      </c>
      <c r="AV591" s="5">
        <v>386</v>
      </c>
      <c r="AW591" s="5">
        <v>386</v>
      </c>
      <c r="AY591" s="5">
        <v>5255</v>
      </c>
      <c r="AZ591" s="5">
        <v>27</v>
      </c>
      <c r="BA591" s="5">
        <v>54</v>
      </c>
      <c r="BB591" s="5">
        <v>54</v>
      </c>
    </row>
    <row r="592" spans="46:54" x14ac:dyDescent="0.3">
      <c r="AT592" s="5">
        <v>5145</v>
      </c>
      <c r="AU592" s="5">
        <v>-69</v>
      </c>
      <c r="AV592" s="5">
        <v>301</v>
      </c>
      <c r="AW592" s="5">
        <v>301</v>
      </c>
      <c r="AY592" s="5">
        <v>5255</v>
      </c>
      <c r="AZ592" s="5">
        <v>28</v>
      </c>
      <c r="BA592" s="5">
        <v>50</v>
      </c>
      <c r="BB592" s="5">
        <v>50</v>
      </c>
    </row>
    <row r="593" spans="46:54" x14ac:dyDescent="0.3">
      <c r="AT593" s="5">
        <v>5145</v>
      </c>
      <c r="AU593" s="5">
        <v>-68</v>
      </c>
      <c r="AV593" s="5">
        <v>242</v>
      </c>
      <c r="AW593" s="5">
        <v>242</v>
      </c>
      <c r="AY593" s="5">
        <v>5255</v>
      </c>
      <c r="AZ593" s="5">
        <v>29</v>
      </c>
      <c r="BA593" s="5">
        <v>64</v>
      </c>
      <c r="BB593" s="5">
        <v>64</v>
      </c>
    </row>
    <row r="594" spans="46:54" x14ac:dyDescent="0.3">
      <c r="AT594" s="5">
        <v>5145</v>
      </c>
      <c r="AU594" s="5">
        <v>-67</v>
      </c>
      <c r="AV594" s="5">
        <v>421</v>
      </c>
      <c r="AW594" s="5">
        <v>421</v>
      </c>
      <c r="AY594" s="5">
        <v>5255</v>
      </c>
      <c r="AZ594" s="5">
        <v>30</v>
      </c>
      <c r="BA594" s="5">
        <v>42</v>
      </c>
      <c r="BB594" s="5">
        <v>42</v>
      </c>
    </row>
    <row r="595" spans="46:54" x14ac:dyDescent="0.3">
      <c r="AT595" s="5">
        <v>5145</v>
      </c>
      <c r="AU595" s="5">
        <v>-66</v>
      </c>
      <c r="AV595" s="5">
        <v>183</v>
      </c>
      <c r="AW595" s="5">
        <v>183</v>
      </c>
      <c r="AY595" s="5">
        <v>5255</v>
      </c>
      <c r="AZ595" s="5">
        <v>31</v>
      </c>
      <c r="BA595" s="5">
        <v>57</v>
      </c>
      <c r="BB595" s="5">
        <v>57</v>
      </c>
    </row>
    <row r="596" spans="46:54" x14ac:dyDescent="0.3">
      <c r="AT596" s="5">
        <v>5145</v>
      </c>
      <c r="AU596" s="5">
        <v>-65</v>
      </c>
      <c r="AV596" s="5">
        <v>174</v>
      </c>
      <c r="AW596" s="5">
        <v>174</v>
      </c>
      <c r="AY596" s="5">
        <v>5255</v>
      </c>
      <c r="AZ596" s="5">
        <v>32</v>
      </c>
      <c r="BA596" s="5">
        <v>14</v>
      </c>
      <c r="BB596" s="5">
        <v>14</v>
      </c>
    </row>
    <row r="597" spans="46:54" x14ac:dyDescent="0.3">
      <c r="AT597" s="5">
        <v>5145</v>
      </c>
      <c r="AU597" s="5">
        <v>-64</v>
      </c>
      <c r="AV597" s="5">
        <v>173</v>
      </c>
      <c r="AW597" s="5">
        <v>173</v>
      </c>
      <c r="AY597" s="5">
        <v>5255</v>
      </c>
      <c r="AZ597" s="5">
        <v>33</v>
      </c>
      <c r="BA597" s="5">
        <v>20</v>
      </c>
      <c r="BB597" s="5">
        <v>20</v>
      </c>
    </row>
    <row r="598" spans="46:54" x14ac:dyDescent="0.3">
      <c r="AT598" s="5">
        <v>5145</v>
      </c>
      <c r="AU598" s="5">
        <v>-63</v>
      </c>
      <c r="AV598" s="5">
        <v>209</v>
      </c>
      <c r="AW598" s="5">
        <v>209</v>
      </c>
      <c r="AY598" s="5">
        <v>5255</v>
      </c>
      <c r="AZ598" s="5">
        <v>34</v>
      </c>
      <c r="BA598" s="5">
        <v>16</v>
      </c>
      <c r="BB598" s="5">
        <v>16</v>
      </c>
    </row>
    <row r="599" spans="46:54" x14ac:dyDescent="0.3">
      <c r="AT599" s="5">
        <v>5145</v>
      </c>
      <c r="AU599" s="5">
        <v>-62</v>
      </c>
      <c r="AV599" s="5">
        <v>155</v>
      </c>
      <c r="AW599" s="5">
        <v>155</v>
      </c>
      <c r="AY599" s="5">
        <v>5255</v>
      </c>
      <c r="AZ599" s="5">
        <v>35</v>
      </c>
      <c r="BA599" s="5">
        <v>2</v>
      </c>
      <c r="BB599" s="5">
        <v>2</v>
      </c>
    </row>
    <row r="600" spans="46:54" x14ac:dyDescent="0.3">
      <c r="AT600" s="5">
        <v>5145</v>
      </c>
      <c r="AU600" s="5">
        <v>-61</v>
      </c>
      <c r="AV600" s="5">
        <v>216</v>
      </c>
      <c r="AW600" s="5">
        <v>216</v>
      </c>
      <c r="AY600" s="5">
        <v>5815</v>
      </c>
      <c r="AZ600" s="5">
        <v>-15</v>
      </c>
      <c r="BA600" s="5">
        <v>1</v>
      </c>
      <c r="BB600" s="5">
        <v>1</v>
      </c>
    </row>
    <row r="601" spans="46:54" x14ac:dyDescent="0.3">
      <c r="AT601" s="5">
        <v>5145</v>
      </c>
      <c r="AU601" s="5">
        <v>-60</v>
      </c>
      <c r="AV601" s="5">
        <v>203</v>
      </c>
      <c r="AW601" s="5">
        <v>203</v>
      </c>
      <c r="AY601" s="5">
        <v>5815</v>
      </c>
      <c r="AZ601" s="5">
        <v>-5</v>
      </c>
      <c r="BA601" s="5">
        <v>7</v>
      </c>
      <c r="BB601" s="5">
        <v>7</v>
      </c>
    </row>
    <row r="602" spans="46:54" x14ac:dyDescent="0.3">
      <c r="AT602" s="5">
        <v>5145</v>
      </c>
      <c r="AU602" s="5">
        <v>-59</v>
      </c>
      <c r="AV602" s="5">
        <v>1348</v>
      </c>
      <c r="AW602" s="5">
        <v>1348</v>
      </c>
      <c r="AY602" s="5">
        <v>5815</v>
      </c>
      <c r="AZ602" s="5">
        <v>-4</v>
      </c>
      <c r="BA602" s="5">
        <v>7</v>
      </c>
      <c r="BB602" s="5">
        <v>7</v>
      </c>
    </row>
    <row r="603" spans="46:54" x14ac:dyDescent="0.3">
      <c r="AT603" s="5">
        <v>5145</v>
      </c>
      <c r="AU603" s="5">
        <v>-58</v>
      </c>
      <c r="AV603" s="5">
        <v>242</v>
      </c>
      <c r="AW603" s="5">
        <v>242</v>
      </c>
      <c r="AY603" s="5">
        <v>5815</v>
      </c>
      <c r="AZ603" s="5">
        <v>-3</v>
      </c>
      <c r="BA603" s="5">
        <v>5</v>
      </c>
      <c r="BB603" s="5">
        <v>5</v>
      </c>
    </row>
    <row r="604" spans="46:54" x14ac:dyDescent="0.3">
      <c r="AT604" s="5">
        <v>5145</v>
      </c>
      <c r="AU604" s="5">
        <v>-57</v>
      </c>
      <c r="AV604" s="5">
        <v>151</v>
      </c>
      <c r="AW604" s="5">
        <v>151</v>
      </c>
      <c r="AY604" s="5">
        <v>5815</v>
      </c>
      <c r="AZ604" s="5">
        <v>-2</v>
      </c>
      <c r="BA604" s="5">
        <v>64</v>
      </c>
      <c r="BB604" s="5">
        <v>64</v>
      </c>
    </row>
    <row r="605" spans="46:54" x14ac:dyDescent="0.3">
      <c r="AT605" s="5">
        <v>5145</v>
      </c>
      <c r="AU605" s="5">
        <v>-56</v>
      </c>
      <c r="AV605" s="5">
        <v>269</v>
      </c>
      <c r="AW605" s="5">
        <v>269</v>
      </c>
      <c r="AY605" s="5">
        <v>5815</v>
      </c>
      <c r="AZ605" s="5">
        <v>-1</v>
      </c>
      <c r="BA605" s="5">
        <v>42</v>
      </c>
      <c r="BB605" s="5">
        <v>42</v>
      </c>
    </row>
    <row r="606" spans="46:54" x14ac:dyDescent="0.3">
      <c r="AT606" s="5">
        <v>5145</v>
      </c>
      <c r="AU606" s="5">
        <v>-55</v>
      </c>
      <c r="AV606" s="5">
        <v>334</v>
      </c>
      <c r="AW606" s="5">
        <v>334</v>
      </c>
      <c r="AY606" s="5">
        <v>5815</v>
      </c>
      <c r="AZ606" s="5">
        <v>0</v>
      </c>
      <c r="BA606" s="5">
        <v>32</v>
      </c>
      <c r="BB606" s="5">
        <v>32</v>
      </c>
    </row>
    <row r="607" spans="46:54" x14ac:dyDescent="0.3">
      <c r="AT607" s="5">
        <v>5145</v>
      </c>
      <c r="AU607" s="5">
        <v>-54</v>
      </c>
      <c r="AV607" s="5">
        <v>131</v>
      </c>
      <c r="AW607" s="5">
        <v>131</v>
      </c>
      <c r="AY607" s="5">
        <v>5815</v>
      </c>
      <c r="AZ607" s="5">
        <v>1</v>
      </c>
      <c r="BA607" s="5">
        <v>18</v>
      </c>
      <c r="BB607" s="5">
        <v>18</v>
      </c>
    </row>
    <row r="608" spans="46:54" x14ac:dyDescent="0.3">
      <c r="AT608" s="5">
        <v>5145</v>
      </c>
      <c r="AU608" s="5">
        <v>-53</v>
      </c>
      <c r="AV608" s="5">
        <v>115</v>
      </c>
      <c r="AW608" s="5">
        <v>115</v>
      </c>
      <c r="AY608" s="5">
        <v>5815</v>
      </c>
      <c r="AZ608" s="5">
        <v>2</v>
      </c>
      <c r="BA608" s="5">
        <v>72</v>
      </c>
      <c r="BB608" s="5">
        <v>72</v>
      </c>
    </row>
    <row r="609" spans="46:54" x14ac:dyDescent="0.3">
      <c r="AT609" s="5">
        <v>5145</v>
      </c>
      <c r="AU609" s="5">
        <v>-52</v>
      </c>
      <c r="AV609" s="5">
        <v>148</v>
      </c>
      <c r="AW609" s="5">
        <v>148</v>
      </c>
      <c r="AY609" s="5">
        <v>5815</v>
      </c>
      <c r="AZ609" s="5">
        <v>3</v>
      </c>
      <c r="BA609" s="5">
        <v>61</v>
      </c>
      <c r="BB609" s="5">
        <v>61</v>
      </c>
    </row>
    <row r="610" spans="46:54" x14ac:dyDescent="0.3">
      <c r="AT610" s="5">
        <v>5145</v>
      </c>
      <c r="AU610" s="5">
        <v>-51</v>
      </c>
      <c r="AV610" s="5">
        <v>112</v>
      </c>
      <c r="AW610" s="5">
        <v>112</v>
      </c>
      <c r="AY610" s="5">
        <v>5815</v>
      </c>
      <c r="AZ610" s="5">
        <v>4</v>
      </c>
      <c r="BA610" s="5">
        <v>83</v>
      </c>
      <c r="BB610" s="5">
        <v>83</v>
      </c>
    </row>
    <row r="611" spans="46:54" x14ac:dyDescent="0.3">
      <c r="AT611" s="5">
        <v>5145</v>
      </c>
      <c r="AU611" s="5">
        <v>-50</v>
      </c>
      <c r="AV611" s="5">
        <v>157</v>
      </c>
      <c r="AW611" s="5">
        <v>157</v>
      </c>
      <c r="AY611" s="5">
        <v>5815</v>
      </c>
      <c r="AZ611" s="5">
        <v>5</v>
      </c>
      <c r="BA611" s="5">
        <v>90</v>
      </c>
      <c r="BB611" s="5">
        <v>90</v>
      </c>
    </row>
    <row r="612" spans="46:54" x14ac:dyDescent="0.3">
      <c r="AT612" s="5">
        <v>5145</v>
      </c>
      <c r="AU612" s="5">
        <v>-49</v>
      </c>
      <c r="AV612" s="5">
        <v>108</v>
      </c>
      <c r="AW612" s="5">
        <v>108</v>
      </c>
      <c r="AY612" s="5">
        <v>5815</v>
      </c>
      <c r="AZ612" s="5">
        <v>6</v>
      </c>
      <c r="BA612" s="5">
        <v>128</v>
      </c>
      <c r="BB612" s="5">
        <v>128</v>
      </c>
    </row>
    <row r="613" spans="46:54" x14ac:dyDescent="0.3">
      <c r="AT613" s="5">
        <v>5145</v>
      </c>
      <c r="AU613" s="5">
        <v>-48</v>
      </c>
      <c r="AV613" s="5">
        <v>90</v>
      </c>
      <c r="AW613" s="5">
        <v>90</v>
      </c>
      <c r="AY613" s="5">
        <v>5815</v>
      </c>
      <c r="AZ613" s="5">
        <v>7</v>
      </c>
      <c r="BA613" s="5">
        <v>80</v>
      </c>
      <c r="BB613" s="5">
        <v>80</v>
      </c>
    </row>
    <row r="614" spans="46:54" x14ac:dyDescent="0.3">
      <c r="AT614" s="5">
        <v>5145</v>
      </c>
      <c r="AU614" s="5">
        <v>-47</v>
      </c>
      <c r="AV614" s="5">
        <v>111</v>
      </c>
      <c r="AW614" s="5">
        <v>111</v>
      </c>
      <c r="AY614" s="5">
        <v>5815</v>
      </c>
      <c r="AZ614" s="5">
        <v>8</v>
      </c>
      <c r="BA614" s="5">
        <v>152</v>
      </c>
      <c r="BB614" s="5">
        <v>152</v>
      </c>
    </row>
    <row r="615" spans="46:54" x14ac:dyDescent="0.3">
      <c r="AT615" s="5">
        <v>5145</v>
      </c>
      <c r="AU615" s="5">
        <v>-46</v>
      </c>
      <c r="AV615" s="5">
        <v>141</v>
      </c>
      <c r="AW615" s="5">
        <v>141</v>
      </c>
      <c r="AY615" s="5">
        <v>5815</v>
      </c>
      <c r="AZ615" s="5">
        <v>9</v>
      </c>
      <c r="BA615" s="5">
        <v>94</v>
      </c>
      <c r="BB615" s="5">
        <v>94</v>
      </c>
    </row>
    <row r="616" spans="46:54" x14ac:dyDescent="0.3">
      <c r="AT616" s="5">
        <v>5145</v>
      </c>
      <c r="AU616" s="5">
        <v>-45</v>
      </c>
      <c r="AV616" s="5">
        <v>131</v>
      </c>
      <c r="AW616" s="5">
        <v>131</v>
      </c>
      <c r="AY616" s="5">
        <v>5815</v>
      </c>
      <c r="AZ616" s="5">
        <v>10</v>
      </c>
      <c r="BA616" s="5">
        <v>159</v>
      </c>
      <c r="BB616" s="5">
        <v>159</v>
      </c>
    </row>
    <row r="617" spans="46:54" x14ac:dyDescent="0.3">
      <c r="AT617" s="5">
        <v>5145</v>
      </c>
      <c r="AU617" s="5">
        <v>-44</v>
      </c>
      <c r="AV617" s="5">
        <v>112</v>
      </c>
      <c r="AW617" s="5">
        <v>112</v>
      </c>
      <c r="AY617" s="5">
        <v>5815</v>
      </c>
      <c r="AZ617" s="5">
        <v>11</v>
      </c>
      <c r="BA617" s="5">
        <v>174</v>
      </c>
      <c r="BB617" s="5">
        <v>174</v>
      </c>
    </row>
    <row r="618" spans="46:54" x14ac:dyDescent="0.3">
      <c r="AT618" s="5">
        <v>5145</v>
      </c>
      <c r="AU618" s="5">
        <v>-43</v>
      </c>
      <c r="AV618" s="5">
        <v>66</v>
      </c>
      <c r="AW618" s="5">
        <v>66</v>
      </c>
      <c r="AY618" s="5">
        <v>5815</v>
      </c>
      <c r="AZ618" s="5">
        <v>12</v>
      </c>
      <c r="BA618" s="5">
        <v>189</v>
      </c>
      <c r="BB618" s="5">
        <v>189</v>
      </c>
    </row>
    <row r="619" spans="46:54" x14ac:dyDescent="0.3">
      <c r="AT619" s="5">
        <v>5145</v>
      </c>
      <c r="AU619" s="5">
        <v>-42</v>
      </c>
      <c r="AV619" s="5">
        <v>58</v>
      </c>
      <c r="AW619" s="5">
        <v>58</v>
      </c>
      <c r="AY619" s="5">
        <v>5815</v>
      </c>
      <c r="AZ619" s="5">
        <v>13</v>
      </c>
      <c r="BA619" s="5">
        <v>117</v>
      </c>
      <c r="BB619" s="5">
        <v>117</v>
      </c>
    </row>
    <row r="620" spans="46:54" x14ac:dyDescent="0.3">
      <c r="AT620" s="5">
        <v>5145</v>
      </c>
      <c r="AU620" s="5">
        <v>-41</v>
      </c>
      <c r="AV620" s="5">
        <v>34</v>
      </c>
      <c r="AW620" s="5">
        <v>34</v>
      </c>
      <c r="AY620" s="5">
        <v>5815</v>
      </c>
      <c r="AZ620" s="5">
        <v>14</v>
      </c>
      <c r="BA620" s="5">
        <v>111</v>
      </c>
      <c r="BB620" s="5">
        <v>111</v>
      </c>
    </row>
    <row r="621" spans="46:54" x14ac:dyDescent="0.3">
      <c r="AT621" s="5">
        <v>5145</v>
      </c>
      <c r="AU621" s="5">
        <v>-40</v>
      </c>
      <c r="AV621" s="5">
        <v>42</v>
      </c>
      <c r="AW621" s="5">
        <v>42</v>
      </c>
      <c r="AY621" s="5">
        <v>5815</v>
      </c>
      <c r="AZ621" s="5">
        <v>15</v>
      </c>
      <c r="BA621" s="5">
        <v>122</v>
      </c>
      <c r="BB621" s="5">
        <v>122</v>
      </c>
    </row>
    <row r="622" spans="46:54" x14ac:dyDescent="0.3">
      <c r="AT622" s="5">
        <v>5145</v>
      </c>
      <c r="AU622" s="5">
        <v>-39</v>
      </c>
      <c r="AV622" s="5">
        <v>8</v>
      </c>
      <c r="AW622" s="5">
        <v>8</v>
      </c>
      <c r="AY622" s="5">
        <v>5815</v>
      </c>
      <c r="AZ622" s="5">
        <v>16</v>
      </c>
      <c r="BA622" s="5">
        <v>100</v>
      </c>
      <c r="BB622" s="5">
        <v>100</v>
      </c>
    </row>
    <row r="623" spans="46:54" x14ac:dyDescent="0.3">
      <c r="AT623" s="5">
        <v>5145</v>
      </c>
      <c r="AU623" s="5">
        <v>-38</v>
      </c>
      <c r="AV623" s="5">
        <v>15</v>
      </c>
      <c r="AW623" s="5">
        <v>15</v>
      </c>
      <c r="AY623" s="5">
        <v>5815</v>
      </c>
      <c r="AZ623" s="5">
        <v>17</v>
      </c>
      <c r="BA623" s="5">
        <v>135</v>
      </c>
      <c r="BB623" s="5">
        <v>135</v>
      </c>
    </row>
    <row r="624" spans="46:54" x14ac:dyDescent="0.3">
      <c r="AT624" s="5">
        <v>5145</v>
      </c>
      <c r="AU624" s="5">
        <v>-36</v>
      </c>
      <c r="AV624" s="5">
        <v>2</v>
      </c>
      <c r="AW624" s="5">
        <v>2</v>
      </c>
      <c r="AY624" s="5">
        <v>5815</v>
      </c>
      <c r="AZ624" s="5">
        <v>18</v>
      </c>
      <c r="BA624" s="5">
        <v>79</v>
      </c>
      <c r="BB624" s="5">
        <v>79</v>
      </c>
    </row>
    <row r="625" spans="46:54" x14ac:dyDescent="0.3">
      <c r="AT625" s="5">
        <v>5205</v>
      </c>
      <c r="AU625" s="5">
        <v>-88</v>
      </c>
      <c r="AV625" s="5">
        <v>2</v>
      </c>
      <c r="AW625" s="5">
        <v>2</v>
      </c>
      <c r="AY625" s="5">
        <v>5815</v>
      </c>
      <c r="AZ625" s="5">
        <v>19</v>
      </c>
      <c r="BA625" s="5">
        <v>146</v>
      </c>
      <c r="BB625" s="5">
        <v>146</v>
      </c>
    </row>
    <row r="626" spans="46:54" x14ac:dyDescent="0.3">
      <c r="AT626" s="5">
        <v>5205</v>
      </c>
      <c r="AU626" s="5">
        <v>-87</v>
      </c>
      <c r="AV626" s="5">
        <v>2</v>
      </c>
      <c r="AW626" s="5">
        <v>2</v>
      </c>
      <c r="AY626" s="5">
        <v>5815</v>
      </c>
      <c r="AZ626" s="5">
        <v>20</v>
      </c>
      <c r="BA626" s="5">
        <v>83</v>
      </c>
      <c r="BB626" s="5">
        <v>83</v>
      </c>
    </row>
    <row r="627" spans="46:54" x14ac:dyDescent="0.3">
      <c r="AT627" s="5">
        <v>5205</v>
      </c>
      <c r="AU627" s="5">
        <v>-86</v>
      </c>
      <c r="AV627" s="5">
        <v>6</v>
      </c>
      <c r="AW627" s="5">
        <v>6</v>
      </c>
      <c r="AY627" s="5">
        <v>5815</v>
      </c>
      <c r="AZ627" s="5">
        <v>21</v>
      </c>
      <c r="BA627" s="5">
        <v>41</v>
      </c>
      <c r="BB627" s="5">
        <v>41</v>
      </c>
    </row>
    <row r="628" spans="46:54" x14ac:dyDescent="0.3">
      <c r="AT628" s="5">
        <v>5205</v>
      </c>
      <c r="AU628" s="5">
        <v>-85</v>
      </c>
      <c r="AV628" s="5">
        <v>11</v>
      </c>
      <c r="AW628" s="5">
        <v>11</v>
      </c>
      <c r="AY628" s="5">
        <v>5815</v>
      </c>
      <c r="AZ628" s="5">
        <v>22</v>
      </c>
      <c r="BA628" s="5">
        <v>71</v>
      </c>
      <c r="BB628" s="5">
        <v>71</v>
      </c>
    </row>
    <row r="629" spans="46:54" x14ac:dyDescent="0.3">
      <c r="AT629" s="5">
        <v>5205</v>
      </c>
      <c r="AU629" s="5">
        <v>-84</v>
      </c>
      <c r="AV629" s="5">
        <v>5</v>
      </c>
      <c r="AW629" s="5">
        <v>5</v>
      </c>
      <c r="AY629" s="5">
        <v>5815</v>
      </c>
      <c r="AZ629" s="5">
        <v>23</v>
      </c>
      <c r="BA629" s="5">
        <v>86</v>
      </c>
      <c r="BB629" s="5">
        <v>86</v>
      </c>
    </row>
    <row r="630" spans="46:54" x14ac:dyDescent="0.3">
      <c r="AT630" s="5">
        <v>5205</v>
      </c>
      <c r="AU630" s="5">
        <v>-83</v>
      </c>
      <c r="AV630" s="5">
        <v>33</v>
      </c>
      <c r="AW630" s="5">
        <v>33</v>
      </c>
      <c r="AY630" s="5">
        <v>5815</v>
      </c>
      <c r="AZ630" s="5">
        <v>24</v>
      </c>
      <c r="BA630" s="5">
        <v>49</v>
      </c>
      <c r="BB630" s="5">
        <v>49</v>
      </c>
    </row>
    <row r="631" spans="46:54" x14ac:dyDescent="0.3">
      <c r="AT631" s="5">
        <v>5205</v>
      </c>
      <c r="AU631" s="5">
        <v>-82</v>
      </c>
      <c r="AV631" s="5">
        <v>59</v>
      </c>
      <c r="AW631" s="5">
        <v>59</v>
      </c>
      <c r="AY631" s="5">
        <v>5815</v>
      </c>
      <c r="AZ631" s="5">
        <v>25</v>
      </c>
      <c r="BA631" s="5">
        <v>47</v>
      </c>
      <c r="BB631" s="5">
        <v>47</v>
      </c>
    </row>
    <row r="632" spans="46:54" x14ac:dyDescent="0.3">
      <c r="AT632" s="5">
        <v>5205</v>
      </c>
      <c r="AU632" s="5">
        <v>-81</v>
      </c>
      <c r="AV632" s="5">
        <v>68</v>
      </c>
      <c r="AW632" s="5">
        <v>68</v>
      </c>
      <c r="AY632" s="5">
        <v>5815</v>
      </c>
      <c r="AZ632" s="5">
        <v>26</v>
      </c>
      <c r="BA632" s="5">
        <v>53</v>
      </c>
      <c r="BB632" s="5">
        <v>53</v>
      </c>
    </row>
    <row r="633" spans="46:54" x14ac:dyDescent="0.3">
      <c r="AT633" s="5">
        <v>5205</v>
      </c>
      <c r="AU633" s="5">
        <v>-80</v>
      </c>
      <c r="AV633" s="5">
        <v>80</v>
      </c>
      <c r="AW633" s="5">
        <v>80</v>
      </c>
      <c r="AY633" s="5">
        <v>5815</v>
      </c>
      <c r="AZ633" s="5">
        <v>27</v>
      </c>
      <c r="BA633" s="5">
        <v>72</v>
      </c>
      <c r="BB633" s="5">
        <v>72</v>
      </c>
    </row>
    <row r="634" spans="46:54" x14ac:dyDescent="0.3">
      <c r="AT634" s="5">
        <v>5205</v>
      </c>
      <c r="AU634" s="5">
        <v>-79</v>
      </c>
      <c r="AV634" s="5">
        <v>87</v>
      </c>
      <c r="AW634" s="5">
        <v>87</v>
      </c>
      <c r="AY634" s="5">
        <v>5815</v>
      </c>
      <c r="AZ634" s="5">
        <v>28</v>
      </c>
      <c r="BA634" s="5">
        <v>52</v>
      </c>
      <c r="BB634" s="5">
        <v>52</v>
      </c>
    </row>
    <row r="635" spans="46:54" x14ac:dyDescent="0.3">
      <c r="AT635" s="5">
        <v>5205</v>
      </c>
      <c r="AU635" s="5">
        <v>-78</v>
      </c>
      <c r="AV635" s="5">
        <v>82</v>
      </c>
      <c r="AW635" s="5">
        <v>82</v>
      </c>
      <c r="AY635" s="5">
        <v>5815</v>
      </c>
      <c r="AZ635" s="5">
        <v>29</v>
      </c>
      <c r="BA635" s="5">
        <v>40</v>
      </c>
      <c r="BB635" s="5">
        <v>40</v>
      </c>
    </row>
    <row r="636" spans="46:54" x14ac:dyDescent="0.3">
      <c r="AT636" s="5">
        <v>5205</v>
      </c>
      <c r="AU636" s="5">
        <v>-77</v>
      </c>
      <c r="AV636" s="5">
        <v>180</v>
      </c>
      <c r="AW636" s="5">
        <v>180</v>
      </c>
      <c r="AY636" s="5">
        <v>5815</v>
      </c>
      <c r="AZ636" s="5">
        <v>30</v>
      </c>
      <c r="BA636" s="5">
        <v>17</v>
      </c>
      <c r="BB636" s="5">
        <v>17</v>
      </c>
    </row>
    <row r="637" spans="46:54" x14ac:dyDescent="0.3">
      <c r="AT637" s="5">
        <v>5205</v>
      </c>
      <c r="AU637" s="5">
        <v>-76</v>
      </c>
      <c r="AV637" s="5">
        <v>406</v>
      </c>
      <c r="AW637" s="5">
        <v>406</v>
      </c>
      <c r="AY637" s="5">
        <v>5815</v>
      </c>
      <c r="AZ637" s="5">
        <v>31</v>
      </c>
      <c r="BA637" s="5">
        <v>30</v>
      </c>
      <c r="BB637" s="5">
        <v>30</v>
      </c>
    </row>
    <row r="638" spans="46:54" x14ac:dyDescent="0.3">
      <c r="AT638" s="5">
        <v>5205</v>
      </c>
      <c r="AU638" s="5">
        <v>-75</v>
      </c>
      <c r="AV638" s="5">
        <v>103</v>
      </c>
      <c r="AW638" s="5">
        <v>103</v>
      </c>
      <c r="AY638" s="5">
        <v>5815</v>
      </c>
      <c r="AZ638" s="5">
        <v>32</v>
      </c>
      <c r="BA638" s="5">
        <v>11</v>
      </c>
      <c r="BB638" s="5">
        <v>11</v>
      </c>
    </row>
    <row r="639" spans="46:54" x14ac:dyDescent="0.3">
      <c r="AT639" s="5">
        <v>5205</v>
      </c>
      <c r="AU639" s="5">
        <v>-74</v>
      </c>
      <c r="AV639" s="5">
        <v>107</v>
      </c>
      <c r="AW639" s="5">
        <v>107</v>
      </c>
      <c r="AY639" s="5">
        <v>5815</v>
      </c>
      <c r="AZ639" s="5">
        <v>33</v>
      </c>
      <c r="BA639" s="5">
        <v>7</v>
      </c>
      <c r="BB639" s="5">
        <v>7</v>
      </c>
    </row>
    <row r="640" spans="46:54" x14ac:dyDescent="0.3">
      <c r="AT640" s="5">
        <v>5205</v>
      </c>
      <c r="AU640" s="5">
        <v>-73</v>
      </c>
      <c r="AV640" s="5">
        <v>104</v>
      </c>
      <c r="AW640" s="5">
        <v>104</v>
      </c>
      <c r="AY640" s="5">
        <v>9720</v>
      </c>
      <c r="AZ640" s="5">
        <v>-3</v>
      </c>
      <c r="BA640" s="5">
        <v>3</v>
      </c>
      <c r="BB640" s="5">
        <v>3</v>
      </c>
    </row>
    <row r="641" spans="46:54" x14ac:dyDescent="0.3">
      <c r="AT641" s="5">
        <v>5205</v>
      </c>
      <c r="AU641" s="5">
        <v>-72</v>
      </c>
      <c r="AV641" s="5">
        <v>57</v>
      </c>
      <c r="AW641" s="5">
        <v>57</v>
      </c>
      <c r="AY641" s="5">
        <v>9720</v>
      </c>
      <c r="AZ641" s="5">
        <v>-1</v>
      </c>
      <c r="BA641" s="5">
        <v>4</v>
      </c>
      <c r="BB641" s="5">
        <v>4</v>
      </c>
    </row>
    <row r="642" spans="46:54" x14ac:dyDescent="0.3">
      <c r="AT642" s="5">
        <v>5205</v>
      </c>
      <c r="AU642" s="5">
        <v>-71</v>
      </c>
      <c r="AV642" s="5">
        <v>87</v>
      </c>
      <c r="AW642" s="5">
        <v>87</v>
      </c>
      <c r="AY642" s="5">
        <v>9720</v>
      </c>
      <c r="AZ642" s="5">
        <v>0</v>
      </c>
      <c r="BA642" s="5">
        <v>13</v>
      </c>
      <c r="BB642" s="5">
        <v>13</v>
      </c>
    </row>
    <row r="643" spans="46:54" x14ac:dyDescent="0.3">
      <c r="AT643" s="5">
        <v>5205</v>
      </c>
      <c r="AU643" s="5">
        <v>-70</v>
      </c>
      <c r="AV643" s="5">
        <v>124</v>
      </c>
      <c r="AW643" s="5">
        <v>124</v>
      </c>
      <c r="AY643" s="5">
        <v>9720</v>
      </c>
      <c r="AZ643" s="5">
        <v>1</v>
      </c>
      <c r="BA643" s="5">
        <v>35</v>
      </c>
      <c r="BB643" s="5">
        <v>35</v>
      </c>
    </row>
    <row r="644" spans="46:54" x14ac:dyDescent="0.3">
      <c r="AT644" s="5">
        <v>5205</v>
      </c>
      <c r="AU644" s="5">
        <v>-69</v>
      </c>
      <c r="AV644" s="5">
        <v>104</v>
      </c>
      <c r="AW644" s="5">
        <v>104</v>
      </c>
      <c r="AY644" s="5">
        <v>9720</v>
      </c>
      <c r="AZ644" s="5">
        <v>2</v>
      </c>
      <c r="BA644" s="5">
        <v>31</v>
      </c>
      <c r="BB644" s="5">
        <v>31</v>
      </c>
    </row>
    <row r="645" spans="46:54" x14ac:dyDescent="0.3">
      <c r="AT645" s="5">
        <v>5205</v>
      </c>
      <c r="AU645" s="5">
        <v>-68</v>
      </c>
      <c r="AV645" s="5">
        <v>90</v>
      </c>
      <c r="AW645" s="5">
        <v>90</v>
      </c>
      <c r="AY645" s="5">
        <v>9720</v>
      </c>
      <c r="AZ645" s="5">
        <v>3</v>
      </c>
      <c r="BA645" s="5">
        <v>17</v>
      </c>
      <c r="BB645" s="5">
        <v>17</v>
      </c>
    </row>
    <row r="646" spans="46:54" x14ac:dyDescent="0.3">
      <c r="AT646" s="5">
        <v>5205</v>
      </c>
      <c r="AU646" s="5">
        <v>-67</v>
      </c>
      <c r="AV646" s="5">
        <v>103</v>
      </c>
      <c r="AW646" s="5">
        <v>103</v>
      </c>
      <c r="AY646" s="5">
        <v>9720</v>
      </c>
      <c r="AZ646" s="5">
        <v>4</v>
      </c>
      <c r="BA646" s="5">
        <v>30</v>
      </c>
      <c r="BB646" s="5">
        <v>30</v>
      </c>
    </row>
    <row r="647" spans="46:54" x14ac:dyDescent="0.3">
      <c r="AT647" s="5">
        <v>5205</v>
      </c>
      <c r="AU647" s="5">
        <v>-66</v>
      </c>
      <c r="AV647" s="5">
        <v>115</v>
      </c>
      <c r="AW647" s="5">
        <v>115</v>
      </c>
      <c r="AY647" s="5">
        <v>9720</v>
      </c>
      <c r="AZ647" s="5">
        <v>5</v>
      </c>
      <c r="BA647" s="5">
        <v>50</v>
      </c>
      <c r="BB647" s="5">
        <v>50</v>
      </c>
    </row>
    <row r="648" spans="46:54" x14ac:dyDescent="0.3">
      <c r="AT648" s="5">
        <v>5205</v>
      </c>
      <c r="AU648" s="5">
        <v>-65</v>
      </c>
      <c r="AV648" s="5">
        <v>135</v>
      </c>
      <c r="AW648" s="5">
        <v>135</v>
      </c>
      <c r="AY648" s="5">
        <v>9720</v>
      </c>
      <c r="AZ648" s="5">
        <v>6</v>
      </c>
      <c r="BA648" s="5">
        <v>30</v>
      </c>
      <c r="BB648" s="5">
        <v>30</v>
      </c>
    </row>
    <row r="649" spans="46:54" x14ac:dyDescent="0.3">
      <c r="AT649" s="5">
        <v>5205</v>
      </c>
      <c r="AU649" s="5">
        <v>-64</v>
      </c>
      <c r="AV649" s="5">
        <v>117</v>
      </c>
      <c r="AW649" s="5">
        <v>117</v>
      </c>
      <c r="AY649" s="5">
        <v>9720</v>
      </c>
      <c r="AZ649" s="5">
        <v>7</v>
      </c>
      <c r="BA649" s="5">
        <v>50</v>
      </c>
      <c r="BB649" s="5">
        <v>50</v>
      </c>
    </row>
    <row r="650" spans="46:54" x14ac:dyDescent="0.3">
      <c r="AT650" s="5">
        <v>5205</v>
      </c>
      <c r="AU650" s="5">
        <v>-63</v>
      </c>
      <c r="AV650" s="5">
        <v>85</v>
      </c>
      <c r="AW650" s="5">
        <v>85</v>
      </c>
      <c r="AY650" s="5">
        <v>9720</v>
      </c>
      <c r="AZ650" s="5">
        <v>8</v>
      </c>
      <c r="BA650" s="5">
        <v>55</v>
      </c>
      <c r="BB650" s="5">
        <v>55</v>
      </c>
    </row>
    <row r="651" spans="46:54" x14ac:dyDescent="0.3">
      <c r="AT651" s="5">
        <v>5205</v>
      </c>
      <c r="AU651" s="5">
        <v>-62</v>
      </c>
      <c r="AV651" s="5">
        <v>80</v>
      </c>
      <c r="AW651" s="5">
        <v>80</v>
      </c>
      <c r="AY651" s="5">
        <v>9720</v>
      </c>
      <c r="AZ651" s="5">
        <v>9</v>
      </c>
      <c r="BA651" s="5">
        <v>78</v>
      </c>
      <c r="BB651" s="5">
        <v>78</v>
      </c>
    </row>
    <row r="652" spans="46:54" x14ac:dyDescent="0.3">
      <c r="AT652" s="5">
        <v>5205</v>
      </c>
      <c r="AU652" s="5">
        <v>-61</v>
      </c>
      <c r="AV652" s="5">
        <v>33</v>
      </c>
      <c r="AW652" s="5">
        <v>33</v>
      </c>
      <c r="AY652" s="5">
        <v>9720</v>
      </c>
      <c r="AZ652" s="5">
        <v>10</v>
      </c>
      <c r="BA652" s="5">
        <v>93</v>
      </c>
      <c r="BB652" s="5">
        <v>93</v>
      </c>
    </row>
    <row r="653" spans="46:54" x14ac:dyDescent="0.3">
      <c r="AT653" s="5">
        <v>5205</v>
      </c>
      <c r="AU653" s="5">
        <v>-60</v>
      </c>
      <c r="AV653" s="5">
        <v>57</v>
      </c>
      <c r="AW653" s="5">
        <v>57</v>
      </c>
      <c r="AY653" s="5">
        <v>9720</v>
      </c>
      <c r="AZ653" s="5">
        <v>11</v>
      </c>
      <c r="BA653" s="5">
        <v>101</v>
      </c>
      <c r="BB653" s="5">
        <v>101</v>
      </c>
    </row>
    <row r="654" spans="46:54" x14ac:dyDescent="0.3">
      <c r="AT654" s="5">
        <v>5205</v>
      </c>
      <c r="AU654" s="5">
        <v>-59</v>
      </c>
      <c r="AV654" s="5">
        <v>42</v>
      </c>
      <c r="AW654" s="5">
        <v>42</v>
      </c>
      <c r="AY654" s="5">
        <v>9720</v>
      </c>
      <c r="AZ654" s="5">
        <v>12</v>
      </c>
      <c r="BA654" s="5">
        <v>48</v>
      </c>
      <c r="BB654" s="5">
        <v>48</v>
      </c>
    </row>
    <row r="655" spans="46:54" x14ac:dyDescent="0.3">
      <c r="AT655" s="5">
        <v>5205</v>
      </c>
      <c r="AU655" s="5">
        <v>-58</v>
      </c>
      <c r="AV655" s="5">
        <v>34</v>
      </c>
      <c r="AW655" s="5">
        <v>34</v>
      </c>
      <c r="AY655" s="5">
        <v>9720</v>
      </c>
      <c r="AZ655" s="5">
        <v>13</v>
      </c>
      <c r="BA655" s="5">
        <v>75</v>
      </c>
      <c r="BB655" s="5">
        <v>75</v>
      </c>
    </row>
    <row r="656" spans="46:54" x14ac:dyDescent="0.3">
      <c r="AT656" s="5">
        <v>5205</v>
      </c>
      <c r="AU656" s="5">
        <v>-57</v>
      </c>
      <c r="AV656" s="5">
        <v>24</v>
      </c>
      <c r="AW656" s="5">
        <v>24</v>
      </c>
      <c r="AY656" s="5">
        <v>9720</v>
      </c>
      <c r="AZ656" s="5">
        <v>14</v>
      </c>
      <c r="BA656" s="5">
        <v>92</v>
      </c>
      <c r="BB656" s="5">
        <v>92</v>
      </c>
    </row>
    <row r="657" spans="46:54" x14ac:dyDescent="0.3">
      <c r="AT657" s="5">
        <v>5205</v>
      </c>
      <c r="AU657" s="5">
        <v>-56</v>
      </c>
      <c r="AV657" s="5">
        <v>27</v>
      </c>
      <c r="AW657" s="5">
        <v>27</v>
      </c>
      <c r="AY657" s="5">
        <v>9720</v>
      </c>
      <c r="AZ657" s="5">
        <v>15</v>
      </c>
      <c r="BA657" s="5">
        <v>86</v>
      </c>
      <c r="BB657" s="5">
        <v>86</v>
      </c>
    </row>
    <row r="658" spans="46:54" x14ac:dyDescent="0.3">
      <c r="AT658" s="5">
        <v>5205</v>
      </c>
      <c r="AU658" s="5">
        <v>-55</v>
      </c>
      <c r="AV658" s="5">
        <v>32</v>
      </c>
      <c r="AW658" s="5">
        <v>32</v>
      </c>
      <c r="AY658" s="5">
        <v>9720</v>
      </c>
      <c r="AZ658" s="5">
        <v>16</v>
      </c>
      <c r="BA658" s="5">
        <v>105</v>
      </c>
      <c r="BB658" s="5">
        <v>105</v>
      </c>
    </row>
    <row r="659" spans="46:54" x14ac:dyDescent="0.3">
      <c r="AT659" s="5">
        <v>5205</v>
      </c>
      <c r="AU659" s="5">
        <v>-54</v>
      </c>
      <c r="AV659" s="5">
        <v>23</v>
      </c>
      <c r="AW659" s="5">
        <v>23</v>
      </c>
      <c r="AY659" s="5">
        <v>9720</v>
      </c>
      <c r="AZ659" s="5">
        <v>17</v>
      </c>
      <c r="BA659" s="5">
        <v>93</v>
      </c>
      <c r="BB659" s="5">
        <v>93</v>
      </c>
    </row>
    <row r="660" spans="46:54" x14ac:dyDescent="0.3">
      <c r="AT660" s="5">
        <v>5205</v>
      </c>
      <c r="AU660" s="5">
        <v>-53</v>
      </c>
      <c r="AV660" s="5">
        <v>44</v>
      </c>
      <c r="AW660" s="5">
        <v>44</v>
      </c>
      <c r="AY660" s="5">
        <v>9720</v>
      </c>
      <c r="AZ660" s="5">
        <v>18</v>
      </c>
      <c r="BA660" s="5">
        <v>116</v>
      </c>
      <c r="BB660" s="5">
        <v>116</v>
      </c>
    </row>
    <row r="661" spans="46:54" x14ac:dyDescent="0.3">
      <c r="AT661" s="5">
        <v>5205</v>
      </c>
      <c r="AU661" s="5">
        <v>-52</v>
      </c>
      <c r="AV661" s="5">
        <v>17</v>
      </c>
      <c r="AW661" s="5">
        <v>17</v>
      </c>
      <c r="AY661" s="5">
        <v>9720</v>
      </c>
      <c r="AZ661" s="5">
        <v>19</v>
      </c>
      <c r="BA661" s="5">
        <v>143</v>
      </c>
      <c r="BB661" s="5">
        <v>143</v>
      </c>
    </row>
    <row r="662" spans="46:54" x14ac:dyDescent="0.3">
      <c r="AT662" s="5">
        <v>5205</v>
      </c>
      <c r="AU662" s="5">
        <v>-51</v>
      </c>
      <c r="AV662" s="5">
        <v>22</v>
      </c>
      <c r="AW662" s="5">
        <v>22</v>
      </c>
      <c r="AY662" s="5">
        <v>9720</v>
      </c>
      <c r="AZ662" s="5">
        <v>20</v>
      </c>
      <c r="BA662" s="5">
        <v>104</v>
      </c>
      <c r="BB662" s="5">
        <v>104</v>
      </c>
    </row>
    <row r="663" spans="46:54" x14ac:dyDescent="0.3">
      <c r="AT663" s="5">
        <v>5205</v>
      </c>
      <c r="AU663" s="5">
        <v>-50</v>
      </c>
      <c r="AV663" s="5">
        <v>20</v>
      </c>
      <c r="AW663" s="5">
        <v>20</v>
      </c>
      <c r="AY663" s="5">
        <v>9720</v>
      </c>
      <c r="AZ663" s="5">
        <v>21</v>
      </c>
      <c r="BA663" s="5">
        <v>75</v>
      </c>
      <c r="BB663" s="5">
        <v>75</v>
      </c>
    </row>
    <row r="664" spans="46:54" x14ac:dyDescent="0.3">
      <c r="AT664" s="5">
        <v>5205</v>
      </c>
      <c r="AU664" s="5">
        <v>-49</v>
      </c>
      <c r="AV664" s="5">
        <v>37</v>
      </c>
      <c r="AW664" s="5">
        <v>37</v>
      </c>
      <c r="AY664" s="5">
        <v>9720</v>
      </c>
      <c r="AZ664" s="5">
        <v>22</v>
      </c>
      <c r="BA664" s="5">
        <v>124</v>
      </c>
      <c r="BB664" s="5">
        <v>124</v>
      </c>
    </row>
    <row r="665" spans="46:54" x14ac:dyDescent="0.3">
      <c r="AT665" s="5">
        <v>5205</v>
      </c>
      <c r="AU665" s="5">
        <v>-48</v>
      </c>
      <c r="AV665" s="5">
        <v>12</v>
      </c>
      <c r="AW665" s="5">
        <v>12</v>
      </c>
      <c r="AY665" s="5">
        <v>9720</v>
      </c>
      <c r="AZ665" s="5">
        <v>23</v>
      </c>
      <c r="BA665" s="5">
        <v>46</v>
      </c>
      <c r="BB665" s="5">
        <v>46</v>
      </c>
    </row>
    <row r="666" spans="46:54" x14ac:dyDescent="0.3">
      <c r="AT666" s="5">
        <v>5205</v>
      </c>
      <c r="AU666" s="5">
        <v>-47</v>
      </c>
      <c r="AV666" s="5">
        <v>30</v>
      </c>
      <c r="AW666" s="5">
        <v>30</v>
      </c>
      <c r="AY666" s="5">
        <v>9720</v>
      </c>
      <c r="AZ666" s="5">
        <v>24</v>
      </c>
      <c r="BA666" s="5">
        <v>65</v>
      </c>
      <c r="BB666" s="5">
        <v>65</v>
      </c>
    </row>
    <row r="667" spans="46:54" x14ac:dyDescent="0.3">
      <c r="AT667" s="5">
        <v>5205</v>
      </c>
      <c r="AU667" s="5">
        <v>-46</v>
      </c>
      <c r="AV667" s="5">
        <v>12</v>
      </c>
      <c r="AW667" s="5">
        <v>12</v>
      </c>
      <c r="AY667" s="5">
        <v>9720</v>
      </c>
      <c r="AZ667" s="5">
        <v>25</v>
      </c>
      <c r="BA667" s="5">
        <v>58</v>
      </c>
      <c r="BB667" s="5">
        <v>58</v>
      </c>
    </row>
    <row r="668" spans="46:54" x14ac:dyDescent="0.3">
      <c r="AT668" s="5">
        <v>5205</v>
      </c>
      <c r="AU668" s="5">
        <v>-45</v>
      </c>
      <c r="AV668" s="5">
        <v>10</v>
      </c>
      <c r="AW668" s="5">
        <v>10</v>
      </c>
      <c r="AY668" s="5">
        <v>9720</v>
      </c>
      <c r="AZ668" s="5">
        <v>26</v>
      </c>
      <c r="BA668" s="5">
        <v>111</v>
      </c>
      <c r="BB668" s="5">
        <v>111</v>
      </c>
    </row>
    <row r="669" spans="46:54" x14ac:dyDescent="0.3">
      <c r="AT669" s="5">
        <v>5205</v>
      </c>
      <c r="AU669" s="5">
        <v>-44</v>
      </c>
      <c r="AV669" s="5">
        <v>14</v>
      </c>
      <c r="AW669" s="5">
        <v>14</v>
      </c>
      <c r="AY669" s="5">
        <v>9720</v>
      </c>
      <c r="AZ669" s="5">
        <v>27</v>
      </c>
      <c r="BA669" s="5">
        <v>46</v>
      </c>
      <c r="BB669" s="5">
        <v>46</v>
      </c>
    </row>
    <row r="670" spans="46:54" x14ac:dyDescent="0.3">
      <c r="AT670" s="5">
        <v>5205</v>
      </c>
      <c r="AU670" s="5">
        <v>-43</v>
      </c>
      <c r="AV670" s="5">
        <v>2</v>
      </c>
      <c r="AW670" s="5">
        <v>2</v>
      </c>
      <c r="AY670" s="5">
        <v>9720</v>
      </c>
      <c r="AZ670" s="5">
        <v>28</v>
      </c>
      <c r="BA670" s="5">
        <v>48</v>
      </c>
      <c r="BB670" s="5">
        <v>48</v>
      </c>
    </row>
    <row r="671" spans="46:54" x14ac:dyDescent="0.3">
      <c r="AT671" s="5">
        <v>5205</v>
      </c>
      <c r="AU671" s="5">
        <v>-42</v>
      </c>
      <c r="AV671" s="5">
        <v>3</v>
      </c>
      <c r="AW671" s="5">
        <v>3</v>
      </c>
      <c r="AY671" s="5">
        <v>9720</v>
      </c>
      <c r="AZ671" s="5">
        <v>29</v>
      </c>
      <c r="BA671" s="5">
        <v>74</v>
      </c>
      <c r="BB671" s="5">
        <v>74</v>
      </c>
    </row>
    <row r="672" spans="46:54" x14ac:dyDescent="0.3">
      <c r="AT672" s="5">
        <v>5255</v>
      </c>
      <c r="AU672" s="5">
        <v>-90</v>
      </c>
      <c r="AV672" s="5">
        <v>2</v>
      </c>
      <c r="AW672" s="5">
        <v>2</v>
      </c>
      <c r="AY672" s="5">
        <v>9720</v>
      </c>
      <c r="AZ672" s="5">
        <v>30</v>
      </c>
      <c r="BA672" s="5">
        <v>40</v>
      </c>
      <c r="BB672" s="5">
        <v>40</v>
      </c>
    </row>
    <row r="673" spans="46:54" x14ac:dyDescent="0.3">
      <c r="AT673" s="5">
        <v>5255</v>
      </c>
      <c r="AU673" s="5">
        <v>-89</v>
      </c>
      <c r="AV673" s="5">
        <v>5</v>
      </c>
      <c r="AW673" s="5">
        <v>5</v>
      </c>
      <c r="AY673" s="5">
        <v>9720</v>
      </c>
      <c r="AZ673" s="5">
        <v>31</v>
      </c>
      <c r="BA673" s="5">
        <v>27</v>
      </c>
      <c r="BB673" s="5">
        <v>27</v>
      </c>
    </row>
    <row r="674" spans="46:54" x14ac:dyDescent="0.3">
      <c r="AT674" s="5">
        <v>5255</v>
      </c>
      <c r="AU674" s="5">
        <v>-88</v>
      </c>
      <c r="AV674" s="5">
        <v>7</v>
      </c>
      <c r="AW674" s="5">
        <v>7</v>
      </c>
      <c r="AY674" s="5">
        <v>9720</v>
      </c>
      <c r="AZ674" s="5">
        <v>32</v>
      </c>
      <c r="BA674" s="5">
        <v>45</v>
      </c>
      <c r="BB674" s="5">
        <v>45</v>
      </c>
    </row>
    <row r="675" spans="46:54" x14ac:dyDescent="0.3">
      <c r="AT675" s="5">
        <v>5255</v>
      </c>
      <c r="AU675" s="5">
        <v>-87</v>
      </c>
      <c r="AV675" s="5">
        <v>15</v>
      </c>
      <c r="AW675" s="5">
        <v>15</v>
      </c>
      <c r="AY675" s="5">
        <v>9720</v>
      </c>
      <c r="AZ675" s="5">
        <v>33</v>
      </c>
      <c r="BA675" s="5">
        <v>46</v>
      </c>
      <c r="BB675" s="5">
        <v>46</v>
      </c>
    </row>
    <row r="676" spans="46:54" x14ac:dyDescent="0.3">
      <c r="AT676" s="5">
        <v>5255</v>
      </c>
      <c r="AU676" s="5">
        <v>-86</v>
      </c>
      <c r="AV676" s="5">
        <v>23</v>
      </c>
      <c r="AW676" s="5">
        <v>23</v>
      </c>
      <c r="AY676" s="5">
        <v>9720</v>
      </c>
      <c r="AZ676" s="5">
        <v>34</v>
      </c>
      <c r="BA676" s="5">
        <v>46</v>
      </c>
      <c r="BB676" s="5">
        <v>46</v>
      </c>
    </row>
    <row r="677" spans="46:54" x14ac:dyDescent="0.3">
      <c r="AT677" s="5">
        <v>5255</v>
      </c>
      <c r="AU677" s="5">
        <v>-85</v>
      </c>
      <c r="AV677" s="5">
        <v>37</v>
      </c>
      <c r="AW677" s="5">
        <v>37</v>
      </c>
      <c r="AY677" s="5">
        <v>9720</v>
      </c>
      <c r="AZ677" s="5">
        <v>35</v>
      </c>
      <c r="BA677" s="5">
        <v>39</v>
      </c>
      <c r="BB677" s="5">
        <v>39</v>
      </c>
    </row>
    <row r="678" spans="46:54" x14ac:dyDescent="0.3">
      <c r="AT678" s="5">
        <v>5255</v>
      </c>
      <c r="AU678" s="5">
        <v>-84</v>
      </c>
      <c r="AV678" s="5">
        <v>36</v>
      </c>
      <c r="AW678" s="5">
        <v>36</v>
      </c>
      <c r="AY678" s="5">
        <v>9720</v>
      </c>
      <c r="AZ678" s="5">
        <v>36</v>
      </c>
      <c r="BA678" s="5">
        <v>35</v>
      </c>
      <c r="BB678" s="5">
        <v>35</v>
      </c>
    </row>
    <row r="679" spans="46:54" x14ac:dyDescent="0.3">
      <c r="AT679" s="5">
        <v>5255</v>
      </c>
      <c r="AU679" s="5">
        <v>-83</v>
      </c>
      <c r="AV679" s="5">
        <v>32</v>
      </c>
      <c r="AW679" s="5">
        <v>32</v>
      </c>
      <c r="AY679" s="5">
        <v>9720</v>
      </c>
      <c r="AZ679" s="5">
        <v>37</v>
      </c>
      <c r="BA679" s="5">
        <v>15</v>
      </c>
      <c r="BB679" s="5">
        <v>15</v>
      </c>
    </row>
    <row r="680" spans="46:54" x14ac:dyDescent="0.3">
      <c r="AT680" s="5">
        <v>5255</v>
      </c>
      <c r="AU680" s="5">
        <v>-82</v>
      </c>
      <c r="AV680" s="5">
        <v>75</v>
      </c>
      <c r="AW680" s="5">
        <v>75</v>
      </c>
      <c r="AY680" s="5">
        <v>9720</v>
      </c>
      <c r="AZ680" s="5">
        <v>38</v>
      </c>
      <c r="BA680" s="5">
        <v>6</v>
      </c>
      <c r="BB680" s="5">
        <v>6</v>
      </c>
    </row>
    <row r="681" spans="46:54" x14ac:dyDescent="0.3">
      <c r="AT681" s="5">
        <v>5255</v>
      </c>
      <c r="AU681" s="5">
        <v>-81</v>
      </c>
      <c r="AV681" s="5">
        <v>55</v>
      </c>
      <c r="AW681" s="5">
        <v>55</v>
      </c>
      <c r="AY681" s="5">
        <v>9720</v>
      </c>
      <c r="AZ681" s="5">
        <v>39</v>
      </c>
      <c r="BA681" s="5">
        <v>5</v>
      </c>
      <c r="BB681" s="5">
        <v>5</v>
      </c>
    </row>
    <row r="682" spans="46:54" x14ac:dyDescent="0.3">
      <c r="AT682" s="5">
        <v>5255</v>
      </c>
      <c r="AU682" s="5">
        <v>-80</v>
      </c>
      <c r="AV682" s="5">
        <v>97</v>
      </c>
      <c r="AW682" s="5">
        <v>97</v>
      </c>
      <c r="AY682" s="5">
        <v>9720</v>
      </c>
      <c r="AZ682" s="5">
        <v>40</v>
      </c>
      <c r="BA682" s="5">
        <v>4</v>
      </c>
      <c r="BB682" s="5">
        <v>4</v>
      </c>
    </row>
    <row r="683" spans="46:54" x14ac:dyDescent="0.3">
      <c r="AT683" s="5">
        <v>5255</v>
      </c>
      <c r="AU683" s="5">
        <v>-79</v>
      </c>
      <c r="AV683" s="5">
        <v>83</v>
      </c>
      <c r="AW683" s="5">
        <v>83</v>
      </c>
      <c r="AY683" s="5">
        <v>66661</v>
      </c>
      <c r="AZ683" s="5">
        <v>-5</v>
      </c>
      <c r="BA683" s="5">
        <v>10</v>
      </c>
      <c r="BB683" s="5">
        <v>10</v>
      </c>
    </row>
    <row r="684" spans="46:54" x14ac:dyDescent="0.3">
      <c r="AT684" s="5">
        <v>5255</v>
      </c>
      <c r="AU684" s="5">
        <v>-78</v>
      </c>
      <c r="AV684" s="5">
        <v>95</v>
      </c>
      <c r="AW684" s="5">
        <v>95</v>
      </c>
      <c r="AY684" s="5">
        <v>66661</v>
      </c>
      <c r="AZ684" s="5">
        <v>-4</v>
      </c>
      <c r="BA684" s="5">
        <v>10</v>
      </c>
      <c r="BB684" s="5">
        <v>10</v>
      </c>
    </row>
    <row r="685" spans="46:54" x14ac:dyDescent="0.3">
      <c r="AT685" s="5">
        <v>5255</v>
      </c>
      <c r="AU685" s="5">
        <v>-77</v>
      </c>
      <c r="AV685" s="5">
        <v>106</v>
      </c>
      <c r="AW685" s="5">
        <v>106</v>
      </c>
      <c r="AY685" s="5">
        <v>66661</v>
      </c>
      <c r="AZ685" s="5">
        <v>-3</v>
      </c>
      <c r="BA685" s="5">
        <v>25</v>
      </c>
      <c r="BB685" s="5">
        <v>25</v>
      </c>
    </row>
    <row r="686" spans="46:54" x14ac:dyDescent="0.3">
      <c r="AT686" s="5">
        <v>5255</v>
      </c>
      <c r="AU686" s="5">
        <v>-76</v>
      </c>
      <c r="AV686" s="5">
        <v>98</v>
      </c>
      <c r="AW686" s="5">
        <v>98</v>
      </c>
      <c r="AY686" s="5">
        <v>66661</v>
      </c>
      <c r="AZ686" s="5">
        <v>-2</v>
      </c>
      <c r="BA686" s="5">
        <v>49</v>
      </c>
      <c r="BB686" s="5">
        <v>49</v>
      </c>
    </row>
    <row r="687" spans="46:54" x14ac:dyDescent="0.3">
      <c r="AT687" s="5">
        <v>5255</v>
      </c>
      <c r="AU687" s="5">
        <v>-75</v>
      </c>
      <c r="AV687" s="5">
        <v>65</v>
      </c>
      <c r="AW687" s="5">
        <v>65</v>
      </c>
      <c r="AY687" s="5">
        <v>66661</v>
      </c>
      <c r="AZ687" s="5">
        <v>-1</v>
      </c>
      <c r="BA687" s="5">
        <v>72</v>
      </c>
      <c r="BB687" s="5">
        <v>72</v>
      </c>
    </row>
    <row r="688" spans="46:54" x14ac:dyDescent="0.3">
      <c r="AT688" s="5">
        <v>5255</v>
      </c>
      <c r="AU688" s="5">
        <v>-74</v>
      </c>
      <c r="AV688" s="5">
        <v>69</v>
      </c>
      <c r="AW688" s="5">
        <v>69</v>
      </c>
      <c r="AY688" s="5">
        <v>66661</v>
      </c>
      <c r="AZ688" s="5">
        <v>0</v>
      </c>
      <c r="BA688" s="5">
        <v>100</v>
      </c>
      <c r="BB688" s="5">
        <v>100</v>
      </c>
    </row>
    <row r="689" spans="46:54" x14ac:dyDescent="0.3">
      <c r="AT689" s="5">
        <v>5255</v>
      </c>
      <c r="AU689" s="5">
        <v>-73</v>
      </c>
      <c r="AV689" s="5">
        <v>101</v>
      </c>
      <c r="AW689" s="5">
        <v>101</v>
      </c>
      <c r="AY689" s="5">
        <v>66661</v>
      </c>
      <c r="AZ689" s="5">
        <v>1</v>
      </c>
      <c r="BA689" s="5">
        <v>74</v>
      </c>
      <c r="BB689" s="5">
        <v>74</v>
      </c>
    </row>
    <row r="690" spans="46:54" x14ac:dyDescent="0.3">
      <c r="AT690" s="5">
        <v>5255</v>
      </c>
      <c r="AU690" s="5">
        <v>-72</v>
      </c>
      <c r="AV690" s="5">
        <v>91</v>
      </c>
      <c r="AW690" s="5">
        <v>91</v>
      </c>
      <c r="AY690" s="5">
        <v>66661</v>
      </c>
      <c r="AZ690" s="5">
        <v>2</v>
      </c>
      <c r="BA690" s="5">
        <v>137</v>
      </c>
      <c r="BB690" s="5">
        <v>137</v>
      </c>
    </row>
    <row r="691" spans="46:54" x14ac:dyDescent="0.3">
      <c r="AT691" s="5">
        <v>5255</v>
      </c>
      <c r="AU691" s="5">
        <v>-71</v>
      </c>
      <c r="AV691" s="5">
        <v>102</v>
      </c>
      <c r="AW691" s="5">
        <v>102</v>
      </c>
      <c r="AY691" s="5">
        <v>66661</v>
      </c>
      <c r="AZ691" s="5">
        <v>3</v>
      </c>
      <c r="BA691" s="5">
        <v>136</v>
      </c>
      <c r="BB691" s="5">
        <v>136</v>
      </c>
    </row>
    <row r="692" spans="46:54" x14ac:dyDescent="0.3">
      <c r="AT692" s="5">
        <v>5255</v>
      </c>
      <c r="AU692" s="5">
        <v>-70</v>
      </c>
      <c r="AV692" s="5">
        <v>65</v>
      </c>
      <c r="AW692" s="5">
        <v>65</v>
      </c>
      <c r="AY692" s="5">
        <v>66661</v>
      </c>
      <c r="AZ692" s="5">
        <v>4</v>
      </c>
      <c r="BA692" s="5">
        <v>143</v>
      </c>
      <c r="BB692" s="5">
        <v>143</v>
      </c>
    </row>
    <row r="693" spans="46:54" x14ac:dyDescent="0.3">
      <c r="AT693" s="5">
        <v>5255</v>
      </c>
      <c r="AU693" s="5">
        <v>-69</v>
      </c>
      <c r="AV693" s="5">
        <v>46</v>
      </c>
      <c r="AW693" s="5">
        <v>46</v>
      </c>
      <c r="AY693" s="5">
        <v>66661</v>
      </c>
      <c r="AZ693" s="5">
        <v>5</v>
      </c>
      <c r="BA693" s="5">
        <v>155</v>
      </c>
      <c r="BB693" s="5">
        <v>155</v>
      </c>
    </row>
    <row r="694" spans="46:54" x14ac:dyDescent="0.3">
      <c r="AT694" s="5">
        <v>5255</v>
      </c>
      <c r="AU694" s="5">
        <v>-68</v>
      </c>
      <c r="AV694" s="5">
        <v>26</v>
      </c>
      <c r="AW694" s="5">
        <v>26</v>
      </c>
      <c r="AY694" s="5">
        <v>66661</v>
      </c>
      <c r="AZ694" s="5">
        <v>6</v>
      </c>
      <c r="BA694" s="5">
        <v>201</v>
      </c>
      <c r="BB694" s="5">
        <v>201</v>
      </c>
    </row>
    <row r="695" spans="46:54" x14ac:dyDescent="0.3">
      <c r="AT695" s="5">
        <v>5255</v>
      </c>
      <c r="AU695" s="5">
        <v>-67</v>
      </c>
      <c r="AV695" s="5">
        <v>37</v>
      </c>
      <c r="AW695" s="5">
        <v>37</v>
      </c>
      <c r="AY695" s="5">
        <v>66661</v>
      </c>
      <c r="AZ695" s="5">
        <v>7</v>
      </c>
      <c r="BA695" s="5">
        <v>160</v>
      </c>
      <c r="BB695" s="5">
        <v>160</v>
      </c>
    </row>
    <row r="696" spans="46:54" x14ac:dyDescent="0.3">
      <c r="AT696" s="5">
        <v>5255</v>
      </c>
      <c r="AU696" s="5">
        <v>-66</v>
      </c>
      <c r="AV696" s="5">
        <v>48</v>
      </c>
      <c r="AW696" s="5">
        <v>48</v>
      </c>
      <c r="AY696" s="5">
        <v>66661</v>
      </c>
      <c r="AZ696" s="5">
        <v>8</v>
      </c>
      <c r="BA696" s="5">
        <v>188</v>
      </c>
      <c r="BB696" s="5">
        <v>188</v>
      </c>
    </row>
    <row r="697" spans="46:54" x14ac:dyDescent="0.3">
      <c r="AT697" s="5">
        <v>5255</v>
      </c>
      <c r="AU697" s="5">
        <v>-65</v>
      </c>
      <c r="AV697" s="5">
        <v>29</v>
      </c>
      <c r="AW697" s="5">
        <v>29</v>
      </c>
      <c r="AY697" s="5">
        <v>66661</v>
      </c>
      <c r="AZ697" s="5">
        <v>9</v>
      </c>
      <c r="BA697" s="5">
        <v>145</v>
      </c>
      <c r="BB697" s="5">
        <v>145</v>
      </c>
    </row>
    <row r="698" spans="46:54" x14ac:dyDescent="0.3">
      <c r="AT698" s="5">
        <v>5255</v>
      </c>
      <c r="AU698" s="5">
        <v>-64</v>
      </c>
      <c r="AV698" s="5">
        <v>108</v>
      </c>
      <c r="AW698" s="5">
        <v>108</v>
      </c>
      <c r="AY698" s="5">
        <v>66661</v>
      </c>
      <c r="AZ698" s="5">
        <v>10</v>
      </c>
      <c r="BA698" s="5">
        <v>111</v>
      </c>
      <c r="BB698" s="5">
        <v>111</v>
      </c>
    </row>
    <row r="699" spans="46:54" x14ac:dyDescent="0.3">
      <c r="AT699" s="5">
        <v>5255</v>
      </c>
      <c r="AU699" s="5">
        <v>-63</v>
      </c>
      <c r="AV699" s="5">
        <v>49</v>
      </c>
      <c r="AW699" s="5">
        <v>49</v>
      </c>
      <c r="AY699" s="5">
        <v>66661</v>
      </c>
      <c r="AZ699" s="5">
        <v>11</v>
      </c>
      <c r="BA699" s="5">
        <v>100</v>
      </c>
      <c r="BB699" s="5">
        <v>100</v>
      </c>
    </row>
    <row r="700" spans="46:54" x14ac:dyDescent="0.3">
      <c r="AT700" s="5">
        <v>5255</v>
      </c>
      <c r="AU700" s="5">
        <v>-62</v>
      </c>
      <c r="AV700" s="5">
        <v>45</v>
      </c>
      <c r="AW700" s="5">
        <v>45</v>
      </c>
      <c r="AY700" s="5">
        <v>66661</v>
      </c>
      <c r="AZ700" s="5">
        <v>12</v>
      </c>
      <c r="BA700" s="5">
        <v>100</v>
      </c>
      <c r="BB700" s="5">
        <v>100</v>
      </c>
    </row>
    <row r="701" spans="46:54" x14ac:dyDescent="0.3">
      <c r="AT701" s="5">
        <v>5255</v>
      </c>
      <c r="AU701" s="5">
        <v>-61</v>
      </c>
      <c r="AV701" s="5">
        <v>58</v>
      </c>
      <c r="AW701" s="5">
        <v>58</v>
      </c>
      <c r="AY701" s="5">
        <v>66661</v>
      </c>
      <c r="AZ701" s="5">
        <v>13</v>
      </c>
      <c r="BA701" s="5">
        <v>122</v>
      </c>
      <c r="BB701" s="5">
        <v>122</v>
      </c>
    </row>
    <row r="702" spans="46:54" x14ac:dyDescent="0.3">
      <c r="AT702" s="5">
        <v>5255</v>
      </c>
      <c r="AU702" s="5">
        <v>-60</v>
      </c>
      <c r="AV702" s="5">
        <v>54</v>
      </c>
      <c r="AW702" s="5">
        <v>54</v>
      </c>
      <c r="AY702" s="5">
        <v>66661</v>
      </c>
      <c r="AZ702" s="5">
        <v>14</v>
      </c>
      <c r="BA702" s="5">
        <v>102</v>
      </c>
      <c r="BB702" s="5">
        <v>102</v>
      </c>
    </row>
    <row r="703" spans="46:54" x14ac:dyDescent="0.3">
      <c r="AT703" s="5">
        <v>5255</v>
      </c>
      <c r="AU703" s="5">
        <v>-59</v>
      </c>
      <c r="AV703" s="5">
        <v>81</v>
      </c>
      <c r="AW703" s="5">
        <v>81</v>
      </c>
      <c r="AY703" s="5">
        <v>66661</v>
      </c>
      <c r="AZ703" s="5">
        <v>15</v>
      </c>
      <c r="BA703" s="5">
        <v>125</v>
      </c>
      <c r="BB703" s="5">
        <v>125</v>
      </c>
    </row>
    <row r="704" spans="46:54" x14ac:dyDescent="0.3">
      <c r="AT704" s="5">
        <v>5255</v>
      </c>
      <c r="AU704" s="5">
        <v>-58</v>
      </c>
      <c r="AV704" s="5">
        <v>463</v>
      </c>
      <c r="AW704" s="5">
        <v>463</v>
      </c>
      <c r="AY704" s="5">
        <v>66661</v>
      </c>
      <c r="AZ704" s="5">
        <v>16</v>
      </c>
      <c r="BA704" s="5">
        <v>105</v>
      </c>
      <c r="BB704" s="5">
        <v>105</v>
      </c>
    </row>
    <row r="705" spans="46:54" x14ac:dyDescent="0.3">
      <c r="AT705" s="5">
        <v>5255</v>
      </c>
      <c r="AU705" s="5">
        <v>-57</v>
      </c>
      <c r="AV705" s="5">
        <v>49</v>
      </c>
      <c r="AW705" s="5">
        <v>49</v>
      </c>
      <c r="AY705" s="5">
        <v>66661</v>
      </c>
      <c r="AZ705" s="5">
        <v>17</v>
      </c>
      <c r="BA705" s="5">
        <v>67</v>
      </c>
      <c r="BB705" s="5">
        <v>67</v>
      </c>
    </row>
    <row r="706" spans="46:54" x14ac:dyDescent="0.3">
      <c r="AT706" s="5">
        <v>5255</v>
      </c>
      <c r="AU706" s="5">
        <v>-56</v>
      </c>
      <c r="AV706" s="5">
        <v>47</v>
      </c>
      <c r="AW706" s="5">
        <v>47</v>
      </c>
      <c r="AY706" s="5">
        <v>66661</v>
      </c>
      <c r="AZ706" s="5">
        <v>18</v>
      </c>
      <c r="BA706" s="5">
        <v>75</v>
      </c>
      <c r="BB706" s="5">
        <v>75</v>
      </c>
    </row>
    <row r="707" spans="46:54" x14ac:dyDescent="0.3">
      <c r="AT707" s="5">
        <v>5255</v>
      </c>
      <c r="AU707" s="5">
        <v>-55</v>
      </c>
      <c r="AV707" s="5">
        <v>45</v>
      </c>
      <c r="AW707" s="5">
        <v>45</v>
      </c>
      <c r="AY707" s="5">
        <v>66661</v>
      </c>
      <c r="AZ707" s="5">
        <v>19</v>
      </c>
      <c r="BA707" s="5">
        <v>87</v>
      </c>
      <c r="BB707" s="5">
        <v>87</v>
      </c>
    </row>
    <row r="708" spans="46:54" x14ac:dyDescent="0.3">
      <c r="AT708" s="5">
        <v>5255</v>
      </c>
      <c r="AU708" s="5">
        <v>-54</v>
      </c>
      <c r="AV708" s="5">
        <v>54</v>
      </c>
      <c r="AW708" s="5">
        <v>54</v>
      </c>
      <c r="AY708" s="5">
        <v>66661</v>
      </c>
      <c r="AZ708" s="5">
        <v>20</v>
      </c>
      <c r="BA708" s="5">
        <v>48</v>
      </c>
      <c r="BB708" s="5">
        <v>48</v>
      </c>
    </row>
    <row r="709" spans="46:54" x14ac:dyDescent="0.3">
      <c r="AT709" s="5">
        <v>5255</v>
      </c>
      <c r="AU709" s="5">
        <v>-53</v>
      </c>
      <c r="AV709" s="5">
        <v>32</v>
      </c>
      <c r="AW709" s="5">
        <v>32</v>
      </c>
      <c r="AY709" s="5">
        <v>66661</v>
      </c>
      <c r="AZ709" s="5">
        <v>21</v>
      </c>
      <c r="BA709" s="5">
        <v>77</v>
      </c>
      <c r="BB709" s="5">
        <v>77</v>
      </c>
    </row>
    <row r="710" spans="46:54" x14ac:dyDescent="0.3">
      <c r="AT710" s="5">
        <v>5255</v>
      </c>
      <c r="AU710" s="5">
        <v>-52</v>
      </c>
      <c r="AV710" s="5">
        <v>27</v>
      </c>
      <c r="AW710" s="5">
        <v>27</v>
      </c>
      <c r="AY710" s="5">
        <v>66661</v>
      </c>
      <c r="AZ710" s="5">
        <v>22</v>
      </c>
      <c r="BA710" s="5">
        <v>26</v>
      </c>
      <c r="BB710" s="5">
        <v>26</v>
      </c>
    </row>
    <row r="711" spans="46:54" x14ac:dyDescent="0.3">
      <c r="AT711" s="5">
        <v>5255</v>
      </c>
      <c r="AU711" s="5">
        <v>-51</v>
      </c>
      <c r="AV711" s="5">
        <v>37</v>
      </c>
      <c r="AW711" s="5">
        <v>37</v>
      </c>
      <c r="AY711" s="5">
        <v>66661</v>
      </c>
      <c r="AZ711" s="5">
        <v>23</v>
      </c>
      <c r="BA711" s="5">
        <v>34</v>
      </c>
      <c r="BB711" s="5">
        <v>34</v>
      </c>
    </row>
    <row r="712" spans="46:54" x14ac:dyDescent="0.3">
      <c r="AT712" s="5">
        <v>5255</v>
      </c>
      <c r="AU712" s="5">
        <v>-50</v>
      </c>
      <c r="AV712" s="5">
        <v>35</v>
      </c>
      <c r="AW712" s="5">
        <v>35</v>
      </c>
      <c r="AY712" s="5">
        <v>66661</v>
      </c>
      <c r="AZ712" s="5">
        <v>24</v>
      </c>
      <c r="BA712" s="5">
        <v>34</v>
      </c>
      <c r="BB712" s="5">
        <v>34</v>
      </c>
    </row>
    <row r="713" spans="46:54" x14ac:dyDescent="0.3">
      <c r="AT713" s="5">
        <v>5255</v>
      </c>
      <c r="AU713" s="5">
        <v>-49</v>
      </c>
      <c r="AV713" s="5">
        <v>26</v>
      </c>
      <c r="AW713" s="5">
        <v>26</v>
      </c>
      <c r="AY713" s="5">
        <v>66661</v>
      </c>
      <c r="AZ713" s="5">
        <v>25</v>
      </c>
      <c r="BA713" s="5">
        <v>29</v>
      </c>
      <c r="BB713" s="5">
        <v>29</v>
      </c>
    </row>
    <row r="714" spans="46:54" x14ac:dyDescent="0.3">
      <c r="AT714" s="5">
        <v>5255</v>
      </c>
      <c r="AU714" s="5">
        <v>-48</v>
      </c>
      <c r="AV714" s="5">
        <v>73</v>
      </c>
      <c r="AW714" s="5">
        <v>73</v>
      </c>
      <c r="AY714" s="5">
        <v>66661</v>
      </c>
      <c r="AZ714" s="5">
        <v>26</v>
      </c>
      <c r="BA714" s="5">
        <v>8</v>
      </c>
      <c r="BB714" s="5">
        <v>8</v>
      </c>
    </row>
    <row r="715" spans="46:54" x14ac:dyDescent="0.3">
      <c r="AT715" s="5">
        <v>5255</v>
      </c>
      <c r="AU715" s="5">
        <v>-47</v>
      </c>
      <c r="AV715" s="5">
        <v>37</v>
      </c>
      <c r="AW715" s="5">
        <v>37</v>
      </c>
      <c r="AY715" s="5">
        <v>66661</v>
      </c>
      <c r="AZ715" s="5">
        <v>27</v>
      </c>
      <c r="BA715" s="5">
        <v>34</v>
      </c>
      <c r="BB715" s="5">
        <v>34</v>
      </c>
    </row>
    <row r="716" spans="46:54" x14ac:dyDescent="0.3">
      <c r="AT716" s="5">
        <v>5255</v>
      </c>
      <c r="AU716" s="5">
        <v>-46</v>
      </c>
      <c r="AV716" s="5">
        <v>28</v>
      </c>
      <c r="AW716" s="5">
        <v>28</v>
      </c>
      <c r="AY716" s="5">
        <v>66661</v>
      </c>
      <c r="AZ716" s="5">
        <v>28</v>
      </c>
      <c r="BA716" s="5">
        <v>2</v>
      </c>
      <c r="BB716" s="5">
        <v>2</v>
      </c>
    </row>
    <row r="717" spans="46:54" x14ac:dyDescent="0.3">
      <c r="AT717" s="5">
        <v>5255</v>
      </c>
      <c r="AU717" s="5">
        <v>-45</v>
      </c>
      <c r="AV717" s="5">
        <v>23</v>
      </c>
      <c r="AW717" s="5">
        <v>23</v>
      </c>
      <c r="AY717" s="5">
        <v>66661</v>
      </c>
      <c r="AZ717" s="5">
        <v>29</v>
      </c>
      <c r="BA717" s="5">
        <v>5</v>
      </c>
      <c r="BB717" s="5">
        <v>5</v>
      </c>
    </row>
    <row r="718" spans="46:54" x14ac:dyDescent="0.3">
      <c r="AT718" s="5">
        <v>5255</v>
      </c>
      <c r="AU718" s="5">
        <v>-44</v>
      </c>
      <c r="AV718" s="5">
        <v>25</v>
      </c>
      <c r="AW718" s="5">
        <v>25</v>
      </c>
      <c r="AY718" s="5">
        <v>66661</v>
      </c>
      <c r="AZ718" s="5">
        <v>30</v>
      </c>
      <c r="BA718" s="5">
        <v>17</v>
      </c>
      <c r="BB718" s="5">
        <v>17</v>
      </c>
    </row>
    <row r="719" spans="46:54" x14ac:dyDescent="0.3">
      <c r="AT719" s="5">
        <v>5255</v>
      </c>
      <c r="AU719" s="5">
        <v>-43</v>
      </c>
      <c r="AV719" s="5">
        <v>25</v>
      </c>
      <c r="AW719" s="5">
        <v>25</v>
      </c>
      <c r="AY719" s="5">
        <v>66661</v>
      </c>
      <c r="AZ719" s="5">
        <v>31</v>
      </c>
      <c r="BA719" s="5">
        <v>7</v>
      </c>
      <c r="BB719" s="5">
        <v>7</v>
      </c>
    </row>
    <row r="720" spans="46:54" x14ac:dyDescent="0.3">
      <c r="AT720" s="5">
        <v>5255</v>
      </c>
      <c r="AU720" s="5">
        <v>-42</v>
      </c>
      <c r="AV720" s="5">
        <v>19</v>
      </c>
      <c r="AW720" s="5">
        <v>19</v>
      </c>
      <c r="AY720" s="5">
        <v>66661</v>
      </c>
      <c r="AZ720" s="5">
        <v>33</v>
      </c>
      <c r="BA720" s="5">
        <v>7</v>
      </c>
      <c r="BB720" s="5">
        <v>7</v>
      </c>
    </row>
    <row r="721" spans="46:54" x14ac:dyDescent="0.3">
      <c r="AT721" s="5">
        <v>5255</v>
      </c>
      <c r="AU721" s="5">
        <v>-41</v>
      </c>
      <c r="AV721" s="5">
        <v>10</v>
      </c>
      <c r="AW721" s="5">
        <v>10</v>
      </c>
      <c r="AY721" s="5">
        <v>66961</v>
      </c>
      <c r="AZ721" s="5">
        <v>-7</v>
      </c>
      <c r="BA721" s="5">
        <v>5</v>
      </c>
      <c r="BB721" s="5">
        <v>5</v>
      </c>
    </row>
    <row r="722" spans="46:54" x14ac:dyDescent="0.3">
      <c r="AT722" s="5">
        <v>5255</v>
      </c>
      <c r="AU722" s="5">
        <v>-40</v>
      </c>
      <c r="AV722" s="5">
        <v>13</v>
      </c>
      <c r="AW722" s="5">
        <v>13</v>
      </c>
      <c r="AY722" s="5">
        <v>66961</v>
      </c>
      <c r="AZ722" s="5">
        <v>-6</v>
      </c>
      <c r="BA722" s="5">
        <v>10</v>
      </c>
      <c r="BB722" s="5">
        <v>10</v>
      </c>
    </row>
    <row r="723" spans="46:54" x14ac:dyDescent="0.3">
      <c r="AT723" s="5">
        <v>5255</v>
      </c>
      <c r="AU723" s="5">
        <v>-39</v>
      </c>
      <c r="AV723" s="5">
        <v>7</v>
      </c>
      <c r="AW723" s="5">
        <v>7</v>
      </c>
      <c r="AY723" s="5">
        <v>66961</v>
      </c>
      <c r="AZ723" s="5">
        <v>-5</v>
      </c>
      <c r="BA723" s="5">
        <v>22</v>
      </c>
      <c r="BB723" s="5">
        <v>22</v>
      </c>
    </row>
    <row r="724" spans="46:54" x14ac:dyDescent="0.3">
      <c r="AT724" s="5">
        <v>5255</v>
      </c>
      <c r="AU724" s="5">
        <v>-38</v>
      </c>
      <c r="AV724" s="5">
        <v>9</v>
      </c>
      <c r="AW724" s="5">
        <v>9</v>
      </c>
      <c r="AY724" s="5">
        <v>66961</v>
      </c>
      <c r="AZ724" s="5">
        <v>-4</v>
      </c>
      <c r="BA724" s="5">
        <v>45</v>
      </c>
      <c r="BB724" s="5">
        <v>45</v>
      </c>
    </row>
    <row r="725" spans="46:54" x14ac:dyDescent="0.3">
      <c r="AT725" s="5">
        <v>5255</v>
      </c>
      <c r="AU725" s="5">
        <v>-37</v>
      </c>
      <c r="AV725" s="5">
        <v>2</v>
      </c>
      <c r="AW725" s="5">
        <v>2</v>
      </c>
      <c r="AY725" s="5">
        <v>66961</v>
      </c>
      <c r="AZ725" s="5">
        <v>-3</v>
      </c>
      <c r="BA725" s="5">
        <v>66</v>
      </c>
      <c r="BB725" s="5">
        <v>66</v>
      </c>
    </row>
    <row r="726" spans="46:54" x14ac:dyDescent="0.3">
      <c r="AT726" s="5">
        <v>5815</v>
      </c>
      <c r="AU726" s="5">
        <v>-90</v>
      </c>
      <c r="AV726" s="5">
        <v>2</v>
      </c>
      <c r="AW726" s="5">
        <v>2</v>
      </c>
      <c r="AY726" s="5">
        <v>66961</v>
      </c>
      <c r="AZ726" s="5">
        <v>-2</v>
      </c>
      <c r="BA726" s="5">
        <v>78</v>
      </c>
      <c r="BB726" s="5">
        <v>78</v>
      </c>
    </row>
    <row r="727" spans="46:54" x14ac:dyDescent="0.3">
      <c r="AT727" s="5">
        <v>5815</v>
      </c>
      <c r="AU727" s="5">
        <v>-89</v>
      </c>
      <c r="AV727" s="5">
        <v>7</v>
      </c>
      <c r="AW727" s="5">
        <v>7</v>
      </c>
      <c r="AY727" s="5">
        <v>66961</v>
      </c>
      <c r="AZ727" s="5">
        <v>-1</v>
      </c>
      <c r="BA727" s="5">
        <v>81</v>
      </c>
      <c r="BB727" s="5">
        <v>81</v>
      </c>
    </row>
    <row r="728" spans="46:54" x14ac:dyDescent="0.3">
      <c r="AT728" s="5">
        <v>5815</v>
      </c>
      <c r="AU728" s="5">
        <v>-88</v>
      </c>
      <c r="AV728" s="5">
        <v>9</v>
      </c>
      <c r="AW728" s="5">
        <v>9</v>
      </c>
      <c r="AY728" s="5">
        <v>66961</v>
      </c>
      <c r="AZ728" s="5">
        <v>0</v>
      </c>
      <c r="BA728" s="5">
        <v>158</v>
      </c>
      <c r="BB728" s="5">
        <v>158</v>
      </c>
    </row>
    <row r="729" spans="46:54" x14ac:dyDescent="0.3">
      <c r="AT729" s="5">
        <v>5815</v>
      </c>
      <c r="AU729" s="5">
        <v>-87</v>
      </c>
      <c r="AV729" s="5">
        <v>17</v>
      </c>
      <c r="AW729" s="5">
        <v>17</v>
      </c>
      <c r="AY729" s="5">
        <v>66961</v>
      </c>
      <c r="AZ729" s="5">
        <v>1</v>
      </c>
      <c r="BA729" s="5">
        <v>127</v>
      </c>
      <c r="BB729" s="5">
        <v>127</v>
      </c>
    </row>
    <row r="730" spans="46:54" x14ac:dyDescent="0.3">
      <c r="AT730" s="5">
        <v>5815</v>
      </c>
      <c r="AU730" s="5">
        <v>-86</v>
      </c>
      <c r="AV730" s="5">
        <v>53</v>
      </c>
      <c r="AW730" s="5">
        <v>53</v>
      </c>
      <c r="AY730" s="5">
        <v>66961</v>
      </c>
      <c r="AZ730" s="5">
        <v>2</v>
      </c>
      <c r="BA730" s="5">
        <v>124</v>
      </c>
      <c r="BB730" s="5">
        <v>124</v>
      </c>
    </row>
    <row r="731" spans="46:54" x14ac:dyDescent="0.3">
      <c r="AT731" s="5">
        <v>5815</v>
      </c>
      <c r="AU731" s="5">
        <v>-85</v>
      </c>
      <c r="AV731" s="5">
        <v>19</v>
      </c>
      <c r="AW731" s="5">
        <v>19</v>
      </c>
      <c r="AY731" s="5">
        <v>66961</v>
      </c>
      <c r="AZ731" s="5">
        <v>3</v>
      </c>
      <c r="BA731" s="5">
        <v>170</v>
      </c>
      <c r="BB731" s="5">
        <v>170</v>
      </c>
    </row>
    <row r="732" spans="46:54" x14ac:dyDescent="0.3">
      <c r="AT732" s="5">
        <v>5815</v>
      </c>
      <c r="AU732" s="5">
        <v>-84</v>
      </c>
      <c r="AV732" s="5">
        <v>9</v>
      </c>
      <c r="AW732" s="5">
        <v>9</v>
      </c>
      <c r="AY732" s="5">
        <v>66961</v>
      </c>
      <c r="AZ732" s="5">
        <v>4</v>
      </c>
      <c r="BA732" s="5">
        <v>158</v>
      </c>
      <c r="BB732" s="5">
        <v>158</v>
      </c>
    </row>
    <row r="733" spans="46:54" x14ac:dyDescent="0.3">
      <c r="AT733" s="5">
        <v>5815</v>
      </c>
      <c r="AU733" s="5">
        <v>-83</v>
      </c>
      <c r="AV733" s="5">
        <v>27</v>
      </c>
      <c r="AW733" s="5">
        <v>27</v>
      </c>
      <c r="AY733" s="5">
        <v>66961</v>
      </c>
      <c r="AZ733" s="5">
        <v>5</v>
      </c>
      <c r="BA733" s="5">
        <v>159</v>
      </c>
      <c r="BB733" s="5">
        <v>159</v>
      </c>
    </row>
    <row r="734" spans="46:54" x14ac:dyDescent="0.3">
      <c r="AT734" s="5">
        <v>5815</v>
      </c>
      <c r="AU734" s="5">
        <v>-82</v>
      </c>
      <c r="AV734" s="5">
        <v>26</v>
      </c>
      <c r="AW734" s="5">
        <v>26</v>
      </c>
      <c r="AY734" s="5">
        <v>66961</v>
      </c>
      <c r="AZ734" s="5">
        <v>6</v>
      </c>
      <c r="BA734" s="5">
        <v>145</v>
      </c>
      <c r="BB734" s="5">
        <v>145</v>
      </c>
    </row>
    <row r="735" spans="46:54" x14ac:dyDescent="0.3">
      <c r="AT735" s="5">
        <v>5815</v>
      </c>
      <c r="AU735" s="5">
        <v>-81</v>
      </c>
      <c r="AV735" s="5">
        <v>62</v>
      </c>
      <c r="AW735" s="5">
        <v>62</v>
      </c>
      <c r="AY735" s="5">
        <v>66961</v>
      </c>
      <c r="AZ735" s="5">
        <v>7</v>
      </c>
      <c r="BA735" s="5">
        <v>153</v>
      </c>
      <c r="BB735" s="5">
        <v>153</v>
      </c>
    </row>
    <row r="736" spans="46:54" x14ac:dyDescent="0.3">
      <c r="AT736" s="5">
        <v>5815</v>
      </c>
      <c r="AU736" s="5">
        <v>-80</v>
      </c>
      <c r="AV736" s="5">
        <v>69</v>
      </c>
      <c r="AW736" s="5">
        <v>69</v>
      </c>
      <c r="AY736" s="5">
        <v>66961</v>
      </c>
      <c r="AZ736" s="5">
        <v>8</v>
      </c>
      <c r="BA736" s="5">
        <v>148</v>
      </c>
      <c r="BB736" s="5">
        <v>148</v>
      </c>
    </row>
    <row r="737" spans="46:54" x14ac:dyDescent="0.3">
      <c r="AT737" s="5">
        <v>5815</v>
      </c>
      <c r="AU737" s="5">
        <v>-79</v>
      </c>
      <c r="AV737" s="5">
        <v>39</v>
      </c>
      <c r="AW737" s="5">
        <v>39</v>
      </c>
      <c r="AY737" s="5">
        <v>66961</v>
      </c>
      <c r="AZ737" s="5">
        <v>9</v>
      </c>
      <c r="BA737" s="5">
        <v>111</v>
      </c>
      <c r="BB737" s="5">
        <v>111</v>
      </c>
    </row>
    <row r="738" spans="46:54" x14ac:dyDescent="0.3">
      <c r="AT738" s="5">
        <v>5815</v>
      </c>
      <c r="AU738" s="5">
        <v>-78</v>
      </c>
      <c r="AV738" s="5">
        <v>71</v>
      </c>
      <c r="AW738" s="5">
        <v>71</v>
      </c>
      <c r="AY738" s="5">
        <v>66961</v>
      </c>
      <c r="AZ738" s="5">
        <v>10</v>
      </c>
      <c r="BA738" s="5">
        <v>111</v>
      </c>
      <c r="BB738" s="5">
        <v>111</v>
      </c>
    </row>
    <row r="739" spans="46:54" x14ac:dyDescent="0.3">
      <c r="AT739" s="5">
        <v>5815</v>
      </c>
      <c r="AU739" s="5">
        <v>-77</v>
      </c>
      <c r="AV739" s="5">
        <v>76</v>
      </c>
      <c r="AW739" s="5">
        <v>76</v>
      </c>
      <c r="AY739" s="5">
        <v>66961</v>
      </c>
      <c r="AZ739" s="5">
        <v>11</v>
      </c>
      <c r="BA739" s="5">
        <v>132</v>
      </c>
      <c r="BB739" s="5">
        <v>132</v>
      </c>
    </row>
    <row r="740" spans="46:54" x14ac:dyDescent="0.3">
      <c r="AT740" s="5">
        <v>5815</v>
      </c>
      <c r="AU740" s="5">
        <v>-76</v>
      </c>
      <c r="AV740" s="5">
        <v>53</v>
      </c>
      <c r="AW740" s="5">
        <v>53</v>
      </c>
      <c r="AY740" s="5">
        <v>66961</v>
      </c>
      <c r="AZ740" s="5">
        <v>12</v>
      </c>
      <c r="BA740" s="5">
        <v>93</v>
      </c>
      <c r="BB740" s="5">
        <v>93</v>
      </c>
    </row>
    <row r="741" spans="46:54" x14ac:dyDescent="0.3">
      <c r="AT741" s="5">
        <v>5815</v>
      </c>
      <c r="AU741" s="5">
        <v>-75</v>
      </c>
      <c r="AV741" s="5">
        <v>50</v>
      </c>
      <c r="AW741" s="5">
        <v>50</v>
      </c>
      <c r="AY741" s="5">
        <v>66961</v>
      </c>
      <c r="AZ741" s="5">
        <v>13</v>
      </c>
      <c r="BA741" s="5">
        <v>80</v>
      </c>
      <c r="BB741" s="5">
        <v>80</v>
      </c>
    </row>
    <row r="742" spans="46:54" x14ac:dyDescent="0.3">
      <c r="AT742" s="5">
        <v>5815</v>
      </c>
      <c r="AU742" s="5">
        <v>-74</v>
      </c>
      <c r="AV742" s="5">
        <v>83</v>
      </c>
      <c r="AW742" s="5">
        <v>83</v>
      </c>
      <c r="AY742" s="5">
        <v>66961</v>
      </c>
      <c r="AZ742" s="5">
        <v>14</v>
      </c>
      <c r="BA742" s="5">
        <v>88</v>
      </c>
      <c r="BB742" s="5">
        <v>88</v>
      </c>
    </row>
    <row r="743" spans="46:54" x14ac:dyDescent="0.3">
      <c r="AT743" s="5">
        <v>5815</v>
      </c>
      <c r="AU743" s="5">
        <v>-73</v>
      </c>
      <c r="AV743" s="5">
        <v>104</v>
      </c>
      <c r="AW743" s="5">
        <v>104</v>
      </c>
      <c r="AY743" s="5">
        <v>66961</v>
      </c>
      <c r="AZ743" s="5">
        <v>15</v>
      </c>
      <c r="BA743" s="5">
        <v>99</v>
      </c>
      <c r="BB743" s="5">
        <v>99</v>
      </c>
    </row>
    <row r="744" spans="46:54" x14ac:dyDescent="0.3">
      <c r="AT744" s="5">
        <v>5815</v>
      </c>
      <c r="AU744" s="5">
        <v>-72</v>
      </c>
      <c r="AV744" s="5">
        <v>63</v>
      </c>
      <c r="AW744" s="5">
        <v>63</v>
      </c>
      <c r="AY744" s="5">
        <v>66961</v>
      </c>
      <c r="AZ744" s="5">
        <v>16</v>
      </c>
      <c r="BA744" s="5">
        <v>64</v>
      </c>
      <c r="BB744" s="5">
        <v>64</v>
      </c>
    </row>
    <row r="745" spans="46:54" x14ac:dyDescent="0.3">
      <c r="AT745" s="5">
        <v>5815</v>
      </c>
      <c r="AU745" s="5">
        <v>-71</v>
      </c>
      <c r="AV745" s="5">
        <v>155</v>
      </c>
      <c r="AW745" s="5">
        <v>155</v>
      </c>
      <c r="AY745" s="5">
        <v>66961</v>
      </c>
      <c r="AZ745" s="5">
        <v>17</v>
      </c>
      <c r="BA745" s="5">
        <v>68</v>
      </c>
      <c r="BB745" s="5">
        <v>68</v>
      </c>
    </row>
    <row r="746" spans="46:54" x14ac:dyDescent="0.3">
      <c r="AT746" s="5">
        <v>5815</v>
      </c>
      <c r="AU746" s="5">
        <v>-70</v>
      </c>
      <c r="AV746" s="5">
        <v>73</v>
      </c>
      <c r="AW746" s="5">
        <v>73</v>
      </c>
      <c r="AY746" s="5">
        <v>66961</v>
      </c>
      <c r="AZ746" s="5">
        <v>18</v>
      </c>
      <c r="BA746" s="5">
        <v>89</v>
      </c>
      <c r="BB746" s="5">
        <v>89</v>
      </c>
    </row>
    <row r="747" spans="46:54" x14ac:dyDescent="0.3">
      <c r="AT747" s="5">
        <v>5815</v>
      </c>
      <c r="AU747" s="5">
        <v>-69</v>
      </c>
      <c r="AV747" s="5">
        <v>76</v>
      </c>
      <c r="AW747" s="5">
        <v>76</v>
      </c>
      <c r="AY747" s="5">
        <v>66961</v>
      </c>
      <c r="AZ747" s="5">
        <v>19</v>
      </c>
      <c r="BA747" s="5">
        <v>94</v>
      </c>
      <c r="BB747" s="5">
        <v>94</v>
      </c>
    </row>
    <row r="748" spans="46:54" x14ac:dyDescent="0.3">
      <c r="AT748" s="5">
        <v>5815</v>
      </c>
      <c r="AU748" s="5">
        <v>-68</v>
      </c>
      <c r="AV748" s="5">
        <v>116</v>
      </c>
      <c r="AW748" s="5">
        <v>116</v>
      </c>
      <c r="AY748" s="5">
        <v>66961</v>
      </c>
      <c r="AZ748" s="5">
        <v>20</v>
      </c>
      <c r="BA748" s="5">
        <v>57</v>
      </c>
      <c r="BB748" s="5">
        <v>57</v>
      </c>
    </row>
    <row r="749" spans="46:54" x14ac:dyDescent="0.3">
      <c r="AT749" s="5">
        <v>5815</v>
      </c>
      <c r="AU749" s="5">
        <v>-67</v>
      </c>
      <c r="AV749" s="5">
        <v>88</v>
      </c>
      <c r="AW749" s="5">
        <v>88</v>
      </c>
      <c r="AY749" s="5">
        <v>66961</v>
      </c>
      <c r="AZ749" s="5">
        <v>21</v>
      </c>
      <c r="BA749" s="5">
        <v>34</v>
      </c>
      <c r="BB749" s="5">
        <v>34</v>
      </c>
    </row>
    <row r="750" spans="46:54" x14ac:dyDescent="0.3">
      <c r="AT750" s="5">
        <v>5815</v>
      </c>
      <c r="AU750" s="5">
        <v>-66</v>
      </c>
      <c r="AV750" s="5">
        <v>113</v>
      </c>
      <c r="AW750" s="5">
        <v>113</v>
      </c>
      <c r="AY750" s="5">
        <v>66961</v>
      </c>
      <c r="AZ750" s="5">
        <v>22</v>
      </c>
      <c r="BA750" s="5">
        <v>39</v>
      </c>
      <c r="BB750" s="5">
        <v>39</v>
      </c>
    </row>
    <row r="751" spans="46:54" x14ac:dyDescent="0.3">
      <c r="AT751" s="5">
        <v>5815</v>
      </c>
      <c r="AU751" s="5">
        <v>-65</v>
      </c>
      <c r="AV751" s="5">
        <v>68</v>
      </c>
      <c r="AW751" s="5">
        <v>68</v>
      </c>
      <c r="AY751" s="5">
        <v>66961</v>
      </c>
      <c r="AZ751" s="5">
        <v>23</v>
      </c>
      <c r="BA751" s="5">
        <v>34</v>
      </c>
      <c r="BB751" s="5">
        <v>34</v>
      </c>
    </row>
    <row r="752" spans="46:54" x14ac:dyDescent="0.3">
      <c r="AT752" s="5">
        <v>5815</v>
      </c>
      <c r="AU752" s="5">
        <v>-64</v>
      </c>
      <c r="AV752" s="5">
        <v>40</v>
      </c>
      <c r="AW752" s="5">
        <v>40</v>
      </c>
      <c r="AY752" s="5">
        <v>66961</v>
      </c>
      <c r="AZ752" s="5">
        <v>24</v>
      </c>
      <c r="BA752" s="5">
        <v>27</v>
      </c>
      <c r="BB752" s="5">
        <v>27</v>
      </c>
    </row>
    <row r="753" spans="46:54" x14ac:dyDescent="0.3">
      <c r="AT753" s="5">
        <v>5815</v>
      </c>
      <c r="AU753" s="5">
        <v>-63</v>
      </c>
      <c r="AV753" s="5">
        <v>76</v>
      </c>
      <c r="AW753" s="5">
        <v>76</v>
      </c>
      <c r="AY753" s="5">
        <v>66961</v>
      </c>
      <c r="AZ753" s="5">
        <v>25</v>
      </c>
      <c r="BA753" s="5">
        <v>15</v>
      </c>
      <c r="BB753" s="5">
        <v>15</v>
      </c>
    </row>
    <row r="754" spans="46:54" x14ac:dyDescent="0.3">
      <c r="AT754" s="5">
        <v>5815</v>
      </c>
      <c r="AU754" s="5">
        <v>-62</v>
      </c>
      <c r="AV754" s="5">
        <v>430</v>
      </c>
      <c r="AW754" s="5">
        <v>430</v>
      </c>
      <c r="AY754" s="5">
        <v>66961</v>
      </c>
      <c r="AZ754" s="5">
        <v>26</v>
      </c>
      <c r="BA754" s="5">
        <v>16</v>
      </c>
      <c r="BB754" s="5">
        <v>16</v>
      </c>
    </row>
    <row r="755" spans="46:54" x14ac:dyDescent="0.3">
      <c r="AT755" s="5">
        <v>5815</v>
      </c>
      <c r="AU755" s="5">
        <v>-61</v>
      </c>
      <c r="AV755" s="5">
        <v>45</v>
      </c>
      <c r="AW755" s="5">
        <v>45</v>
      </c>
      <c r="AY755" s="5">
        <v>66961</v>
      </c>
      <c r="AZ755" s="5">
        <v>27</v>
      </c>
      <c r="BA755" s="5">
        <v>11</v>
      </c>
      <c r="BB755" s="5">
        <v>11</v>
      </c>
    </row>
    <row r="756" spans="46:54" x14ac:dyDescent="0.3">
      <c r="AT756" s="5">
        <v>5815</v>
      </c>
      <c r="AU756" s="5">
        <v>-60</v>
      </c>
      <c r="AV756" s="5">
        <v>54</v>
      </c>
      <c r="AW756" s="5">
        <v>54</v>
      </c>
      <c r="AY756" s="5">
        <v>66961</v>
      </c>
      <c r="AZ756" s="5">
        <v>28</v>
      </c>
      <c r="BA756" s="5">
        <v>8</v>
      </c>
      <c r="BB756" s="5">
        <v>8</v>
      </c>
    </row>
    <row r="757" spans="46:54" x14ac:dyDescent="0.3">
      <c r="AT757" s="5">
        <v>5815</v>
      </c>
      <c r="AU757" s="5">
        <v>-59</v>
      </c>
      <c r="AV757" s="5">
        <v>32</v>
      </c>
      <c r="AW757" s="5">
        <v>32</v>
      </c>
      <c r="AY757" s="5">
        <v>66961</v>
      </c>
      <c r="AZ757" s="5">
        <v>29</v>
      </c>
      <c r="BA757" s="5">
        <v>6</v>
      </c>
      <c r="BB757" s="5">
        <v>6</v>
      </c>
    </row>
    <row r="758" spans="46:54" x14ac:dyDescent="0.3">
      <c r="AT758" s="5">
        <v>5815</v>
      </c>
      <c r="AU758" s="5">
        <v>-58</v>
      </c>
      <c r="AV758" s="5">
        <v>30</v>
      </c>
      <c r="AW758" s="5">
        <v>30</v>
      </c>
      <c r="AY758" s="5">
        <v>66961</v>
      </c>
      <c r="AZ758" s="5">
        <v>30</v>
      </c>
      <c r="BA758" s="5">
        <v>3</v>
      </c>
      <c r="BB758" s="5">
        <v>3</v>
      </c>
    </row>
    <row r="759" spans="46:54" x14ac:dyDescent="0.3">
      <c r="AT759" s="5">
        <v>5815</v>
      </c>
      <c r="AU759" s="5">
        <v>-57</v>
      </c>
      <c r="AV759" s="5">
        <v>61</v>
      </c>
      <c r="AW759" s="5">
        <v>61</v>
      </c>
      <c r="AY759" s="5">
        <v>66961</v>
      </c>
      <c r="AZ759" s="5">
        <v>32</v>
      </c>
      <c r="BA759" s="5">
        <v>2</v>
      </c>
      <c r="BB759" s="5">
        <v>2</v>
      </c>
    </row>
    <row r="760" spans="46:54" ht="15" thickBot="1" x14ac:dyDescent="0.35">
      <c r="AT760" s="5">
        <v>5815</v>
      </c>
      <c r="AU760" s="5">
        <v>-56</v>
      </c>
      <c r="AV760" s="5">
        <v>72</v>
      </c>
      <c r="AW760" s="5">
        <v>72</v>
      </c>
      <c r="AY760" s="22">
        <v>66961</v>
      </c>
      <c r="AZ760" s="22">
        <v>33</v>
      </c>
      <c r="BA760" s="22">
        <v>2</v>
      </c>
      <c r="BB760" s="22">
        <v>2</v>
      </c>
    </row>
    <row r="761" spans="46:54" x14ac:dyDescent="0.3">
      <c r="AT761" s="5">
        <v>5815</v>
      </c>
      <c r="AU761" s="5">
        <v>-55</v>
      </c>
      <c r="AV761" s="5">
        <v>76</v>
      </c>
      <c r="AW761" s="5">
        <v>76</v>
      </c>
    </row>
    <row r="762" spans="46:54" x14ac:dyDescent="0.3">
      <c r="AT762" s="5">
        <v>5815</v>
      </c>
      <c r="AU762" s="5">
        <v>-54</v>
      </c>
      <c r="AV762" s="5">
        <v>31</v>
      </c>
      <c r="AW762" s="5">
        <v>31</v>
      </c>
    </row>
    <row r="763" spans="46:54" x14ac:dyDescent="0.3">
      <c r="AT763" s="5">
        <v>5815</v>
      </c>
      <c r="AU763" s="5">
        <v>-53</v>
      </c>
      <c r="AV763" s="5">
        <v>43</v>
      </c>
      <c r="AW763" s="5">
        <v>43</v>
      </c>
    </row>
    <row r="764" spans="46:54" x14ac:dyDescent="0.3">
      <c r="AT764" s="5">
        <v>5815</v>
      </c>
      <c r="AU764" s="5">
        <v>-52</v>
      </c>
      <c r="AV764" s="5">
        <v>59</v>
      </c>
      <c r="AW764" s="5">
        <v>59</v>
      </c>
    </row>
    <row r="765" spans="46:54" x14ac:dyDescent="0.3">
      <c r="AT765" s="5">
        <v>5815</v>
      </c>
      <c r="AU765" s="5">
        <v>-51</v>
      </c>
      <c r="AV765" s="5">
        <v>70</v>
      </c>
      <c r="AW765" s="5">
        <v>70</v>
      </c>
    </row>
    <row r="766" spans="46:54" x14ac:dyDescent="0.3">
      <c r="AT766" s="5">
        <v>5815</v>
      </c>
      <c r="AU766" s="5">
        <v>-50</v>
      </c>
      <c r="AV766" s="5">
        <v>65</v>
      </c>
      <c r="AW766" s="5">
        <v>65</v>
      </c>
    </row>
    <row r="767" spans="46:54" x14ac:dyDescent="0.3">
      <c r="AT767" s="5">
        <v>5815</v>
      </c>
      <c r="AU767" s="5">
        <v>-49</v>
      </c>
      <c r="AV767" s="5">
        <v>45</v>
      </c>
      <c r="AW767" s="5">
        <v>45</v>
      </c>
    </row>
    <row r="768" spans="46:54" x14ac:dyDescent="0.3">
      <c r="AT768" s="5">
        <v>5815</v>
      </c>
      <c r="AU768" s="5">
        <v>-48</v>
      </c>
      <c r="AV768" s="5">
        <v>25</v>
      </c>
      <c r="AW768" s="5">
        <v>25</v>
      </c>
    </row>
    <row r="769" spans="46:49" x14ac:dyDescent="0.3">
      <c r="AT769" s="5">
        <v>5815</v>
      </c>
      <c r="AU769" s="5">
        <v>-47</v>
      </c>
      <c r="AV769" s="5">
        <v>16</v>
      </c>
      <c r="AW769" s="5">
        <v>16</v>
      </c>
    </row>
    <row r="770" spans="46:49" x14ac:dyDescent="0.3">
      <c r="AT770" s="5">
        <v>5815</v>
      </c>
      <c r="AU770" s="5">
        <v>-46</v>
      </c>
      <c r="AV770" s="5">
        <v>23</v>
      </c>
      <c r="AW770" s="5">
        <v>23</v>
      </c>
    </row>
    <row r="771" spans="46:49" x14ac:dyDescent="0.3">
      <c r="AT771" s="5">
        <v>5815</v>
      </c>
      <c r="AU771" s="5">
        <v>-45</v>
      </c>
      <c r="AV771" s="5">
        <v>19</v>
      </c>
      <c r="AW771" s="5">
        <v>19</v>
      </c>
    </row>
    <row r="772" spans="46:49" x14ac:dyDescent="0.3">
      <c r="AT772" s="5">
        <v>5815</v>
      </c>
      <c r="AU772" s="5">
        <v>-44</v>
      </c>
      <c r="AV772" s="5">
        <v>24</v>
      </c>
      <c r="AW772" s="5">
        <v>24</v>
      </c>
    </row>
    <row r="773" spans="46:49" x14ac:dyDescent="0.3">
      <c r="AT773" s="5">
        <v>5815</v>
      </c>
      <c r="AU773" s="5">
        <v>-43</v>
      </c>
      <c r="AV773" s="5">
        <v>20</v>
      </c>
      <c r="AW773" s="5">
        <v>20</v>
      </c>
    </row>
    <row r="774" spans="46:49" x14ac:dyDescent="0.3">
      <c r="AT774" s="5">
        <v>5815</v>
      </c>
      <c r="AU774" s="5">
        <v>-42</v>
      </c>
      <c r="AV774" s="5">
        <v>25</v>
      </c>
      <c r="AW774" s="5">
        <v>25</v>
      </c>
    </row>
    <row r="775" spans="46:49" x14ac:dyDescent="0.3">
      <c r="AT775" s="5">
        <v>5815</v>
      </c>
      <c r="AU775" s="5">
        <v>-41</v>
      </c>
      <c r="AV775" s="5">
        <v>9</v>
      </c>
      <c r="AW775" s="5">
        <v>9</v>
      </c>
    </row>
    <row r="776" spans="46:49" x14ac:dyDescent="0.3">
      <c r="AT776" s="5">
        <v>5815</v>
      </c>
      <c r="AU776" s="5">
        <v>-40</v>
      </c>
      <c r="AV776" s="5">
        <v>3</v>
      </c>
      <c r="AW776" s="5">
        <v>3</v>
      </c>
    </row>
    <row r="777" spans="46:49" x14ac:dyDescent="0.3">
      <c r="AT777" s="5">
        <v>5815</v>
      </c>
      <c r="AU777" s="5">
        <v>-39</v>
      </c>
      <c r="AV777" s="5">
        <v>3</v>
      </c>
      <c r="AW777" s="5">
        <v>3</v>
      </c>
    </row>
    <row r="778" spans="46:49" x14ac:dyDescent="0.3">
      <c r="AT778" s="5">
        <v>5815</v>
      </c>
      <c r="AU778" s="5">
        <v>-37</v>
      </c>
      <c r="AV778" s="5">
        <v>3</v>
      </c>
      <c r="AW778" s="5">
        <v>3</v>
      </c>
    </row>
    <row r="779" spans="46:49" x14ac:dyDescent="0.3">
      <c r="AT779" s="5">
        <v>9720</v>
      </c>
      <c r="AU779" s="5">
        <v>-92</v>
      </c>
      <c r="AV779" s="5">
        <v>2</v>
      </c>
      <c r="AW779" s="5">
        <v>2</v>
      </c>
    </row>
    <row r="780" spans="46:49" x14ac:dyDescent="0.3">
      <c r="AT780" s="5">
        <v>9720</v>
      </c>
      <c r="AU780" s="5">
        <v>-91</v>
      </c>
      <c r="AV780" s="5">
        <v>6</v>
      </c>
      <c r="AW780" s="5">
        <v>6</v>
      </c>
    </row>
    <row r="781" spans="46:49" x14ac:dyDescent="0.3">
      <c r="AT781" s="5">
        <v>9720</v>
      </c>
      <c r="AU781" s="5">
        <v>-90</v>
      </c>
      <c r="AV781" s="5">
        <v>8</v>
      </c>
      <c r="AW781" s="5">
        <v>8</v>
      </c>
    </row>
    <row r="782" spans="46:49" x14ac:dyDescent="0.3">
      <c r="AT782" s="5">
        <v>9720</v>
      </c>
      <c r="AU782" s="5">
        <v>-89</v>
      </c>
      <c r="AV782" s="5">
        <v>17</v>
      </c>
      <c r="AW782" s="5">
        <v>17</v>
      </c>
    </row>
    <row r="783" spans="46:49" x14ac:dyDescent="0.3">
      <c r="AT783" s="5">
        <v>9720</v>
      </c>
      <c r="AU783" s="5">
        <v>-88</v>
      </c>
      <c r="AV783" s="5">
        <v>59</v>
      </c>
      <c r="AW783" s="5">
        <v>59</v>
      </c>
    </row>
    <row r="784" spans="46:49" x14ac:dyDescent="0.3">
      <c r="AT784" s="5">
        <v>9720</v>
      </c>
      <c r="AU784" s="5">
        <v>-87</v>
      </c>
      <c r="AV784" s="5">
        <v>24</v>
      </c>
      <c r="AW784" s="5">
        <v>24</v>
      </c>
    </row>
    <row r="785" spans="46:49" x14ac:dyDescent="0.3">
      <c r="AT785" s="5">
        <v>9720</v>
      </c>
      <c r="AU785" s="5">
        <v>-86</v>
      </c>
      <c r="AV785" s="5">
        <v>25</v>
      </c>
      <c r="AW785" s="5">
        <v>25</v>
      </c>
    </row>
    <row r="786" spans="46:49" x14ac:dyDescent="0.3">
      <c r="AT786" s="5">
        <v>9720</v>
      </c>
      <c r="AU786" s="5">
        <v>-85</v>
      </c>
      <c r="AV786" s="5">
        <v>54</v>
      </c>
      <c r="AW786" s="5">
        <v>54</v>
      </c>
    </row>
    <row r="787" spans="46:49" x14ac:dyDescent="0.3">
      <c r="AT787" s="5">
        <v>9720</v>
      </c>
      <c r="AU787" s="5">
        <v>-84</v>
      </c>
      <c r="AV787" s="5">
        <v>41</v>
      </c>
      <c r="AW787" s="5">
        <v>41</v>
      </c>
    </row>
    <row r="788" spans="46:49" x14ac:dyDescent="0.3">
      <c r="AT788" s="5">
        <v>9720</v>
      </c>
      <c r="AU788" s="5">
        <v>-83</v>
      </c>
      <c r="AV788" s="5">
        <v>47</v>
      </c>
      <c r="AW788" s="5">
        <v>47</v>
      </c>
    </row>
    <row r="789" spans="46:49" x14ac:dyDescent="0.3">
      <c r="AT789" s="5">
        <v>9720</v>
      </c>
      <c r="AU789" s="5">
        <v>-82</v>
      </c>
      <c r="AV789" s="5">
        <v>44</v>
      </c>
      <c r="AW789" s="5">
        <v>44</v>
      </c>
    </row>
    <row r="790" spans="46:49" x14ac:dyDescent="0.3">
      <c r="AT790" s="5">
        <v>9720</v>
      </c>
      <c r="AU790" s="5">
        <v>-81</v>
      </c>
      <c r="AV790" s="5">
        <v>47</v>
      </c>
      <c r="AW790" s="5">
        <v>47</v>
      </c>
    </row>
    <row r="791" spans="46:49" x14ac:dyDescent="0.3">
      <c r="AT791" s="5">
        <v>9720</v>
      </c>
      <c r="AU791" s="5">
        <v>-80</v>
      </c>
      <c r="AV791" s="5">
        <v>43</v>
      </c>
      <c r="AW791" s="5">
        <v>43</v>
      </c>
    </row>
    <row r="792" spans="46:49" x14ac:dyDescent="0.3">
      <c r="AT792" s="5">
        <v>9720</v>
      </c>
      <c r="AU792" s="5">
        <v>-79</v>
      </c>
      <c r="AV792" s="5">
        <v>46</v>
      </c>
      <c r="AW792" s="5">
        <v>46</v>
      </c>
    </row>
    <row r="793" spans="46:49" x14ac:dyDescent="0.3">
      <c r="AT793" s="5">
        <v>9720</v>
      </c>
      <c r="AU793" s="5">
        <v>-78</v>
      </c>
      <c r="AV793" s="5">
        <v>92</v>
      </c>
      <c r="AW793" s="5">
        <v>92</v>
      </c>
    </row>
    <row r="794" spans="46:49" x14ac:dyDescent="0.3">
      <c r="AT794" s="5">
        <v>9720</v>
      </c>
      <c r="AU794" s="5">
        <v>-77</v>
      </c>
      <c r="AV794" s="5">
        <v>31</v>
      </c>
      <c r="AW794" s="5">
        <v>31</v>
      </c>
    </row>
    <row r="795" spans="46:49" x14ac:dyDescent="0.3">
      <c r="AT795" s="5">
        <v>9720</v>
      </c>
      <c r="AU795" s="5">
        <v>-76</v>
      </c>
      <c r="AV795" s="5">
        <v>84</v>
      </c>
      <c r="AW795" s="5">
        <v>84</v>
      </c>
    </row>
    <row r="796" spans="46:49" x14ac:dyDescent="0.3">
      <c r="AT796" s="5">
        <v>9720</v>
      </c>
      <c r="AU796" s="5">
        <v>-75</v>
      </c>
      <c r="AV796" s="5">
        <v>76</v>
      </c>
      <c r="AW796" s="5">
        <v>76</v>
      </c>
    </row>
    <row r="797" spans="46:49" x14ac:dyDescent="0.3">
      <c r="AT797" s="5">
        <v>9720</v>
      </c>
      <c r="AU797" s="5">
        <v>-74</v>
      </c>
      <c r="AV797" s="5">
        <v>112</v>
      </c>
      <c r="AW797" s="5">
        <v>112</v>
      </c>
    </row>
    <row r="798" spans="46:49" x14ac:dyDescent="0.3">
      <c r="AT798" s="5">
        <v>9720</v>
      </c>
      <c r="AU798" s="5">
        <v>-73</v>
      </c>
      <c r="AV798" s="5">
        <v>174</v>
      </c>
      <c r="AW798" s="5">
        <v>174</v>
      </c>
    </row>
    <row r="799" spans="46:49" x14ac:dyDescent="0.3">
      <c r="AT799" s="5">
        <v>9720</v>
      </c>
      <c r="AU799" s="5">
        <v>-72</v>
      </c>
      <c r="AV799" s="5">
        <v>103</v>
      </c>
      <c r="AW799" s="5">
        <v>103</v>
      </c>
    </row>
    <row r="800" spans="46:49" x14ac:dyDescent="0.3">
      <c r="AT800" s="5">
        <v>9720</v>
      </c>
      <c r="AU800" s="5">
        <v>-71</v>
      </c>
      <c r="AV800" s="5">
        <v>91</v>
      </c>
      <c r="AW800" s="5">
        <v>91</v>
      </c>
    </row>
    <row r="801" spans="46:49" x14ac:dyDescent="0.3">
      <c r="AT801" s="5">
        <v>9720</v>
      </c>
      <c r="AU801" s="5">
        <v>-70</v>
      </c>
      <c r="AV801" s="5">
        <v>51</v>
      </c>
      <c r="AW801" s="5">
        <v>51</v>
      </c>
    </row>
    <row r="802" spans="46:49" x14ac:dyDescent="0.3">
      <c r="AT802" s="5">
        <v>9720</v>
      </c>
      <c r="AU802" s="5">
        <v>-69</v>
      </c>
      <c r="AV802" s="5">
        <v>62</v>
      </c>
      <c r="AW802" s="5">
        <v>62</v>
      </c>
    </row>
    <row r="803" spans="46:49" x14ac:dyDescent="0.3">
      <c r="AT803" s="5">
        <v>9720</v>
      </c>
      <c r="AU803" s="5">
        <v>-68</v>
      </c>
      <c r="AV803" s="5">
        <v>43</v>
      </c>
      <c r="AW803" s="5">
        <v>43</v>
      </c>
    </row>
    <row r="804" spans="46:49" x14ac:dyDescent="0.3">
      <c r="AT804" s="5">
        <v>9720</v>
      </c>
      <c r="AU804" s="5">
        <v>-67</v>
      </c>
      <c r="AV804" s="5">
        <v>62</v>
      </c>
      <c r="AW804" s="5">
        <v>62</v>
      </c>
    </row>
    <row r="805" spans="46:49" x14ac:dyDescent="0.3">
      <c r="AT805" s="5">
        <v>9720</v>
      </c>
      <c r="AU805" s="5">
        <v>-66</v>
      </c>
      <c r="AV805" s="5">
        <v>45</v>
      </c>
      <c r="AW805" s="5">
        <v>45</v>
      </c>
    </row>
    <row r="806" spans="46:49" x14ac:dyDescent="0.3">
      <c r="AT806" s="5">
        <v>9720</v>
      </c>
      <c r="AU806" s="5">
        <v>-65</v>
      </c>
      <c r="AV806" s="5">
        <v>71</v>
      </c>
      <c r="AW806" s="5">
        <v>71</v>
      </c>
    </row>
    <row r="807" spans="46:49" x14ac:dyDescent="0.3">
      <c r="AT807" s="5">
        <v>9720</v>
      </c>
      <c r="AU807" s="5">
        <v>-64</v>
      </c>
      <c r="AV807" s="5">
        <v>73</v>
      </c>
      <c r="AW807" s="5">
        <v>73</v>
      </c>
    </row>
    <row r="808" spans="46:49" x14ac:dyDescent="0.3">
      <c r="AT808" s="5">
        <v>9720</v>
      </c>
      <c r="AU808" s="5">
        <v>-63</v>
      </c>
      <c r="AV808" s="5">
        <v>80</v>
      </c>
      <c r="AW808" s="5">
        <v>80</v>
      </c>
    </row>
    <row r="809" spans="46:49" x14ac:dyDescent="0.3">
      <c r="AT809" s="5">
        <v>9720</v>
      </c>
      <c r="AU809" s="5">
        <v>-62</v>
      </c>
      <c r="AV809" s="5">
        <v>78</v>
      </c>
      <c r="AW809" s="5">
        <v>78</v>
      </c>
    </row>
    <row r="810" spans="46:49" x14ac:dyDescent="0.3">
      <c r="AT810" s="5">
        <v>9720</v>
      </c>
      <c r="AU810" s="5">
        <v>-61</v>
      </c>
      <c r="AV810" s="5">
        <v>33</v>
      </c>
      <c r="AW810" s="5">
        <v>33</v>
      </c>
    </row>
    <row r="811" spans="46:49" x14ac:dyDescent="0.3">
      <c r="AT811" s="5">
        <v>9720</v>
      </c>
      <c r="AU811" s="5">
        <v>-60</v>
      </c>
      <c r="AV811" s="5">
        <v>33</v>
      </c>
      <c r="AW811" s="5">
        <v>33</v>
      </c>
    </row>
    <row r="812" spans="46:49" x14ac:dyDescent="0.3">
      <c r="AT812" s="5">
        <v>9720</v>
      </c>
      <c r="AU812" s="5">
        <v>-59</v>
      </c>
      <c r="AV812" s="5">
        <v>20</v>
      </c>
      <c r="AW812" s="5">
        <v>20</v>
      </c>
    </row>
    <row r="813" spans="46:49" x14ac:dyDescent="0.3">
      <c r="AT813" s="5">
        <v>9720</v>
      </c>
      <c r="AU813" s="5">
        <v>-58</v>
      </c>
      <c r="AV813" s="5">
        <v>31</v>
      </c>
      <c r="AW813" s="5">
        <v>31</v>
      </c>
    </row>
    <row r="814" spans="46:49" x14ac:dyDescent="0.3">
      <c r="AT814" s="5">
        <v>9720</v>
      </c>
      <c r="AU814" s="5">
        <v>-57</v>
      </c>
      <c r="AV814" s="5">
        <v>22</v>
      </c>
      <c r="AW814" s="5">
        <v>22</v>
      </c>
    </row>
    <row r="815" spans="46:49" x14ac:dyDescent="0.3">
      <c r="AT815" s="5">
        <v>9720</v>
      </c>
      <c r="AU815" s="5">
        <v>-56</v>
      </c>
      <c r="AV815" s="5">
        <v>32</v>
      </c>
      <c r="AW815" s="5">
        <v>32</v>
      </c>
    </row>
    <row r="816" spans="46:49" x14ac:dyDescent="0.3">
      <c r="AT816" s="5">
        <v>9720</v>
      </c>
      <c r="AU816" s="5">
        <v>-55</v>
      </c>
      <c r="AV816" s="5">
        <v>54</v>
      </c>
      <c r="AW816" s="5">
        <v>54</v>
      </c>
    </row>
    <row r="817" spans="46:49" x14ac:dyDescent="0.3">
      <c r="AT817" s="5">
        <v>9720</v>
      </c>
      <c r="AU817" s="5">
        <v>-54</v>
      </c>
      <c r="AV817" s="5">
        <v>61</v>
      </c>
      <c r="AW817" s="5">
        <v>61</v>
      </c>
    </row>
    <row r="818" spans="46:49" x14ac:dyDescent="0.3">
      <c r="AT818" s="5">
        <v>9720</v>
      </c>
      <c r="AU818" s="5">
        <v>-53</v>
      </c>
      <c r="AV818" s="5">
        <v>60</v>
      </c>
      <c r="AW818" s="5">
        <v>60</v>
      </c>
    </row>
    <row r="819" spans="46:49" x14ac:dyDescent="0.3">
      <c r="AT819" s="5">
        <v>9720</v>
      </c>
      <c r="AU819" s="5">
        <v>-52</v>
      </c>
      <c r="AV819" s="5">
        <v>61</v>
      </c>
      <c r="AW819" s="5">
        <v>61</v>
      </c>
    </row>
    <row r="820" spans="46:49" x14ac:dyDescent="0.3">
      <c r="AT820" s="5">
        <v>9720</v>
      </c>
      <c r="AU820" s="5">
        <v>-51</v>
      </c>
      <c r="AV820" s="5">
        <v>33</v>
      </c>
      <c r="AW820" s="5">
        <v>33</v>
      </c>
    </row>
    <row r="821" spans="46:49" x14ac:dyDescent="0.3">
      <c r="AT821" s="5">
        <v>9720</v>
      </c>
      <c r="AU821" s="5">
        <v>-50</v>
      </c>
      <c r="AV821" s="5">
        <v>25</v>
      </c>
      <c r="AW821" s="5">
        <v>25</v>
      </c>
    </row>
    <row r="822" spans="46:49" x14ac:dyDescent="0.3">
      <c r="AT822" s="5">
        <v>9720</v>
      </c>
      <c r="AU822" s="5">
        <v>-49</v>
      </c>
      <c r="AV822" s="5">
        <v>30</v>
      </c>
      <c r="AW822" s="5">
        <v>30</v>
      </c>
    </row>
    <row r="823" spans="46:49" x14ac:dyDescent="0.3">
      <c r="AT823" s="5">
        <v>9720</v>
      </c>
      <c r="AU823" s="5">
        <v>-48</v>
      </c>
      <c r="AV823" s="5">
        <v>24</v>
      </c>
      <c r="AW823" s="5">
        <v>24</v>
      </c>
    </row>
    <row r="824" spans="46:49" x14ac:dyDescent="0.3">
      <c r="AT824" s="5">
        <v>9720</v>
      </c>
      <c r="AU824" s="5">
        <v>-47</v>
      </c>
      <c r="AV824" s="5">
        <v>27</v>
      </c>
      <c r="AW824" s="5">
        <v>27</v>
      </c>
    </row>
    <row r="825" spans="46:49" x14ac:dyDescent="0.3">
      <c r="AT825" s="5">
        <v>9720</v>
      </c>
      <c r="AU825" s="5">
        <v>-46</v>
      </c>
      <c r="AV825" s="5">
        <v>20</v>
      </c>
      <c r="AW825" s="5">
        <v>20</v>
      </c>
    </row>
    <row r="826" spans="46:49" x14ac:dyDescent="0.3">
      <c r="AT826" s="5">
        <v>9720</v>
      </c>
      <c r="AU826" s="5">
        <v>-45</v>
      </c>
      <c r="AV826" s="5">
        <v>21</v>
      </c>
      <c r="AW826" s="5">
        <v>21</v>
      </c>
    </row>
    <row r="827" spans="46:49" x14ac:dyDescent="0.3">
      <c r="AT827" s="5">
        <v>9720</v>
      </c>
      <c r="AU827" s="5">
        <v>-44</v>
      </c>
      <c r="AV827" s="5">
        <v>15</v>
      </c>
      <c r="AW827" s="5">
        <v>15</v>
      </c>
    </row>
    <row r="828" spans="46:49" x14ac:dyDescent="0.3">
      <c r="AT828" s="5">
        <v>9720</v>
      </c>
      <c r="AU828" s="5">
        <v>-43</v>
      </c>
      <c r="AV828" s="5">
        <v>5</v>
      </c>
      <c r="AW828" s="5">
        <v>5</v>
      </c>
    </row>
    <row r="829" spans="46:49" x14ac:dyDescent="0.3">
      <c r="AT829" s="5">
        <v>9720</v>
      </c>
      <c r="AU829" s="5">
        <v>-42</v>
      </c>
      <c r="AV829" s="5">
        <v>7</v>
      </c>
      <c r="AW829" s="5">
        <v>7</v>
      </c>
    </row>
    <row r="830" spans="46:49" x14ac:dyDescent="0.3">
      <c r="AT830" s="5">
        <v>9720</v>
      </c>
      <c r="AU830" s="5">
        <v>-41</v>
      </c>
      <c r="AV830" s="5">
        <v>2</v>
      </c>
      <c r="AW830" s="5">
        <v>2</v>
      </c>
    </row>
    <row r="831" spans="46:49" x14ac:dyDescent="0.3">
      <c r="AT831" s="5">
        <v>66661</v>
      </c>
      <c r="AU831" s="5">
        <v>-93</v>
      </c>
      <c r="AV831" s="5">
        <v>2</v>
      </c>
      <c r="AW831" s="5">
        <v>2</v>
      </c>
    </row>
    <row r="832" spans="46:49" x14ac:dyDescent="0.3">
      <c r="AT832" s="5">
        <v>66661</v>
      </c>
      <c r="AU832" s="5">
        <v>-92</v>
      </c>
      <c r="AV832" s="5">
        <v>7</v>
      </c>
      <c r="AW832" s="5">
        <v>7</v>
      </c>
    </row>
    <row r="833" spans="46:49" x14ac:dyDescent="0.3">
      <c r="AT833" s="5">
        <v>66661</v>
      </c>
      <c r="AU833" s="5">
        <v>-91</v>
      </c>
      <c r="AV833" s="5">
        <v>23</v>
      </c>
      <c r="AW833" s="5">
        <v>23</v>
      </c>
    </row>
    <row r="834" spans="46:49" x14ac:dyDescent="0.3">
      <c r="AT834" s="5">
        <v>66661</v>
      </c>
      <c r="AU834" s="5">
        <v>-90</v>
      </c>
      <c r="AV834" s="5">
        <v>61</v>
      </c>
      <c r="AW834" s="5">
        <v>61</v>
      </c>
    </row>
    <row r="835" spans="46:49" x14ac:dyDescent="0.3">
      <c r="AT835" s="5">
        <v>66661</v>
      </c>
      <c r="AU835" s="5">
        <v>-89</v>
      </c>
      <c r="AV835" s="5">
        <v>136</v>
      </c>
      <c r="AW835" s="5">
        <v>136</v>
      </c>
    </row>
    <row r="836" spans="46:49" x14ac:dyDescent="0.3">
      <c r="AT836" s="5">
        <v>66661</v>
      </c>
      <c r="AU836" s="5">
        <v>-88</v>
      </c>
      <c r="AV836" s="5">
        <v>211</v>
      </c>
      <c r="AW836" s="5">
        <v>211</v>
      </c>
    </row>
    <row r="837" spans="46:49" x14ac:dyDescent="0.3">
      <c r="AT837" s="5">
        <v>66661</v>
      </c>
      <c r="AU837" s="5">
        <v>-87</v>
      </c>
      <c r="AV837" s="5">
        <v>201</v>
      </c>
      <c r="AW837" s="5">
        <v>201</v>
      </c>
    </row>
    <row r="838" spans="46:49" x14ac:dyDescent="0.3">
      <c r="AT838" s="5">
        <v>66661</v>
      </c>
      <c r="AU838" s="5">
        <v>-86</v>
      </c>
      <c r="AV838" s="5">
        <v>98</v>
      </c>
      <c r="AW838" s="5">
        <v>98</v>
      </c>
    </row>
    <row r="839" spans="46:49" x14ac:dyDescent="0.3">
      <c r="AT839" s="5">
        <v>66661</v>
      </c>
      <c r="AU839" s="5">
        <v>-85</v>
      </c>
      <c r="AV839" s="5">
        <v>72</v>
      </c>
      <c r="AW839" s="5">
        <v>72</v>
      </c>
    </row>
    <row r="840" spans="46:49" x14ac:dyDescent="0.3">
      <c r="AT840" s="5">
        <v>66661</v>
      </c>
      <c r="AU840" s="5">
        <v>-84</v>
      </c>
      <c r="AV840" s="5">
        <v>60</v>
      </c>
      <c r="AW840" s="5">
        <v>60</v>
      </c>
    </row>
    <row r="841" spans="46:49" x14ac:dyDescent="0.3">
      <c r="AT841" s="5">
        <v>66661</v>
      </c>
      <c r="AU841" s="5">
        <v>-83</v>
      </c>
      <c r="AV841" s="5">
        <v>60</v>
      </c>
      <c r="AW841" s="5">
        <v>60</v>
      </c>
    </row>
    <row r="842" spans="46:49" x14ac:dyDescent="0.3">
      <c r="AT842" s="5">
        <v>66661</v>
      </c>
      <c r="AU842" s="5">
        <v>-82</v>
      </c>
      <c r="AV842" s="5">
        <v>52</v>
      </c>
      <c r="AW842" s="5">
        <v>52</v>
      </c>
    </row>
    <row r="843" spans="46:49" x14ac:dyDescent="0.3">
      <c r="AT843" s="5">
        <v>66661</v>
      </c>
      <c r="AU843" s="5">
        <v>-81</v>
      </c>
      <c r="AV843" s="5">
        <v>82</v>
      </c>
      <c r="AW843" s="5">
        <v>82</v>
      </c>
    </row>
    <row r="844" spans="46:49" x14ac:dyDescent="0.3">
      <c r="AT844" s="5">
        <v>66661</v>
      </c>
      <c r="AU844" s="5">
        <v>-80</v>
      </c>
      <c r="AV844" s="5">
        <v>107</v>
      </c>
      <c r="AW844" s="5">
        <v>107</v>
      </c>
    </row>
    <row r="845" spans="46:49" x14ac:dyDescent="0.3">
      <c r="AT845" s="5">
        <v>66661</v>
      </c>
      <c r="AU845" s="5">
        <v>-79</v>
      </c>
      <c r="AV845" s="5">
        <v>41</v>
      </c>
      <c r="AW845" s="5">
        <v>41</v>
      </c>
    </row>
    <row r="846" spans="46:49" x14ac:dyDescent="0.3">
      <c r="AT846" s="5">
        <v>66661</v>
      </c>
      <c r="AU846" s="5">
        <v>-78</v>
      </c>
      <c r="AV846" s="5">
        <v>46</v>
      </c>
      <c r="AW846" s="5">
        <v>46</v>
      </c>
    </row>
    <row r="847" spans="46:49" x14ac:dyDescent="0.3">
      <c r="AT847" s="5">
        <v>66661</v>
      </c>
      <c r="AU847" s="5">
        <v>-77</v>
      </c>
      <c r="AV847" s="5">
        <v>61</v>
      </c>
      <c r="AW847" s="5">
        <v>61</v>
      </c>
    </row>
    <row r="848" spans="46:49" x14ac:dyDescent="0.3">
      <c r="AT848" s="5">
        <v>66661</v>
      </c>
      <c r="AU848" s="5">
        <v>-76</v>
      </c>
      <c r="AV848" s="5">
        <v>64</v>
      </c>
      <c r="AW848" s="5">
        <v>64</v>
      </c>
    </row>
    <row r="849" spans="46:49" x14ac:dyDescent="0.3">
      <c r="AT849" s="5">
        <v>66661</v>
      </c>
      <c r="AU849" s="5">
        <v>-75</v>
      </c>
      <c r="AV849" s="5">
        <v>148</v>
      </c>
      <c r="AW849" s="5">
        <v>148</v>
      </c>
    </row>
    <row r="850" spans="46:49" x14ac:dyDescent="0.3">
      <c r="AT850" s="5">
        <v>66661</v>
      </c>
      <c r="AU850" s="5">
        <v>-74</v>
      </c>
      <c r="AV850" s="5">
        <v>133</v>
      </c>
      <c r="AW850" s="5">
        <v>133</v>
      </c>
    </row>
    <row r="851" spans="46:49" x14ac:dyDescent="0.3">
      <c r="AT851" s="5">
        <v>66661</v>
      </c>
      <c r="AU851" s="5">
        <v>-73</v>
      </c>
      <c r="AV851" s="5">
        <v>90</v>
      </c>
      <c r="AW851" s="5">
        <v>90</v>
      </c>
    </row>
    <row r="852" spans="46:49" x14ac:dyDescent="0.3">
      <c r="AT852" s="5">
        <v>66661</v>
      </c>
      <c r="AU852" s="5">
        <v>-72</v>
      </c>
      <c r="AV852" s="5">
        <v>62</v>
      </c>
      <c r="AW852" s="5">
        <v>62</v>
      </c>
    </row>
    <row r="853" spans="46:49" x14ac:dyDescent="0.3">
      <c r="AT853" s="5">
        <v>66661</v>
      </c>
      <c r="AU853" s="5">
        <v>-71</v>
      </c>
      <c r="AV853" s="5">
        <v>112</v>
      </c>
      <c r="AW853" s="5">
        <v>112</v>
      </c>
    </row>
    <row r="854" spans="46:49" x14ac:dyDescent="0.3">
      <c r="AT854" s="5">
        <v>66661</v>
      </c>
      <c r="AU854" s="5">
        <v>-70</v>
      </c>
      <c r="AV854" s="5">
        <v>99</v>
      </c>
      <c r="AW854" s="5">
        <v>99</v>
      </c>
    </row>
    <row r="855" spans="46:49" x14ac:dyDescent="0.3">
      <c r="AT855" s="5">
        <v>66661</v>
      </c>
      <c r="AU855" s="5">
        <v>-69</v>
      </c>
      <c r="AV855" s="5">
        <v>99</v>
      </c>
      <c r="AW855" s="5">
        <v>99</v>
      </c>
    </row>
    <row r="856" spans="46:49" x14ac:dyDescent="0.3">
      <c r="AT856" s="5">
        <v>66661</v>
      </c>
      <c r="AU856" s="5">
        <v>-68</v>
      </c>
      <c r="AV856" s="5">
        <v>57</v>
      </c>
      <c r="AW856" s="5">
        <v>57</v>
      </c>
    </row>
    <row r="857" spans="46:49" x14ac:dyDescent="0.3">
      <c r="AT857" s="5">
        <v>66661</v>
      </c>
      <c r="AU857" s="5">
        <v>-67</v>
      </c>
      <c r="AV857" s="5">
        <v>50</v>
      </c>
      <c r="AW857" s="5">
        <v>50</v>
      </c>
    </row>
    <row r="858" spans="46:49" x14ac:dyDescent="0.3">
      <c r="AT858" s="5">
        <v>66661</v>
      </c>
      <c r="AU858" s="5">
        <v>-66</v>
      </c>
      <c r="AV858" s="5">
        <v>72</v>
      </c>
      <c r="AW858" s="5">
        <v>72</v>
      </c>
    </row>
    <row r="859" spans="46:49" x14ac:dyDescent="0.3">
      <c r="AT859" s="5">
        <v>66661</v>
      </c>
      <c r="AU859" s="5">
        <v>-65</v>
      </c>
      <c r="AV859" s="5">
        <v>105</v>
      </c>
      <c r="AW859" s="5">
        <v>105</v>
      </c>
    </row>
    <row r="860" spans="46:49" x14ac:dyDescent="0.3">
      <c r="AT860" s="5">
        <v>66661</v>
      </c>
      <c r="AU860" s="5">
        <v>-64</v>
      </c>
      <c r="AV860" s="5">
        <v>52</v>
      </c>
      <c r="AW860" s="5">
        <v>52</v>
      </c>
    </row>
    <row r="861" spans="46:49" x14ac:dyDescent="0.3">
      <c r="AT861" s="5">
        <v>66661</v>
      </c>
      <c r="AU861" s="5">
        <v>-63</v>
      </c>
      <c r="AV861" s="5">
        <v>74</v>
      </c>
      <c r="AW861" s="5">
        <v>74</v>
      </c>
    </row>
    <row r="862" spans="46:49" x14ac:dyDescent="0.3">
      <c r="AT862" s="5">
        <v>66661</v>
      </c>
      <c r="AU862" s="5">
        <v>-62</v>
      </c>
      <c r="AV862" s="5">
        <v>47</v>
      </c>
      <c r="AW862" s="5">
        <v>47</v>
      </c>
    </row>
    <row r="863" spans="46:49" x14ac:dyDescent="0.3">
      <c r="AT863" s="5">
        <v>66661</v>
      </c>
      <c r="AU863" s="5">
        <v>-61</v>
      </c>
      <c r="AV863" s="5">
        <v>56</v>
      </c>
      <c r="AW863" s="5">
        <v>56</v>
      </c>
    </row>
    <row r="864" spans="46:49" x14ac:dyDescent="0.3">
      <c r="AT864" s="5">
        <v>66661</v>
      </c>
      <c r="AU864" s="5">
        <v>-60</v>
      </c>
      <c r="AV864" s="5">
        <v>39</v>
      </c>
      <c r="AW864" s="5">
        <v>39</v>
      </c>
    </row>
    <row r="865" spans="46:49" x14ac:dyDescent="0.3">
      <c r="AT865" s="5">
        <v>66661</v>
      </c>
      <c r="AU865" s="5">
        <v>-59</v>
      </c>
      <c r="AV865" s="5">
        <v>48</v>
      </c>
      <c r="AW865" s="5">
        <v>48</v>
      </c>
    </row>
    <row r="866" spans="46:49" x14ac:dyDescent="0.3">
      <c r="AT866" s="5">
        <v>66661</v>
      </c>
      <c r="AU866" s="5">
        <v>-58</v>
      </c>
      <c r="AV866" s="5">
        <v>32</v>
      </c>
      <c r="AW866" s="5">
        <v>32</v>
      </c>
    </row>
    <row r="867" spans="46:49" x14ac:dyDescent="0.3">
      <c r="AT867" s="5">
        <v>66661</v>
      </c>
      <c r="AU867" s="5">
        <v>-57</v>
      </c>
      <c r="AV867" s="5">
        <v>20</v>
      </c>
      <c r="AW867" s="5">
        <v>20</v>
      </c>
    </row>
    <row r="868" spans="46:49" x14ac:dyDescent="0.3">
      <c r="AT868" s="5">
        <v>66661</v>
      </c>
      <c r="AU868" s="5">
        <v>-56</v>
      </c>
      <c r="AV868" s="5">
        <v>35</v>
      </c>
      <c r="AW868" s="5">
        <v>35</v>
      </c>
    </row>
    <row r="869" spans="46:49" x14ac:dyDescent="0.3">
      <c r="AT869" s="5">
        <v>66661</v>
      </c>
      <c r="AU869" s="5">
        <v>-55</v>
      </c>
      <c r="AV869" s="5">
        <v>11</v>
      </c>
      <c r="AW869" s="5">
        <v>11</v>
      </c>
    </row>
    <row r="870" spans="46:49" x14ac:dyDescent="0.3">
      <c r="AT870" s="5">
        <v>66661</v>
      </c>
      <c r="AU870" s="5">
        <v>-54</v>
      </c>
      <c r="AV870" s="5">
        <v>55</v>
      </c>
      <c r="AW870" s="5">
        <v>55</v>
      </c>
    </row>
    <row r="871" spans="46:49" x14ac:dyDescent="0.3">
      <c r="AT871" s="5">
        <v>66661</v>
      </c>
      <c r="AU871" s="5">
        <v>-53</v>
      </c>
      <c r="AV871" s="5">
        <v>36</v>
      </c>
      <c r="AW871" s="5">
        <v>36</v>
      </c>
    </row>
    <row r="872" spans="46:49" x14ac:dyDescent="0.3">
      <c r="AT872" s="5">
        <v>66661</v>
      </c>
      <c r="AU872" s="5">
        <v>-52</v>
      </c>
      <c r="AV872" s="5">
        <v>3</v>
      </c>
      <c r="AW872" s="5">
        <v>3</v>
      </c>
    </row>
    <row r="873" spans="46:49" x14ac:dyDescent="0.3">
      <c r="AT873" s="5">
        <v>66661</v>
      </c>
      <c r="AU873" s="5">
        <v>-51</v>
      </c>
      <c r="AV873" s="5">
        <v>5</v>
      </c>
      <c r="AW873" s="5">
        <v>5</v>
      </c>
    </row>
    <row r="874" spans="46:49" x14ac:dyDescent="0.3">
      <c r="AT874" s="5">
        <v>66661</v>
      </c>
      <c r="AU874" s="5">
        <v>-50</v>
      </c>
      <c r="AV874" s="5">
        <v>3</v>
      </c>
      <c r="AW874" s="5">
        <v>3</v>
      </c>
    </row>
    <row r="875" spans="46:49" x14ac:dyDescent="0.3">
      <c r="AT875" s="5">
        <v>66961</v>
      </c>
      <c r="AU875" s="5">
        <v>-100</v>
      </c>
      <c r="AV875" s="5">
        <v>3</v>
      </c>
      <c r="AW875" s="5">
        <v>3</v>
      </c>
    </row>
    <row r="876" spans="46:49" x14ac:dyDescent="0.3">
      <c r="AT876" s="5">
        <v>66961</v>
      </c>
      <c r="AU876" s="5">
        <v>-99</v>
      </c>
      <c r="AV876" s="5">
        <v>4</v>
      </c>
      <c r="AW876" s="5">
        <v>4</v>
      </c>
    </row>
    <row r="877" spans="46:49" x14ac:dyDescent="0.3">
      <c r="AT877" s="5">
        <v>66961</v>
      </c>
      <c r="AU877" s="5">
        <v>-97</v>
      </c>
      <c r="AV877" s="5">
        <v>39</v>
      </c>
      <c r="AW877" s="5">
        <v>39</v>
      </c>
    </row>
    <row r="878" spans="46:49" x14ac:dyDescent="0.3">
      <c r="AT878" s="5">
        <v>66961</v>
      </c>
      <c r="AU878" s="5">
        <v>-96</v>
      </c>
      <c r="AV878" s="5">
        <v>41</v>
      </c>
      <c r="AW878" s="5">
        <v>41</v>
      </c>
    </row>
    <row r="879" spans="46:49" x14ac:dyDescent="0.3">
      <c r="AT879" s="5">
        <v>66961</v>
      </c>
      <c r="AU879" s="5">
        <v>-95</v>
      </c>
      <c r="AV879" s="5">
        <v>92</v>
      </c>
      <c r="AW879" s="5">
        <v>92</v>
      </c>
    </row>
    <row r="880" spans="46:49" x14ac:dyDescent="0.3">
      <c r="AT880" s="5">
        <v>66961</v>
      </c>
      <c r="AU880" s="5">
        <v>-94</v>
      </c>
      <c r="AV880" s="5">
        <v>295</v>
      </c>
      <c r="AW880" s="5">
        <v>295</v>
      </c>
    </row>
    <row r="881" spans="46:49" x14ac:dyDescent="0.3">
      <c r="AT881" s="5">
        <v>66961</v>
      </c>
      <c r="AU881" s="5">
        <v>-93</v>
      </c>
      <c r="AV881" s="5">
        <v>139</v>
      </c>
      <c r="AW881" s="5">
        <v>139</v>
      </c>
    </row>
    <row r="882" spans="46:49" x14ac:dyDescent="0.3">
      <c r="AT882" s="5">
        <v>66961</v>
      </c>
      <c r="AU882" s="5">
        <v>-92</v>
      </c>
      <c r="AV882" s="5">
        <v>83</v>
      </c>
      <c r="AW882" s="5">
        <v>83</v>
      </c>
    </row>
    <row r="883" spans="46:49" x14ac:dyDescent="0.3">
      <c r="AT883" s="5">
        <v>66961</v>
      </c>
      <c r="AU883" s="5">
        <v>-91</v>
      </c>
      <c r="AV883" s="5">
        <v>73</v>
      </c>
      <c r="AW883" s="5">
        <v>73</v>
      </c>
    </row>
    <row r="884" spans="46:49" x14ac:dyDescent="0.3">
      <c r="AT884" s="5">
        <v>66961</v>
      </c>
      <c r="AU884" s="5">
        <v>-90</v>
      </c>
      <c r="AV884" s="5">
        <v>50</v>
      </c>
      <c r="AW884" s="5">
        <v>50</v>
      </c>
    </row>
    <row r="885" spans="46:49" x14ac:dyDescent="0.3">
      <c r="AT885" s="5">
        <v>66961</v>
      </c>
      <c r="AU885" s="5">
        <v>-89</v>
      </c>
      <c r="AV885" s="5">
        <v>71</v>
      </c>
      <c r="AW885" s="5">
        <v>71</v>
      </c>
    </row>
    <row r="886" spans="46:49" x14ac:dyDescent="0.3">
      <c r="AT886" s="5">
        <v>66961</v>
      </c>
      <c r="AU886" s="5">
        <v>-88</v>
      </c>
      <c r="AV886" s="5">
        <v>51</v>
      </c>
      <c r="AW886" s="5">
        <v>51</v>
      </c>
    </row>
    <row r="887" spans="46:49" x14ac:dyDescent="0.3">
      <c r="AT887" s="5">
        <v>66961</v>
      </c>
      <c r="AU887" s="5">
        <v>-87</v>
      </c>
      <c r="AV887" s="5">
        <v>47</v>
      </c>
      <c r="AW887" s="5">
        <v>47</v>
      </c>
    </row>
    <row r="888" spans="46:49" x14ac:dyDescent="0.3">
      <c r="AT888" s="5">
        <v>66961</v>
      </c>
      <c r="AU888" s="5">
        <v>-86</v>
      </c>
      <c r="AV888" s="5">
        <v>91</v>
      </c>
      <c r="AW888" s="5">
        <v>91</v>
      </c>
    </row>
    <row r="889" spans="46:49" x14ac:dyDescent="0.3">
      <c r="AT889" s="5">
        <v>66961</v>
      </c>
      <c r="AU889" s="5">
        <v>-85</v>
      </c>
      <c r="AV889" s="5">
        <v>88</v>
      </c>
      <c r="AW889" s="5">
        <v>88</v>
      </c>
    </row>
    <row r="890" spans="46:49" x14ac:dyDescent="0.3">
      <c r="AT890" s="5">
        <v>66961</v>
      </c>
      <c r="AU890" s="5">
        <v>-84</v>
      </c>
      <c r="AV890" s="5">
        <v>52</v>
      </c>
      <c r="AW890" s="5">
        <v>52</v>
      </c>
    </row>
    <row r="891" spans="46:49" x14ac:dyDescent="0.3">
      <c r="AT891" s="5">
        <v>66961</v>
      </c>
      <c r="AU891" s="5">
        <v>-83</v>
      </c>
      <c r="AV891" s="5">
        <v>61</v>
      </c>
      <c r="AW891" s="5">
        <v>61</v>
      </c>
    </row>
    <row r="892" spans="46:49" x14ac:dyDescent="0.3">
      <c r="AT892" s="5">
        <v>66961</v>
      </c>
      <c r="AU892" s="5">
        <v>-82</v>
      </c>
      <c r="AV892" s="5">
        <v>75</v>
      </c>
      <c r="AW892" s="5">
        <v>75</v>
      </c>
    </row>
    <row r="893" spans="46:49" x14ac:dyDescent="0.3">
      <c r="AT893" s="5">
        <v>66961</v>
      </c>
      <c r="AU893" s="5">
        <v>-81</v>
      </c>
      <c r="AV893" s="5">
        <v>55</v>
      </c>
      <c r="AW893" s="5">
        <v>55</v>
      </c>
    </row>
    <row r="894" spans="46:49" x14ac:dyDescent="0.3">
      <c r="AT894" s="5">
        <v>66961</v>
      </c>
      <c r="AU894" s="5">
        <v>-80</v>
      </c>
      <c r="AV894" s="5">
        <v>79</v>
      </c>
      <c r="AW894" s="5">
        <v>79</v>
      </c>
    </row>
    <row r="895" spans="46:49" x14ac:dyDescent="0.3">
      <c r="AT895" s="5">
        <v>66961</v>
      </c>
      <c r="AU895" s="5">
        <v>-79</v>
      </c>
      <c r="AV895" s="5">
        <v>53</v>
      </c>
      <c r="AW895" s="5">
        <v>53</v>
      </c>
    </row>
    <row r="896" spans="46:49" x14ac:dyDescent="0.3">
      <c r="AT896" s="5">
        <v>66961</v>
      </c>
      <c r="AU896" s="5">
        <v>-78</v>
      </c>
      <c r="AV896" s="5">
        <v>90</v>
      </c>
      <c r="AW896" s="5">
        <v>90</v>
      </c>
    </row>
    <row r="897" spans="46:49" x14ac:dyDescent="0.3">
      <c r="AT897" s="5">
        <v>66961</v>
      </c>
      <c r="AU897" s="5">
        <v>-77</v>
      </c>
      <c r="AV897" s="5">
        <v>114</v>
      </c>
      <c r="AW897" s="5">
        <v>114</v>
      </c>
    </row>
    <row r="898" spans="46:49" x14ac:dyDescent="0.3">
      <c r="AT898" s="5">
        <v>66961</v>
      </c>
      <c r="AU898" s="5">
        <v>-76</v>
      </c>
      <c r="AV898" s="5">
        <v>139</v>
      </c>
      <c r="AW898" s="5">
        <v>139</v>
      </c>
    </row>
    <row r="899" spans="46:49" x14ac:dyDescent="0.3">
      <c r="AT899" s="5">
        <v>66961</v>
      </c>
      <c r="AU899" s="5">
        <v>-75</v>
      </c>
      <c r="AV899" s="5">
        <v>134</v>
      </c>
      <c r="AW899" s="5">
        <v>134</v>
      </c>
    </row>
    <row r="900" spans="46:49" x14ac:dyDescent="0.3">
      <c r="AT900" s="5">
        <v>66961</v>
      </c>
      <c r="AU900" s="5">
        <v>-74</v>
      </c>
      <c r="AV900" s="5">
        <v>82</v>
      </c>
      <c r="AW900" s="5">
        <v>82</v>
      </c>
    </row>
    <row r="901" spans="46:49" x14ac:dyDescent="0.3">
      <c r="AT901" s="5">
        <v>66961</v>
      </c>
      <c r="AU901" s="5">
        <v>-73</v>
      </c>
      <c r="AV901" s="5">
        <v>94</v>
      </c>
      <c r="AW901" s="5">
        <v>94</v>
      </c>
    </row>
    <row r="902" spans="46:49" x14ac:dyDescent="0.3">
      <c r="AT902" s="5">
        <v>66961</v>
      </c>
      <c r="AU902" s="5">
        <v>-72</v>
      </c>
      <c r="AV902" s="5">
        <v>83</v>
      </c>
      <c r="AW902" s="5">
        <v>83</v>
      </c>
    </row>
    <row r="903" spans="46:49" x14ac:dyDescent="0.3">
      <c r="AT903" s="5">
        <v>66961</v>
      </c>
      <c r="AU903" s="5">
        <v>-71</v>
      </c>
      <c r="AV903" s="5">
        <v>81</v>
      </c>
      <c r="AW903" s="5">
        <v>81</v>
      </c>
    </row>
    <row r="904" spans="46:49" x14ac:dyDescent="0.3">
      <c r="AT904" s="5">
        <v>66961</v>
      </c>
      <c r="AU904" s="5">
        <v>-70</v>
      </c>
      <c r="AV904" s="5">
        <v>72</v>
      </c>
      <c r="AW904" s="5">
        <v>72</v>
      </c>
    </row>
    <row r="905" spans="46:49" x14ac:dyDescent="0.3">
      <c r="AT905" s="5">
        <v>66961</v>
      </c>
      <c r="AU905" s="5">
        <v>-69</v>
      </c>
      <c r="AV905" s="5">
        <v>74</v>
      </c>
      <c r="AW905" s="5">
        <v>74</v>
      </c>
    </row>
    <row r="906" spans="46:49" x14ac:dyDescent="0.3">
      <c r="AT906" s="5">
        <v>66961</v>
      </c>
      <c r="AU906" s="5">
        <v>-68</v>
      </c>
      <c r="AV906" s="5">
        <v>78</v>
      </c>
      <c r="AW906" s="5">
        <v>78</v>
      </c>
    </row>
    <row r="907" spans="46:49" x14ac:dyDescent="0.3">
      <c r="AT907" s="5">
        <v>66961</v>
      </c>
      <c r="AU907" s="5">
        <v>-67</v>
      </c>
      <c r="AV907" s="5">
        <v>52</v>
      </c>
      <c r="AW907" s="5">
        <v>52</v>
      </c>
    </row>
    <row r="908" spans="46:49" x14ac:dyDescent="0.3">
      <c r="AT908" s="5">
        <v>66961</v>
      </c>
      <c r="AU908" s="5">
        <v>-66</v>
      </c>
      <c r="AV908" s="5">
        <v>42</v>
      </c>
      <c r="AW908" s="5">
        <v>42</v>
      </c>
    </row>
    <row r="909" spans="46:49" x14ac:dyDescent="0.3">
      <c r="AT909" s="5">
        <v>66961</v>
      </c>
      <c r="AU909" s="5">
        <v>-65</v>
      </c>
      <c r="AV909" s="5">
        <v>37</v>
      </c>
      <c r="AW909" s="5">
        <v>37</v>
      </c>
    </row>
    <row r="910" spans="46:49" x14ac:dyDescent="0.3">
      <c r="AT910" s="5">
        <v>66961</v>
      </c>
      <c r="AU910" s="5">
        <v>-64</v>
      </c>
      <c r="AV910" s="5">
        <v>30</v>
      </c>
      <c r="AW910" s="5">
        <v>30</v>
      </c>
    </row>
    <row r="911" spans="46:49" x14ac:dyDescent="0.3">
      <c r="AT911" s="5">
        <v>66961</v>
      </c>
      <c r="AU911" s="5">
        <v>-63</v>
      </c>
      <c r="AV911" s="5">
        <v>30</v>
      </c>
      <c r="AW911" s="5">
        <v>30</v>
      </c>
    </row>
    <row r="912" spans="46:49" x14ac:dyDescent="0.3">
      <c r="AT912" s="5">
        <v>66961</v>
      </c>
      <c r="AU912" s="5">
        <v>-62</v>
      </c>
      <c r="AV912" s="5">
        <v>38</v>
      </c>
      <c r="AW912" s="5">
        <v>38</v>
      </c>
    </row>
    <row r="913" spans="46:49" x14ac:dyDescent="0.3">
      <c r="AT913" s="5">
        <v>66961</v>
      </c>
      <c r="AU913" s="5">
        <v>-61</v>
      </c>
      <c r="AV913" s="5">
        <v>36</v>
      </c>
      <c r="AW913" s="5">
        <v>36</v>
      </c>
    </row>
    <row r="914" spans="46:49" x14ac:dyDescent="0.3">
      <c r="AT914" s="5">
        <v>66961</v>
      </c>
      <c r="AU914" s="5">
        <v>-60</v>
      </c>
      <c r="AV914" s="5">
        <v>45</v>
      </c>
      <c r="AW914" s="5">
        <v>45</v>
      </c>
    </row>
    <row r="915" spans="46:49" x14ac:dyDescent="0.3">
      <c r="AT915" s="5">
        <v>66961</v>
      </c>
      <c r="AU915" s="5">
        <v>-59</v>
      </c>
      <c r="AV915" s="5">
        <v>14</v>
      </c>
      <c r="AW915" s="5">
        <v>14</v>
      </c>
    </row>
    <row r="916" spans="46:49" x14ac:dyDescent="0.3">
      <c r="AT916" s="5">
        <v>66961</v>
      </c>
      <c r="AU916" s="5">
        <v>-58</v>
      </c>
      <c r="AV916" s="5">
        <v>12</v>
      </c>
      <c r="AW916" s="5">
        <v>12</v>
      </c>
    </row>
    <row r="917" spans="46:49" x14ac:dyDescent="0.3">
      <c r="AT917" s="5">
        <v>66961</v>
      </c>
      <c r="AU917" s="5">
        <v>-57</v>
      </c>
      <c r="AV917" s="5">
        <v>4</v>
      </c>
      <c r="AW917" s="5">
        <v>4</v>
      </c>
    </row>
    <row r="918" spans="46:49" x14ac:dyDescent="0.3">
      <c r="AT918" s="5">
        <v>66961</v>
      </c>
      <c r="AU918" s="5">
        <v>-56</v>
      </c>
      <c r="AV918" s="5">
        <v>7</v>
      </c>
      <c r="AW918" s="5">
        <v>7</v>
      </c>
    </row>
    <row r="919" spans="46:49" ht="15" thickBot="1" x14ac:dyDescent="0.35">
      <c r="AT919" s="22">
        <v>66961</v>
      </c>
      <c r="AU919" s="22">
        <v>-55</v>
      </c>
      <c r="AV919" s="22">
        <v>2</v>
      </c>
      <c r="AW919" s="22">
        <v>2</v>
      </c>
    </row>
  </sheetData>
  <autoFilter ref="Z1:BB1" xr:uid="{B968750B-7704-46B4-8ADD-E59243F4E2F7}"/>
  <sortState xmlns:xlrd2="http://schemas.microsoft.com/office/spreadsheetml/2017/richdata2" ref="Z2:AR6">
    <sortCondition ref="Z1"/>
  </sortState>
  <pageMargins left="0.7" right="0.7" top="0.75" bottom="0.75" header="0.3" footer="0.3"/>
  <pageSetup paperSize="32767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7F9F-A7D2-4400-9AF4-28569B7AFB39}">
  <sheetPr codeName="Sheet05"/>
  <dimension ref="A1:H919"/>
  <sheetViews>
    <sheetView workbookViewId="0">
      <selection activeCell="F9" sqref="F9"/>
    </sheetView>
  </sheetViews>
  <sheetFormatPr defaultColWidth="3.6640625" defaultRowHeight="14.4" x14ac:dyDescent="0.3"/>
  <cols>
    <col min="1" max="1" width="17" bestFit="1" customWidth="1"/>
    <col min="2" max="2" width="30.44140625" bestFit="1" customWidth="1"/>
    <col min="3" max="3" width="10.33203125" bestFit="1" customWidth="1"/>
    <col min="6" max="6" width="17" bestFit="1" customWidth="1"/>
    <col min="7" max="7" width="33.44140625" bestFit="1" customWidth="1"/>
    <col min="8" max="8" width="10.33203125" bestFit="1" customWidth="1"/>
  </cols>
  <sheetData>
    <row r="1" spans="1:8" x14ac:dyDescent="0.3">
      <c r="A1" t="s">
        <v>159</v>
      </c>
      <c r="B1" t="s">
        <v>160</v>
      </c>
      <c r="C1" t="s">
        <v>56</v>
      </c>
      <c r="F1" t="s">
        <v>159</v>
      </c>
      <c r="G1" t="s">
        <v>161</v>
      </c>
      <c r="H1" t="s">
        <v>56</v>
      </c>
    </row>
    <row r="2" spans="1:8" x14ac:dyDescent="0.3">
      <c r="A2">
        <v>675</v>
      </c>
      <c r="B2">
        <v>-93</v>
      </c>
      <c r="C2">
        <v>3</v>
      </c>
      <c r="F2">
        <v>675</v>
      </c>
      <c r="G2">
        <v>-10</v>
      </c>
      <c r="H2">
        <v>3</v>
      </c>
    </row>
    <row r="3" spans="1:8" x14ac:dyDescent="0.3">
      <c r="A3">
        <v>675</v>
      </c>
      <c r="B3">
        <v>-92</v>
      </c>
      <c r="C3">
        <v>4</v>
      </c>
      <c r="F3">
        <v>675</v>
      </c>
      <c r="G3">
        <v>-7</v>
      </c>
      <c r="H3">
        <v>6</v>
      </c>
    </row>
    <row r="4" spans="1:8" x14ac:dyDescent="0.3">
      <c r="A4">
        <v>675</v>
      </c>
      <c r="B4">
        <v>-91</v>
      </c>
      <c r="C4">
        <v>6</v>
      </c>
      <c r="F4">
        <v>675</v>
      </c>
      <c r="G4">
        <v>-6</v>
      </c>
      <c r="H4">
        <v>20</v>
      </c>
    </row>
    <row r="5" spans="1:8" x14ac:dyDescent="0.3">
      <c r="A5">
        <v>675</v>
      </c>
      <c r="B5">
        <v>-90</v>
      </c>
      <c r="C5">
        <v>11</v>
      </c>
      <c r="F5">
        <v>675</v>
      </c>
      <c r="G5">
        <v>-5</v>
      </c>
      <c r="H5">
        <v>22</v>
      </c>
    </row>
    <row r="6" spans="1:8" x14ac:dyDescent="0.3">
      <c r="A6">
        <v>675</v>
      </c>
      <c r="B6">
        <v>-89</v>
      </c>
      <c r="C6">
        <v>16</v>
      </c>
      <c r="F6">
        <v>675</v>
      </c>
      <c r="G6">
        <v>-4</v>
      </c>
      <c r="H6">
        <v>70</v>
      </c>
    </row>
    <row r="7" spans="1:8" x14ac:dyDescent="0.3">
      <c r="A7">
        <v>675</v>
      </c>
      <c r="B7">
        <v>-88</v>
      </c>
      <c r="C7">
        <v>10</v>
      </c>
      <c r="F7">
        <v>675</v>
      </c>
      <c r="G7">
        <v>-3</v>
      </c>
      <c r="H7">
        <v>147</v>
      </c>
    </row>
    <row r="8" spans="1:8" x14ac:dyDescent="0.3">
      <c r="A8">
        <v>675</v>
      </c>
      <c r="B8">
        <v>-87</v>
      </c>
      <c r="C8">
        <v>34</v>
      </c>
      <c r="F8">
        <v>675</v>
      </c>
      <c r="G8">
        <v>-2</v>
      </c>
      <c r="H8">
        <v>130</v>
      </c>
    </row>
    <row r="9" spans="1:8" x14ac:dyDescent="0.3">
      <c r="A9">
        <v>675</v>
      </c>
      <c r="B9">
        <v>-86</v>
      </c>
      <c r="C9">
        <v>27</v>
      </c>
      <c r="F9">
        <v>675</v>
      </c>
      <c r="G9">
        <v>-1</v>
      </c>
      <c r="H9">
        <v>151</v>
      </c>
    </row>
    <row r="10" spans="1:8" x14ac:dyDescent="0.3">
      <c r="A10">
        <v>675</v>
      </c>
      <c r="B10">
        <v>-85</v>
      </c>
      <c r="C10">
        <v>36</v>
      </c>
      <c r="F10">
        <v>675</v>
      </c>
      <c r="G10">
        <v>0</v>
      </c>
      <c r="H10">
        <v>160</v>
      </c>
    </row>
    <row r="11" spans="1:8" x14ac:dyDescent="0.3">
      <c r="A11">
        <v>675</v>
      </c>
      <c r="B11">
        <v>-84</v>
      </c>
      <c r="C11">
        <v>23</v>
      </c>
      <c r="F11">
        <v>675</v>
      </c>
      <c r="G11">
        <v>1</v>
      </c>
      <c r="H11">
        <v>107</v>
      </c>
    </row>
    <row r="12" spans="1:8" x14ac:dyDescent="0.3">
      <c r="A12">
        <v>675</v>
      </c>
      <c r="B12">
        <v>-83</v>
      </c>
      <c r="C12">
        <v>21</v>
      </c>
      <c r="F12">
        <v>675</v>
      </c>
      <c r="G12">
        <v>2</v>
      </c>
      <c r="H12">
        <v>125</v>
      </c>
    </row>
    <row r="13" spans="1:8" x14ac:dyDescent="0.3">
      <c r="A13">
        <v>675</v>
      </c>
      <c r="B13">
        <v>-82</v>
      </c>
      <c r="C13">
        <v>25</v>
      </c>
      <c r="F13">
        <v>675</v>
      </c>
      <c r="G13">
        <v>3</v>
      </c>
      <c r="H13">
        <v>78</v>
      </c>
    </row>
    <row r="14" spans="1:8" x14ac:dyDescent="0.3">
      <c r="A14">
        <v>675</v>
      </c>
      <c r="B14">
        <v>-81</v>
      </c>
      <c r="C14">
        <v>68</v>
      </c>
      <c r="F14">
        <v>675</v>
      </c>
      <c r="G14">
        <v>4</v>
      </c>
      <c r="H14">
        <v>135</v>
      </c>
    </row>
    <row r="15" spans="1:8" x14ac:dyDescent="0.3">
      <c r="A15">
        <v>675</v>
      </c>
      <c r="B15">
        <v>-80</v>
      </c>
      <c r="C15">
        <v>45</v>
      </c>
      <c r="F15">
        <v>675</v>
      </c>
      <c r="G15">
        <v>5</v>
      </c>
      <c r="H15">
        <v>162</v>
      </c>
    </row>
    <row r="16" spans="1:8" x14ac:dyDescent="0.3">
      <c r="A16">
        <v>675</v>
      </c>
      <c r="B16">
        <v>-79</v>
      </c>
      <c r="C16">
        <v>67</v>
      </c>
      <c r="F16">
        <v>675</v>
      </c>
      <c r="G16">
        <v>6</v>
      </c>
      <c r="H16">
        <v>133</v>
      </c>
    </row>
    <row r="17" spans="1:8" x14ac:dyDescent="0.3">
      <c r="A17">
        <v>675</v>
      </c>
      <c r="B17">
        <v>-78</v>
      </c>
      <c r="C17">
        <v>41</v>
      </c>
      <c r="F17">
        <v>675</v>
      </c>
      <c r="G17">
        <v>7</v>
      </c>
      <c r="H17">
        <v>184</v>
      </c>
    </row>
    <row r="18" spans="1:8" x14ac:dyDescent="0.3">
      <c r="A18">
        <v>675</v>
      </c>
      <c r="B18">
        <v>-77</v>
      </c>
      <c r="C18">
        <v>67</v>
      </c>
      <c r="F18">
        <v>675</v>
      </c>
      <c r="G18">
        <v>8</v>
      </c>
      <c r="H18">
        <v>191</v>
      </c>
    </row>
    <row r="19" spans="1:8" x14ac:dyDescent="0.3">
      <c r="A19">
        <v>675</v>
      </c>
      <c r="B19">
        <v>-76</v>
      </c>
      <c r="C19">
        <v>150</v>
      </c>
      <c r="F19">
        <v>675</v>
      </c>
      <c r="G19">
        <v>9</v>
      </c>
      <c r="H19">
        <v>158</v>
      </c>
    </row>
    <row r="20" spans="1:8" x14ac:dyDescent="0.3">
      <c r="A20">
        <v>675</v>
      </c>
      <c r="B20">
        <v>-75</v>
      </c>
      <c r="C20">
        <v>97</v>
      </c>
      <c r="F20">
        <v>675</v>
      </c>
      <c r="G20">
        <v>10</v>
      </c>
      <c r="H20">
        <v>136</v>
      </c>
    </row>
    <row r="21" spans="1:8" x14ac:dyDescent="0.3">
      <c r="A21">
        <v>675</v>
      </c>
      <c r="B21">
        <v>-74</v>
      </c>
      <c r="C21">
        <v>66</v>
      </c>
      <c r="F21">
        <v>675</v>
      </c>
      <c r="G21">
        <v>11</v>
      </c>
      <c r="H21">
        <v>103</v>
      </c>
    </row>
    <row r="22" spans="1:8" x14ac:dyDescent="0.3">
      <c r="A22">
        <v>675</v>
      </c>
      <c r="B22">
        <v>-73</v>
      </c>
      <c r="C22">
        <v>92</v>
      </c>
      <c r="F22">
        <v>675</v>
      </c>
      <c r="G22">
        <v>12</v>
      </c>
      <c r="H22">
        <v>134</v>
      </c>
    </row>
    <row r="23" spans="1:8" x14ac:dyDescent="0.3">
      <c r="A23">
        <v>675</v>
      </c>
      <c r="B23">
        <v>-72</v>
      </c>
      <c r="C23">
        <v>129</v>
      </c>
      <c r="F23">
        <v>675</v>
      </c>
      <c r="G23">
        <v>13</v>
      </c>
      <c r="H23">
        <v>117</v>
      </c>
    </row>
    <row r="24" spans="1:8" x14ac:dyDescent="0.3">
      <c r="A24">
        <v>675</v>
      </c>
      <c r="B24">
        <v>-71</v>
      </c>
      <c r="C24">
        <v>132</v>
      </c>
      <c r="F24">
        <v>675</v>
      </c>
      <c r="G24">
        <v>14</v>
      </c>
      <c r="H24">
        <v>75</v>
      </c>
    </row>
    <row r="25" spans="1:8" x14ac:dyDescent="0.3">
      <c r="A25">
        <v>675</v>
      </c>
      <c r="B25">
        <v>-70</v>
      </c>
      <c r="C25">
        <v>96</v>
      </c>
      <c r="F25">
        <v>675</v>
      </c>
      <c r="G25">
        <v>15</v>
      </c>
      <c r="H25">
        <v>75</v>
      </c>
    </row>
    <row r="26" spans="1:8" x14ac:dyDescent="0.3">
      <c r="A26">
        <v>675</v>
      </c>
      <c r="B26">
        <v>-69</v>
      </c>
      <c r="C26">
        <v>212</v>
      </c>
      <c r="F26">
        <v>675</v>
      </c>
      <c r="G26">
        <v>16</v>
      </c>
      <c r="H26">
        <v>50</v>
      </c>
    </row>
    <row r="27" spans="1:8" x14ac:dyDescent="0.3">
      <c r="A27">
        <v>675</v>
      </c>
      <c r="B27">
        <v>-68</v>
      </c>
      <c r="C27">
        <v>337</v>
      </c>
      <c r="F27">
        <v>675</v>
      </c>
      <c r="G27">
        <v>17</v>
      </c>
      <c r="H27">
        <v>59</v>
      </c>
    </row>
    <row r="28" spans="1:8" x14ac:dyDescent="0.3">
      <c r="A28">
        <v>675</v>
      </c>
      <c r="B28">
        <v>-67</v>
      </c>
      <c r="C28">
        <v>118</v>
      </c>
      <c r="F28">
        <v>675</v>
      </c>
      <c r="G28">
        <v>18</v>
      </c>
      <c r="H28">
        <v>41</v>
      </c>
    </row>
    <row r="29" spans="1:8" x14ac:dyDescent="0.3">
      <c r="A29">
        <v>675</v>
      </c>
      <c r="B29">
        <v>-66</v>
      </c>
      <c r="C29">
        <v>96</v>
      </c>
      <c r="F29">
        <v>675</v>
      </c>
      <c r="G29">
        <v>19</v>
      </c>
      <c r="H29">
        <v>51</v>
      </c>
    </row>
    <row r="30" spans="1:8" x14ac:dyDescent="0.3">
      <c r="A30">
        <v>675</v>
      </c>
      <c r="B30">
        <v>-65</v>
      </c>
      <c r="C30">
        <v>167</v>
      </c>
      <c r="F30">
        <v>675</v>
      </c>
      <c r="G30">
        <v>20</v>
      </c>
      <c r="H30">
        <v>38</v>
      </c>
    </row>
    <row r="31" spans="1:8" x14ac:dyDescent="0.3">
      <c r="A31">
        <v>675</v>
      </c>
      <c r="B31">
        <v>-64</v>
      </c>
      <c r="C31">
        <v>104</v>
      </c>
      <c r="F31">
        <v>675</v>
      </c>
      <c r="G31">
        <v>21</v>
      </c>
      <c r="H31">
        <v>17</v>
      </c>
    </row>
    <row r="32" spans="1:8" x14ac:dyDescent="0.3">
      <c r="A32">
        <v>675</v>
      </c>
      <c r="B32">
        <v>-63</v>
      </c>
      <c r="C32">
        <v>81</v>
      </c>
      <c r="F32">
        <v>675</v>
      </c>
      <c r="G32">
        <v>22</v>
      </c>
      <c r="H32">
        <v>12</v>
      </c>
    </row>
    <row r="33" spans="1:8" x14ac:dyDescent="0.3">
      <c r="A33">
        <v>675</v>
      </c>
      <c r="B33">
        <v>-62</v>
      </c>
      <c r="C33">
        <v>98</v>
      </c>
      <c r="F33">
        <v>675</v>
      </c>
      <c r="G33">
        <v>23</v>
      </c>
      <c r="H33">
        <v>2</v>
      </c>
    </row>
    <row r="34" spans="1:8" x14ac:dyDescent="0.3">
      <c r="A34">
        <v>675</v>
      </c>
      <c r="B34">
        <v>-61</v>
      </c>
      <c r="C34">
        <v>86</v>
      </c>
      <c r="F34">
        <v>675</v>
      </c>
      <c r="G34">
        <v>24</v>
      </c>
      <c r="H34">
        <v>19</v>
      </c>
    </row>
    <row r="35" spans="1:8" x14ac:dyDescent="0.3">
      <c r="A35">
        <v>675</v>
      </c>
      <c r="B35">
        <v>-60</v>
      </c>
      <c r="C35">
        <v>87</v>
      </c>
      <c r="F35">
        <v>675</v>
      </c>
      <c r="G35">
        <v>25</v>
      </c>
      <c r="H35">
        <v>6</v>
      </c>
    </row>
    <row r="36" spans="1:8" x14ac:dyDescent="0.3">
      <c r="A36">
        <v>675</v>
      </c>
      <c r="B36">
        <v>-59</v>
      </c>
      <c r="C36">
        <v>51</v>
      </c>
      <c r="F36">
        <v>675</v>
      </c>
      <c r="G36">
        <v>26</v>
      </c>
      <c r="H36">
        <v>9</v>
      </c>
    </row>
    <row r="37" spans="1:8" x14ac:dyDescent="0.3">
      <c r="A37">
        <v>675</v>
      </c>
      <c r="B37">
        <v>-58</v>
      </c>
      <c r="C37">
        <v>43</v>
      </c>
      <c r="F37">
        <v>900</v>
      </c>
      <c r="G37">
        <v>-9</v>
      </c>
      <c r="H37">
        <v>7</v>
      </c>
    </row>
    <row r="38" spans="1:8" x14ac:dyDescent="0.3">
      <c r="A38">
        <v>675</v>
      </c>
      <c r="B38">
        <v>-57</v>
      </c>
      <c r="C38">
        <v>76</v>
      </c>
      <c r="F38">
        <v>900</v>
      </c>
      <c r="G38">
        <v>-7</v>
      </c>
      <c r="H38">
        <v>4</v>
      </c>
    </row>
    <row r="39" spans="1:8" x14ac:dyDescent="0.3">
      <c r="A39">
        <v>675</v>
      </c>
      <c r="B39">
        <v>-56</v>
      </c>
      <c r="C39">
        <v>40</v>
      </c>
      <c r="F39">
        <v>900</v>
      </c>
      <c r="G39">
        <v>-6</v>
      </c>
      <c r="H39">
        <v>14</v>
      </c>
    </row>
    <row r="40" spans="1:8" x14ac:dyDescent="0.3">
      <c r="A40">
        <v>675</v>
      </c>
      <c r="B40">
        <v>-55</v>
      </c>
      <c r="C40">
        <v>16</v>
      </c>
      <c r="F40">
        <v>900</v>
      </c>
      <c r="G40">
        <v>-5</v>
      </c>
      <c r="H40">
        <v>21</v>
      </c>
    </row>
    <row r="41" spans="1:8" x14ac:dyDescent="0.3">
      <c r="A41">
        <v>675</v>
      </c>
      <c r="B41">
        <v>-54</v>
      </c>
      <c r="C41">
        <v>19</v>
      </c>
      <c r="F41">
        <v>900</v>
      </c>
      <c r="G41">
        <v>-4</v>
      </c>
      <c r="H41">
        <v>2</v>
      </c>
    </row>
    <row r="42" spans="1:8" x14ac:dyDescent="0.3">
      <c r="A42">
        <v>675</v>
      </c>
      <c r="B42">
        <v>-53</v>
      </c>
      <c r="C42">
        <v>12</v>
      </c>
      <c r="F42">
        <v>900</v>
      </c>
      <c r="G42">
        <v>-3</v>
      </c>
      <c r="H42">
        <v>16</v>
      </c>
    </row>
    <row r="43" spans="1:8" x14ac:dyDescent="0.3">
      <c r="A43">
        <v>675</v>
      </c>
      <c r="B43">
        <v>-52</v>
      </c>
      <c r="C43">
        <v>2</v>
      </c>
      <c r="F43">
        <v>900</v>
      </c>
      <c r="G43">
        <v>-2</v>
      </c>
      <c r="H43">
        <v>31</v>
      </c>
    </row>
    <row r="44" spans="1:8" x14ac:dyDescent="0.3">
      <c r="A44">
        <v>675</v>
      </c>
      <c r="B44">
        <v>-50</v>
      </c>
      <c r="C44">
        <v>2</v>
      </c>
      <c r="F44">
        <v>900</v>
      </c>
      <c r="G44">
        <v>-1</v>
      </c>
      <c r="H44">
        <v>40</v>
      </c>
    </row>
    <row r="45" spans="1:8" x14ac:dyDescent="0.3">
      <c r="A45">
        <v>675</v>
      </c>
      <c r="B45">
        <v>-49</v>
      </c>
      <c r="C45">
        <v>6</v>
      </c>
      <c r="F45">
        <v>900</v>
      </c>
      <c r="G45">
        <v>0</v>
      </c>
      <c r="H45">
        <v>27</v>
      </c>
    </row>
    <row r="46" spans="1:8" x14ac:dyDescent="0.3">
      <c r="A46">
        <v>675</v>
      </c>
      <c r="B46">
        <v>-48</v>
      </c>
      <c r="C46">
        <v>7</v>
      </c>
      <c r="F46">
        <v>900</v>
      </c>
      <c r="G46">
        <v>1</v>
      </c>
      <c r="H46">
        <v>38</v>
      </c>
    </row>
    <row r="47" spans="1:8" x14ac:dyDescent="0.3">
      <c r="A47">
        <v>900</v>
      </c>
      <c r="B47">
        <v>-98</v>
      </c>
      <c r="C47">
        <v>2</v>
      </c>
      <c r="F47">
        <v>900</v>
      </c>
      <c r="G47">
        <v>2</v>
      </c>
      <c r="H47">
        <v>51</v>
      </c>
    </row>
    <row r="48" spans="1:8" x14ac:dyDescent="0.3">
      <c r="A48">
        <v>900</v>
      </c>
      <c r="B48">
        <v>-96</v>
      </c>
      <c r="C48">
        <v>5</v>
      </c>
      <c r="F48">
        <v>900</v>
      </c>
      <c r="G48">
        <v>3</v>
      </c>
      <c r="H48">
        <v>56</v>
      </c>
    </row>
    <row r="49" spans="1:8" x14ac:dyDescent="0.3">
      <c r="A49">
        <v>900</v>
      </c>
      <c r="B49">
        <v>-95</v>
      </c>
      <c r="C49">
        <v>13</v>
      </c>
      <c r="F49">
        <v>900</v>
      </c>
      <c r="G49">
        <v>4</v>
      </c>
      <c r="H49">
        <v>71</v>
      </c>
    </row>
    <row r="50" spans="1:8" x14ac:dyDescent="0.3">
      <c r="A50">
        <v>900</v>
      </c>
      <c r="B50">
        <v>-94</v>
      </c>
      <c r="C50">
        <v>6</v>
      </c>
      <c r="F50">
        <v>900</v>
      </c>
      <c r="G50">
        <v>5</v>
      </c>
      <c r="H50">
        <v>82</v>
      </c>
    </row>
    <row r="51" spans="1:8" x14ac:dyDescent="0.3">
      <c r="A51">
        <v>900</v>
      </c>
      <c r="B51">
        <v>-93</v>
      </c>
      <c r="C51">
        <v>9</v>
      </c>
      <c r="F51">
        <v>900</v>
      </c>
      <c r="G51">
        <v>6</v>
      </c>
      <c r="H51">
        <v>103</v>
      </c>
    </row>
    <row r="52" spans="1:8" x14ac:dyDescent="0.3">
      <c r="A52">
        <v>900</v>
      </c>
      <c r="B52">
        <v>-92</v>
      </c>
      <c r="C52">
        <v>20</v>
      </c>
      <c r="F52">
        <v>900</v>
      </c>
      <c r="G52">
        <v>7</v>
      </c>
      <c r="H52">
        <v>99</v>
      </c>
    </row>
    <row r="53" spans="1:8" x14ac:dyDescent="0.3">
      <c r="A53">
        <v>900</v>
      </c>
      <c r="B53">
        <v>-91</v>
      </c>
      <c r="C53">
        <v>31</v>
      </c>
      <c r="F53">
        <v>900</v>
      </c>
      <c r="G53">
        <v>8</v>
      </c>
      <c r="H53">
        <v>67</v>
      </c>
    </row>
    <row r="54" spans="1:8" x14ac:dyDescent="0.3">
      <c r="A54">
        <v>900</v>
      </c>
      <c r="B54">
        <v>-90</v>
      </c>
      <c r="C54">
        <v>11</v>
      </c>
      <c r="F54">
        <v>900</v>
      </c>
      <c r="G54">
        <v>9</v>
      </c>
      <c r="H54">
        <v>77</v>
      </c>
    </row>
    <row r="55" spans="1:8" x14ac:dyDescent="0.3">
      <c r="A55">
        <v>900</v>
      </c>
      <c r="B55">
        <v>-89</v>
      </c>
      <c r="C55">
        <v>28</v>
      </c>
      <c r="F55">
        <v>900</v>
      </c>
      <c r="G55">
        <v>10</v>
      </c>
      <c r="H55">
        <v>74</v>
      </c>
    </row>
    <row r="56" spans="1:8" x14ac:dyDescent="0.3">
      <c r="A56">
        <v>900</v>
      </c>
      <c r="B56">
        <v>-88</v>
      </c>
      <c r="C56">
        <v>30</v>
      </c>
      <c r="F56">
        <v>900</v>
      </c>
      <c r="G56">
        <v>11</v>
      </c>
      <c r="H56">
        <v>90</v>
      </c>
    </row>
    <row r="57" spans="1:8" x14ac:dyDescent="0.3">
      <c r="A57">
        <v>900</v>
      </c>
      <c r="B57">
        <v>-87</v>
      </c>
      <c r="C57">
        <v>17</v>
      </c>
      <c r="F57">
        <v>900</v>
      </c>
      <c r="G57">
        <v>12</v>
      </c>
      <c r="H57">
        <v>99</v>
      </c>
    </row>
    <row r="58" spans="1:8" x14ac:dyDescent="0.3">
      <c r="A58">
        <v>900</v>
      </c>
      <c r="B58">
        <v>-86</v>
      </c>
      <c r="C58">
        <v>33</v>
      </c>
      <c r="F58">
        <v>900</v>
      </c>
      <c r="G58">
        <v>13</v>
      </c>
      <c r="H58">
        <v>129</v>
      </c>
    </row>
    <row r="59" spans="1:8" x14ac:dyDescent="0.3">
      <c r="A59">
        <v>900</v>
      </c>
      <c r="B59">
        <v>-85</v>
      </c>
      <c r="C59">
        <v>90</v>
      </c>
      <c r="F59">
        <v>900</v>
      </c>
      <c r="G59">
        <v>14</v>
      </c>
      <c r="H59">
        <v>147</v>
      </c>
    </row>
    <row r="60" spans="1:8" x14ac:dyDescent="0.3">
      <c r="A60">
        <v>900</v>
      </c>
      <c r="B60">
        <v>-84</v>
      </c>
      <c r="C60">
        <v>50</v>
      </c>
      <c r="F60">
        <v>900</v>
      </c>
      <c r="G60">
        <v>15</v>
      </c>
      <c r="H60">
        <v>114</v>
      </c>
    </row>
    <row r="61" spans="1:8" x14ac:dyDescent="0.3">
      <c r="A61">
        <v>900</v>
      </c>
      <c r="B61">
        <v>-83</v>
      </c>
      <c r="C61">
        <v>31</v>
      </c>
      <c r="F61">
        <v>900</v>
      </c>
      <c r="G61">
        <v>16</v>
      </c>
      <c r="H61">
        <v>114</v>
      </c>
    </row>
    <row r="62" spans="1:8" x14ac:dyDescent="0.3">
      <c r="A62">
        <v>900</v>
      </c>
      <c r="B62">
        <v>-82</v>
      </c>
      <c r="C62">
        <v>50</v>
      </c>
      <c r="F62">
        <v>900</v>
      </c>
      <c r="G62">
        <v>17</v>
      </c>
      <c r="H62">
        <v>112</v>
      </c>
    </row>
    <row r="63" spans="1:8" x14ac:dyDescent="0.3">
      <c r="A63">
        <v>900</v>
      </c>
      <c r="B63">
        <v>-81</v>
      </c>
      <c r="C63">
        <v>44</v>
      </c>
      <c r="F63">
        <v>900</v>
      </c>
      <c r="G63">
        <v>18</v>
      </c>
      <c r="H63">
        <v>134</v>
      </c>
    </row>
    <row r="64" spans="1:8" x14ac:dyDescent="0.3">
      <c r="A64">
        <v>900</v>
      </c>
      <c r="B64">
        <v>-80</v>
      </c>
      <c r="C64">
        <v>105</v>
      </c>
      <c r="F64">
        <v>900</v>
      </c>
      <c r="G64">
        <v>19</v>
      </c>
      <c r="H64">
        <v>123</v>
      </c>
    </row>
    <row r="65" spans="1:8" x14ac:dyDescent="0.3">
      <c r="A65">
        <v>900</v>
      </c>
      <c r="B65">
        <v>-79</v>
      </c>
      <c r="C65">
        <v>76</v>
      </c>
      <c r="F65">
        <v>900</v>
      </c>
      <c r="G65">
        <v>20</v>
      </c>
      <c r="H65">
        <v>132</v>
      </c>
    </row>
    <row r="66" spans="1:8" x14ac:dyDescent="0.3">
      <c r="A66">
        <v>900</v>
      </c>
      <c r="B66">
        <v>-78</v>
      </c>
      <c r="C66">
        <v>113</v>
      </c>
      <c r="F66">
        <v>900</v>
      </c>
      <c r="G66">
        <v>21</v>
      </c>
      <c r="H66">
        <v>197</v>
      </c>
    </row>
    <row r="67" spans="1:8" x14ac:dyDescent="0.3">
      <c r="A67">
        <v>900</v>
      </c>
      <c r="B67">
        <v>-77</v>
      </c>
      <c r="C67">
        <v>44</v>
      </c>
      <c r="F67">
        <v>900</v>
      </c>
      <c r="G67">
        <v>22</v>
      </c>
      <c r="H67">
        <v>150</v>
      </c>
    </row>
    <row r="68" spans="1:8" x14ac:dyDescent="0.3">
      <c r="A68">
        <v>900</v>
      </c>
      <c r="B68">
        <v>-76</v>
      </c>
      <c r="C68">
        <v>69</v>
      </c>
      <c r="F68">
        <v>900</v>
      </c>
      <c r="G68">
        <v>23</v>
      </c>
      <c r="H68">
        <v>129</v>
      </c>
    </row>
    <row r="69" spans="1:8" x14ac:dyDescent="0.3">
      <c r="A69">
        <v>900</v>
      </c>
      <c r="B69">
        <v>-75</v>
      </c>
      <c r="C69">
        <v>94</v>
      </c>
      <c r="F69">
        <v>900</v>
      </c>
      <c r="G69">
        <v>24</v>
      </c>
      <c r="H69">
        <v>100</v>
      </c>
    </row>
    <row r="70" spans="1:8" x14ac:dyDescent="0.3">
      <c r="A70">
        <v>900</v>
      </c>
      <c r="B70">
        <v>-74</v>
      </c>
      <c r="C70">
        <v>57</v>
      </c>
      <c r="F70">
        <v>900</v>
      </c>
      <c r="G70">
        <v>25</v>
      </c>
      <c r="H70">
        <v>73</v>
      </c>
    </row>
    <row r="71" spans="1:8" x14ac:dyDescent="0.3">
      <c r="A71">
        <v>900</v>
      </c>
      <c r="B71">
        <v>-73</v>
      </c>
      <c r="C71">
        <v>56</v>
      </c>
      <c r="F71">
        <v>900</v>
      </c>
      <c r="G71">
        <v>26</v>
      </c>
      <c r="H71">
        <v>64</v>
      </c>
    </row>
    <row r="72" spans="1:8" x14ac:dyDescent="0.3">
      <c r="A72">
        <v>900</v>
      </c>
      <c r="B72">
        <v>-72</v>
      </c>
      <c r="C72">
        <v>126</v>
      </c>
      <c r="F72">
        <v>900</v>
      </c>
      <c r="G72">
        <v>27</v>
      </c>
      <c r="H72">
        <v>33</v>
      </c>
    </row>
    <row r="73" spans="1:8" x14ac:dyDescent="0.3">
      <c r="A73">
        <v>900</v>
      </c>
      <c r="B73">
        <v>-71</v>
      </c>
      <c r="C73">
        <v>99</v>
      </c>
      <c r="F73">
        <v>900</v>
      </c>
      <c r="G73">
        <v>28</v>
      </c>
      <c r="H73">
        <v>34</v>
      </c>
    </row>
    <row r="74" spans="1:8" x14ac:dyDescent="0.3">
      <c r="A74">
        <v>900</v>
      </c>
      <c r="B74">
        <v>-70</v>
      </c>
      <c r="C74">
        <v>107</v>
      </c>
      <c r="F74">
        <v>900</v>
      </c>
      <c r="G74">
        <v>29</v>
      </c>
      <c r="H74">
        <v>36</v>
      </c>
    </row>
    <row r="75" spans="1:8" x14ac:dyDescent="0.3">
      <c r="A75">
        <v>900</v>
      </c>
      <c r="B75">
        <v>-69</v>
      </c>
      <c r="C75">
        <v>86</v>
      </c>
      <c r="F75">
        <v>900</v>
      </c>
      <c r="G75">
        <v>30</v>
      </c>
      <c r="H75">
        <v>14</v>
      </c>
    </row>
    <row r="76" spans="1:8" x14ac:dyDescent="0.3">
      <c r="A76">
        <v>900</v>
      </c>
      <c r="B76">
        <v>-68</v>
      </c>
      <c r="C76">
        <v>90</v>
      </c>
      <c r="F76">
        <v>900</v>
      </c>
      <c r="G76">
        <v>31</v>
      </c>
      <c r="H76">
        <v>6</v>
      </c>
    </row>
    <row r="77" spans="1:8" x14ac:dyDescent="0.3">
      <c r="A77">
        <v>900</v>
      </c>
      <c r="B77">
        <v>-67</v>
      </c>
      <c r="C77">
        <v>124</v>
      </c>
      <c r="F77">
        <v>900</v>
      </c>
      <c r="G77">
        <v>32</v>
      </c>
      <c r="H77">
        <v>6</v>
      </c>
    </row>
    <row r="78" spans="1:8" x14ac:dyDescent="0.3">
      <c r="A78">
        <v>900</v>
      </c>
      <c r="B78">
        <v>-66</v>
      </c>
      <c r="C78">
        <v>523</v>
      </c>
      <c r="F78">
        <v>900</v>
      </c>
      <c r="G78">
        <v>34</v>
      </c>
      <c r="H78">
        <v>5</v>
      </c>
    </row>
    <row r="79" spans="1:8" x14ac:dyDescent="0.3">
      <c r="A79">
        <v>900</v>
      </c>
      <c r="B79">
        <v>-65</v>
      </c>
      <c r="C79">
        <v>106</v>
      </c>
      <c r="F79">
        <v>900</v>
      </c>
      <c r="G79">
        <v>36</v>
      </c>
      <c r="H79">
        <v>4</v>
      </c>
    </row>
    <row r="80" spans="1:8" x14ac:dyDescent="0.3">
      <c r="A80">
        <v>900</v>
      </c>
      <c r="B80">
        <v>-64</v>
      </c>
      <c r="C80">
        <v>94</v>
      </c>
      <c r="F80">
        <v>2025</v>
      </c>
      <c r="G80">
        <v>-8</v>
      </c>
      <c r="H80">
        <v>2</v>
      </c>
    </row>
    <row r="81" spans="1:8" x14ac:dyDescent="0.3">
      <c r="A81">
        <v>900</v>
      </c>
      <c r="B81">
        <v>-63</v>
      </c>
      <c r="C81">
        <v>47</v>
      </c>
      <c r="F81">
        <v>2025</v>
      </c>
      <c r="G81">
        <v>-7</v>
      </c>
      <c r="H81">
        <v>9</v>
      </c>
    </row>
    <row r="82" spans="1:8" x14ac:dyDescent="0.3">
      <c r="A82">
        <v>900</v>
      </c>
      <c r="B82">
        <v>-62</v>
      </c>
      <c r="C82">
        <v>58</v>
      </c>
      <c r="F82">
        <v>2025</v>
      </c>
      <c r="G82">
        <v>-6</v>
      </c>
      <c r="H82">
        <v>2</v>
      </c>
    </row>
    <row r="83" spans="1:8" x14ac:dyDescent="0.3">
      <c r="A83">
        <v>900</v>
      </c>
      <c r="B83">
        <v>-61</v>
      </c>
      <c r="C83">
        <v>54</v>
      </c>
      <c r="F83">
        <v>2025</v>
      </c>
      <c r="G83">
        <v>-5</v>
      </c>
      <c r="H83">
        <v>11</v>
      </c>
    </row>
    <row r="84" spans="1:8" x14ac:dyDescent="0.3">
      <c r="A84">
        <v>900</v>
      </c>
      <c r="B84">
        <v>-60</v>
      </c>
      <c r="C84">
        <v>112</v>
      </c>
      <c r="F84">
        <v>2025</v>
      </c>
      <c r="G84">
        <v>-4</v>
      </c>
      <c r="H84">
        <v>18</v>
      </c>
    </row>
    <row r="85" spans="1:8" x14ac:dyDescent="0.3">
      <c r="A85">
        <v>900</v>
      </c>
      <c r="B85">
        <v>-59</v>
      </c>
      <c r="C85">
        <v>47</v>
      </c>
      <c r="F85">
        <v>2025</v>
      </c>
      <c r="G85">
        <v>-3</v>
      </c>
      <c r="H85">
        <v>25</v>
      </c>
    </row>
    <row r="86" spans="1:8" x14ac:dyDescent="0.3">
      <c r="A86">
        <v>900</v>
      </c>
      <c r="B86">
        <v>-58</v>
      </c>
      <c r="C86">
        <v>61</v>
      </c>
      <c r="F86">
        <v>2025</v>
      </c>
      <c r="G86">
        <v>-2</v>
      </c>
      <c r="H86">
        <v>29</v>
      </c>
    </row>
    <row r="87" spans="1:8" x14ac:dyDescent="0.3">
      <c r="A87">
        <v>900</v>
      </c>
      <c r="B87">
        <v>-57</v>
      </c>
      <c r="C87">
        <v>25</v>
      </c>
      <c r="F87">
        <v>2025</v>
      </c>
      <c r="G87">
        <v>-1</v>
      </c>
      <c r="H87">
        <v>48</v>
      </c>
    </row>
    <row r="88" spans="1:8" x14ac:dyDescent="0.3">
      <c r="A88">
        <v>900</v>
      </c>
      <c r="B88">
        <v>-56</v>
      </c>
      <c r="C88">
        <v>25</v>
      </c>
      <c r="F88">
        <v>2025</v>
      </c>
      <c r="G88">
        <v>0</v>
      </c>
      <c r="H88">
        <v>60</v>
      </c>
    </row>
    <row r="89" spans="1:8" x14ac:dyDescent="0.3">
      <c r="A89">
        <v>900</v>
      </c>
      <c r="B89">
        <v>-55</v>
      </c>
      <c r="C89">
        <v>37</v>
      </c>
      <c r="F89">
        <v>2025</v>
      </c>
      <c r="G89">
        <v>1</v>
      </c>
      <c r="H89">
        <v>69</v>
      </c>
    </row>
    <row r="90" spans="1:8" x14ac:dyDescent="0.3">
      <c r="A90">
        <v>900</v>
      </c>
      <c r="B90">
        <v>-54</v>
      </c>
      <c r="C90">
        <v>11</v>
      </c>
      <c r="F90">
        <v>2025</v>
      </c>
      <c r="G90">
        <v>2</v>
      </c>
      <c r="H90">
        <v>87</v>
      </c>
    </row>
    <row r="91" spans="1:8" x14ac:dyDescent="0.3">
      <c r="A91">
        <v>900</v>
      </c>
      <c r="B91">
        <v>-53</v>
      </c>
      <c r="C91">
        <v>4</v>
      </c>
      <c r="F91">
        <v>2025</v>
      </c>
      <c r="G91">
        <v>3</v>
      </c>
      <c r="H91">
        <v>93</v>
      </c>
    </row>
    <row r="92" spans="1:8" x14ac:dyDescent="0.3">
      <c r="A92">
        <v>900</v>
      </c>
      <c r="B92">
        <v>-52</v>
      </c>
      <c r="C92">
        <v>3</v>
      </c>
      <c r="F92">
        <v>2025</v>
      </c>
      <c r="G92">
        <v>4</v>
      </c>
      <c r="H92">
        <v>92</v>
      </c>
    </row>
    <row r="93" spans="1:8" x14ac:dyDescent="0.3">
      <c r="A93">
        <v>900</v>
      </c>
      <c r="B93">
        <v>-51</v>
      </c>
      <c r="C93">
        <v>2</v>
      </c>
      <c r="F93">
        <v>2025</v>
      </c>
      <c r="G93">
        <v>5</v>
      </c>
      <c r="H93">
        <v>129</v>
      </c>
    </row>
    <row r="94" spans="1:8" x14ac:dyDescent="0.3">
      <c r="A94">
        <v>2025</v>
      </c>
      <c r="B94">
        <v>-97</v>
      </c>
      <c r="C94">
        <v>3</v>
      </c>
      <c r="F94">
        <v>2025</v>
      </c>
      <c r="G94">
        <v>6</v>
      </c>
      <c r="H94">
        <v>137</v>
      </c>
    </row>
    <row r="95" spans="1:8" x14ac:dyDescent="0.3">
      <c r="A95">
        <v>2025</v>
      </c>
      <c r="B95">
        <v>-96</v>
      </c>
      <c r="C95">
        <v>3</v>
      </c>
      <c r="F95">
        <v>2025</v>
      </c>
      <c r="G95">
        <v>7</v>
      </c>
      <c r="H95">
        <v>152</v>
      </c>
    </row>
    <row r="96" spans="1:8" x14ac:dyDescent="0.3">
      <c r="A96">
        <v>2025</v>
      </c>
      <c r="B96">
        <v>-95</v>
      </c>
      <c r="C96">
        <v>9</v>
      </c>
      <c r="F96">
        <v>2025</v>
      </c>
      <c r="G96">
        <v>8</v>
      </c>
      <c r="H96">
        <v>98</v>
      </c>
    </row>
    <row r="97" spans="1:8" x14ac:dyDescent="0.3">
      <c r="A97">
        <v>2025</v>
      </c>
      <c r="B97">
        <v>-94</v>
      </c>
      <c r="C97">
        <v>9</v>
      </c>
      <c r="F97">
        <v>2025</v>
      </c>
      <c r="G97">
        <v>9</v>
      </c>
      <c r="H97">
        <v>107</v>
      </c>
    </row>
    <row r="98" spans="1:8" x14ac:dyDescent="0.3">
      <c r="A98">
        <v>2025</v>
      </c>
      <c r="B98">
        <v>-93</v>
      </c>
      <c r="C98">
        <v>23</v>
      </c>
      <c r="F98">
        <v>2025</v>
      </c>
      <c r="G98">
        <v>10</v>
      </c>
      <c r="H98">
        <v>110</v>
      </c>
    </row>
    <row r="99" spans="1:8" x14ac:dyDescent="0.3">
      <c r="A99">
        <v>2025</v>
      </c>
      <c r="B99">
        <v>-92</v>
      </c>
      <c r="C99">
        <v>21</v>
      </c>
      <c r="F99">
        <v>2025</v>
      </c>
      <c r="G99">
        <v>11</v>
      </c>
      <c r="H99">
        <v>87</v>
      </c>
    </row>
    <row r="100" spans="1:8" x14ac:dyDescent="0.3">
      <c r="A100">
        <v>2025</v>
      </c>
      <c r="B100">
        <v>-91</v>
      </c>
      <c r="C100">
        <v>31</v>
      </c>
      <c r="F100">
        <v>2025</v>
      </c>
      <c r="G100">
        <v>12</v>
      </c>
      <c r="H100">
        <v>97</v>
      </c>
    </row>
    <row r="101" spans="1:8" x14ac:dyDescent="0.3">
      <c r="A101">
        <v>2025</v>
      </c>
      <c r="B101">
        <v>-90</v>
      </c>
      <c r="C101">
        <v>47</v>
      </c>
      <c r="F101">
        <v>2025</v>
      </c>
      <c r="G101">
        <v>13</v>
      </c>
      <c r="H101">
        <v>109</v>
      </c>
    </row>
    <row r="102" spans="1:8" x14ac:dyDescent="0.3">
      <c r="A102">
        <v>2025</v>
      </c>
      <c r="B102">
        <v>-89</v>
      </c>
      <c r="C102">
        <v>57</v>
      </c>
      <c r="F102">
        <v>2025</v>
      </c>
      <c r="G102">
        <v>14</v>
      </c>
      <c r="H102">
        <v>120</v>
      </c>
    </row>
    <row r="103" spans="1:8" x14ac:dyDescent="0.3">
      <c r="A103">
        <v>2025</v>
      </c>
      <c r="B103">
        <v>-88</v>
      </c>
      <c r="C103">
        <v>17</v>
      </c>
      <c r="F103">
        <v>2025</v>
      </c>
      <c r="G103">
        <v>15</v>
      </c>
      <c r="H103">
        <v>70</v>
      </c>
    </row>
    <row r="104" spans="1:8" x14ac:dyDescent="0.3">
      <c r="A104">
        <v>2025</v>
      </c>
      <c r="B104">
        <v>-87</v>
      </c>
      <c r="C104">
        <v>22</v>
      </c>
      <c r="F104">
        <v>2025</v>
      </c>
      <c r="G104">
        <v>16</v>
      </c>
      <c r="H104">
        <v>127</v>
      </c>
    </row>
    <row r="105" spans="1:8" x14ac:dyDescent="0.3">
      <c r="A105">
        <v>2025</v>
      </c>
      <c r="B105">
        <v>-86</v>
      </c>
      <c r="C105">
        <v>42</v>
      </c>
      <c r="F105">
        <v>2025</v>
      </c>
      <c r="G105">
        <v>17</v>
      </c>
      <c r="H105">
        <v>73</v>
      </c>
    </row>
    <row r="106" spans="1:8" x14ac:dyDescent="0.3">
      <c r="A106">
        <v>2025</v>
      </c>
      <c r="B106">
        <v>-85</v>
      </c>
      <c r="C106">
        <v>29</v>
      </c>
      <c r="F106">
        <v>2025</v>
      </c>
      <c r="G106">
        <v>18</v>
      </c>
      <c r="H106">
        <v>80</v>
      </c>
    </row>
    <row r="107" spans="1:8" x14ac:dyDescent="0.3">
      <c r="A107">
        <v>2025</v>
      </c>
      <c r="B107">
        <v>-84</v>
      </c>
      <c r="C107">
        <v>32</v>
      </c>
      <c r="F107">
        <v>2025</v>
      </c>
      <c r="G107">
        <v>19</v>
      </c>
      <c r="H107">
        <v>76</v>
      </c>
    </row>
    <row r="108" spans="1:8" x14ac:dyDescent="0.3">
      <c r="A108">
        <v>2025</v>
      </c>
      <c r="B108">
        <v>-83</v>
      </c>
      <c r="C108">
        <v>41</v>
      </c>
      <c r="F108">
        <v>2025</v>
      </c>
      <c r="G108">
        <v>20</v>
      </c>
      <c r="H108">
        <v>55</v>
      </c>
    </row>
    <row r="109" spans="1:8" x14ac:dyDescent="0.3">
      <c r="A109">
        <v>2025</v>
      </c>
      <c r="B109">
        <v>-82</v>
      </c>
      <c r="C109">
        <v>50</v>
      </c>
      <c r="F109">
        <v>2025</v>
      </c>
      <c r="G109">
        <v>21</v>
      </c>
      <c r="H109">
        <v>75</v>
      </c>
    </row>
    <row r="110" spans="1:8" x14ac:dyDescent="0.3">
      <c r="A110">
        <v>2025</v>
      </c>
      <c r="B110">
        <v>-81</v>
      </c>
      <c r="C110">
        <v>86</v>
      </c>
      <c r="F110">
        <v>2025</v>
      </c>
      <c r="G110">
        <v>22</v>
      </c>
      <c r="H110">
        <v>58</v>
      </c>
    </row>
    <row r="111" spans="1:8" x14ac:dyDescent="0.3">
      <c r="A111">
        <v>2025</v>
      </c>
      <c r="B111">
        <v>-80</v>
      </c>
      <c r="C111">
        <v>60</v>
      </c>
      <c r="F111">
        <v>2025</v>
      </c>
      <c r="G111">
        <v>23</v>
      </c>
      <c r="H111">
        <v>82</v>
      </c>
    </row>
    <row r="112" spans="1:8" x14ac:dyDescent="0.3">
      <c r="A112">
        <v>2025</v>
      </c>
      <c r="B112">
        <v>-79</v>
      </c>
      <c r="C112">
        <v>66</v>
      </c>
      <c r="F112">
        <v>2025</v>
      </c>
      <c r="G112">
        <v>24</v>
      </c>
      <c r="H112">
        <v>98</v>
      </c>
    </row>
    <row r="113" spans="1:8" x14ac:dyDescent="0.3">
      <c r="A113">
        <v>2025</v>
      </c>
      <c r="B113">
        <v>-78</v>
      </c>
      <c r="C113">
        <v>80</v>
      </c>
      <c r="F113">
        <v>2025</v>
      </c>
      <c r="G113">
        <v>25</v>
      </c>
      <c r="H113">
        <v>82</v>
      </c>
    </row>
    <row r="114" spans="1:8" x14ac:dyDescent="0.3">
      <c r="A114">
        <v>2025</v>
      </c>
      <c r="B114">
        <v>-77</v>
      </c>
      <c r="C114">
        <v>106</v>
      </c>
      <c r="F114">
        <v>2025</v>
      </c>
      <c r="G114">
        <v>26</v>
      </c>
      <c r="H114">
        <v>53</v>
      </c>
    </row>
    <row r="115" spans="1:8" x14ac:dyDescent="0.3">
      <c r="A115">
        <v>2025</v>
      </c>
      <c r="B115">
        <v>-76</v>
      </c>
      <c r="C115">
        <v>108</v>
      </c>
      <c r="F115">
        <v>2025</v>
      </c>
      <c r="G115">
        <v>27</v>
      </c>
      <c r="H115">
        <v>65</v>
      </c>
    </row>
    <row r="116" spans="1:8" x14ac:dyDescent="0.3">
      <c r="A116">
        <v>2025</v>
      </c>
      <c r="B116">
        <v>-75</v>
      </c>
      <c r="C116">
        <v>92</v>
      </c>
      <c r="F116">
        <v>2025</v>
      </c>
      <c r="G116">
        <v>28</v>
      </c>
      <c r="H116">
        <v>71</v>
      </c>
    </row>
    <row r="117" spans="1:8" x14ac:dyDescent="0.3">
      <c r="A117">
        <v>2025</v>
      </c>
      <c r="B117">
        <v>-74</v>
      </c>
      <c r="C117">
        <v>165</v>
      </c>
      <c r="F117">
        <v>2025</v>
      </c>
      <c r="G117">
        <v>29</v>
      </c>
      <c r="H117">
        <v>65</v>
      </c>
    </row>
    <row r="118" spans="1:8" x14ac:dyDescent="0.3">
      <c r="A118">
        <v>2025</v>
      </c>
      <c r="B118">
        <v>-73</v>
      </c>
      <c r="C118">
        <v>105</v>
      </c>
      <c r="F118">
        <v>2025</v>
      </c>
      <c r="G118">
        <v>30</v>
      </c>
      <c r="H118">
        <v>44</v>
      </c>
    </row>
    <row r="119" spans="1:8" x14ac:dyDescent="0.3">
      <c r="A119">
        <v>2025</v>
      </c>
      <c r="B119">
        <v>-72</v>
      </c>
      <c r="C119">
        <v>74</v>
      </c>
      <c r="F119">
        <v>2025</v>
      </c>
      <c r="G119">
        <v>31</v>
      </c>
      <c r="H119">
        <v>35</v>
      </c>
    </row>
    <row r="120" spans="1:8" x14ac:dyDescent="0.3">
      <c r="A120">
        <v>2025</v>
      </c>
      <c r="B120">
        <v>-71</v>
      </c>
      <c r="C120">
        <v>105</v>
      </c>
      <c r="F120">
        <v>2025</v>
      </c>
      <c r="G120">
        <v>32</v>
      </c>
      <c r="H120">
        <v>16</v>
      </c>
    </row>
    <row r="121" spans="1:8" x14ac:dyDescent="0.3">
      <c r="A121">
        <v>2025</v>
      </c>
      <c r="B121">
        <v>-70</v>
      </c>
      <c r="C121">
        <v>78</v>
      </c>
      <c r="F121">
        <v>2025</v>
      </c>
      <c r="G121">
        <v>33</v>
      </c>
      <c r="H121">
        <v>7</v>
      </c>
    </row>
    <row r="122" spans="1:8" x14ac:dyDescent="0.3">
      <c r="A122">
        <v>2025</v>
      </c>
      <c r="B122">
        <v>-69</v>
      </c>
      <c r="C122">
        <v>149</v>
      </c>
      <c r="F122">
        <v>2025</v>
      </c>
      <c r="G122">
        <v>36</v>
      </c>
      <c r="H122">
        <v>2</v>
      </c>
    </row>
    <row r="123" spans="1:8" x14ac:dyDescent="0.3">
      <c r="A123">
        <v>2025</v>
      </c>
      <c r="B123">
        <v>-68</v>
      </c>
      <c r="C123">
        <v>124</v>
      </c>
      <c r="F123">
        <v>2175</v>
      </c>
      <c r="G123">
        <v>-5</v>
      </c>
      <c r="H123">
        <v>3</v>
      </c>
    </row>
    <row r="124" spans="1:8" x14ac:dyDescent="0.3">
      <c r="A124">
        <v>2025</v>
      </c>
      <c r="B124">
        <v>-67</v>
      </c>
      <c r="C124">
        <v>165</v>
      </c>
      <c r="F124">
        <v>2175</v>
      </c>
      <c r="G124">
        <v>-4</v>
      </c>
      <c r="H124">
        <v>22</v>
      </c>
    </row>
    <row r="125" spans="1:8" x14ac:dyDescent="0.3">
      <c r="A125">
        <v>2025</v>
      </c>
      <c r="B125">
        <v>-66</v>
      </c>
      <c r="C125">
        <v>385</v>
      </c>
      <c r="F125">
        <v>2175</v>
      </c>
      <c r="G125">
        <v>-3</v>
      </c>
      <c r="H125">
        <v>33</v>
      </c>
    </row>
    <row r="126" spans="1:8" x14ac:dyDescent="0.3">
      <c r="A126">
        <v>2025</v>
      </c>
      <c r="B126">
        <v>-65</v>
      </c>
      <c r="C126">
        <v>59</v>
      </c>
      <c r="F126">
        <v>2175</v>
      </c>
      <c r="G126">
        <v>-2</v>
      </c>
      <c r="H126">
        <v>65</v>
      </c>
    </row>
    <row r="127" spans="1:8" x14ac:dyDescent="0.3">
      <c r="A127">
        <v>2025</v>
      </c>
      <c r="B127">
        <v>-64</v>
      </c>
      <c r="C127">
        <v>80</v>
      </c>
      <c r="F127">
        <v>2175</v>
      </c>
      <c r="G127">
        <v>-1</v>
      </c>
      <c r="H127">
        <v>89</v>
      </c>
    </row>
    <row r="128" spans="1:8" x14ac:dyDescent="0.3">
      <c r="A128">
        <v>2025</v>
      </c>
      <c r="B128">
        <v>-63</v>
      </c>
      <c r="C128">
        <v>105</v>
      </c>
      <c r="F128">
        <v>2175</v>
      </c>
      <c r="G128">
        <v>0</v>
      </c>
      <c r="H128">
        <v>85</v>
      </c>
    </row>
    <row r="129" spans="1:8" x14ac:dyDescent="0.3">
      <c r="A129">
        <v>2025</v>
      </c>
      <c r="B129">
        <v>-62</v>
      </c>
      <c r="C129">
        <v>48</v>
      </c>
      <c r="F129">
        <v>2175</v>
      </c>
      <c r="G129">
        <v>1</v>
      </c>
      <c r="H129">
        <v>99</v>
      </c>
    </row>
    <row r="130" spans="1:8" x14ac:dyDescent="0.3">
      <c r="A130">
        <v>2025</v>
      </c>
      <c r="B130">
        <v>-61</v>
      </c>
      <c r="C130">
        <v>48</v>
      </c>
      <c r="F130">
        <v>2175</v>
      </c>
      <c r="G130">
        <v>2</v>
      </c>
      <c r="H130">
        <v>96</v>
      </c>
    </row>
    <row r="131" spans="1:8" x14ac:dyDescent="0.3">
      <c r="A131">
        <v>2025</v>
      </c>
      <c r="B131">
        <v>-60</v>
      </c>
      <c r="C131">
        <v>38</v>
      </c>
      <c r="F131">
        <v>2175</v>
      </c>
      <c r="G131">
        <v>3</v>
      </c>
      <c r="H131">
        <v>164</v>
      </c>
    </row>
    <row r="132" spans="1:8" x14ac:dyDescent="0.3">
      <c r="A132">
        <v>2025</v>
      </c>
      <c r="B132">
        <v>-59</v>
      </c>
      <c r="C132">
        <v>66</v>
      </c>
      <c r="F132">
        <v>2175</v>
      </c>
      <c r="G132">
        <v>4</v>
      </c>
      <c r="H132">
        <v>167</v>
      </c>
    </row>
    <row r="133" spans="1:8" x14ac:dyDescent="0.3">
      <c r="A133">
        <v>2025</v>
      </c>
      <c r="B133">
        <v>-58</v>
      </c>
      <c r="C133">
        <v>53</v>
      </c>
      <c r="F133">
        <v>2175</v>
      </c>
      <c r="G133">
        <v>5</v>
      </c>
      <c r="H133">
        <v>150</v>
      </c>
    </row>
    <row r="134" spans="1:8" x14ac:dyDescent="0.3">
      <c r="A134">
        <v>2025</v>
      </c>
      <c r="B134">
        <v>-57</v>
      </c>
      <c r="C134">
        <v>19</v>
      </c>
      <c r="F134">
        <v>2175</v>
      </c>
      <c r="G134">
        <v>6</v>
      </c>
      <c r="H134">
        <v>182</v>
      </c>
    </row>
    <row r="135" spans="1:8" x14ac:dyDescent="0.3">
      <c r="A135">
        <v>2025</v>
      </c>
      <c r="B135">
        <v>-56</v>
      </c>
      <c r="C135">
        <v>9</v>
      </c>
      <c r="F135">
        <v>2175</v>
      </c>
      <c r="G135">
        <v>7</v>
      </c>
      <c r="H135">
        <v>207</v>
      </c>
    </row>
    <row r="136" spans="1:8" x14ac:dyDescent="0.3">
      <c r="A136">
        <v>2025</v>
      </c>
      <c r="B136">
        <v>-55</v>
      </c>
      <c r="C136">
        <v>3</v>
      </c>
      <c r="F136">
        <v>2175</v>
      </c>
      <c r="G136">
        <v>8</v>
      </c>
      <c r="H136">
        <v>160</v>
      </c>
    </row>
    <row r="137" spans="1:8" x14ac:dyDescent="0.3">
      <c r="A137">
        <v>2025</v>
      </c>
      <c r="B137">
        <v>-54</v>
      </c>
      <c r="C137">
        <v>11</v>
      </c>
      <c r="F137">
        <v>2175</v>
      </c>
      <c r="G137">
        <v>9</v>
      </c>
      <c r="H137">
        <v>129</v>
      </c>
    </row>
    <row r="138" spans="1:8" x14ac:dyDescent="0.3">
      <c r="A138">
        <v>2025</v>
      </c>
      <c r="B138">
        <v>-51</v>
      </c>
      <c r="C138">
        <v>2</v>
      </c>
      <c r="F138">
        <v>2175</v>
      </c>
      <c r="G138">
        <v>10</v>
      </c>
      <c r="H138">
        <v>119</v>
      </c>
    </row>
    <row r="139" spans="1:8" x14ac:dyDescent="0.3">
      <c r="A139">
        <v>2175</v>
      </c>
      <c r="B139">
        <v>-93</v>
      </c>
      <c r="C139">
        <v>7</v>
      </c>
      <c r="F139">
        <v>2175</v>
      </c>
      <c r="G139">
        <v>11</v>
      </c>
      <c r="H139">
        <v>119</v>
      </c>
    </row>
    <row r="140" spans="1:8" x14ac:dyDescent="0.3">
      <c r="A140">
        <v>2175</v>
      </c>
      <c r="B140">
        <v>-92</v>
      </c>
      <c r="C140">
        <v>10</v>
      </c>
      <c r="F140">
        <v>2175</v>
      </c>
      <c r="G140">
        <v>12</v>
      </c>
      <c r="H140">
        <v>120</v>
      </c>
    </row>
    <row r="141" spans="1:8" x14ac:dyDescent="0.3">
      <c r="A141">
        <v>2175</v>
      </c>
      <c r="B141">
        <v>-91</v>
      </c>
      <c r="C141">
        <v>28</v>
      </c>
      <c r="F141">
        <v>2175</v>
      </c>
      <c r="G141">
        <v>13</v>
      </c>
      <c r="H141">
        <v>110</v>
      </c>
    </row>
    <row r="142" spans="1:8" x14ac:dyDescent="0.3">
      <c r="A142">
        <v>2175</v>
      </c>
      <c r="B142">
        <v>-90</v>
      </c>
      <c r="C142">
        <v>47</v>
      </c>
      <c r="F142">
        <v>2175</v>
      </c>
      <c r="G142">
        <v>14</v>
      </c>
      <c r="H142">
        <v>112</v>
      </c>
    </row>
    <row r="143" spans="1:8" x14ac:dyDescent="0.3">
      <c r="A143">
        <v>2175</v>
      </c>
      <c r="B143">
        <v>-89</v>
      </c>
      <c r="C143">
        <v>137</v>
      </c>
      <c r="F143">
        <v>2175</v>
      </c>
      <c r="G143">
        <v>15</v>
      </c>
      <c r="H143">
        <v>94</v>
      </c>
    </row>
    <row r="144" spans="1:8" x14ac:dyDescent="0.3">
      <c r="A144">
        <v>2175</v>
      </c>
      <c r="B144">
        <v>-88</v>
      </c>
      <c r="C144">
        <v>208</v>
      </c>
      <c r="F144">
        <v>2175</v>
      </c>
      <c r="G144">
        <v>16</v>
      </c>
      <c r="H144">
        <v>99</v>
      </c>
    </row>
    <row r="145" spans="1:8" x14ac:dyDescent="0.3">
      <c r="A145">
        <v>2175</v>
      </c>
      <c r="B145">
        <v>-87</v>
      </c>
      <c r="C145">
        <v>193</v>
      </c>
      <c r="F145">
        <v>2175</v>
      </c>
      <c r="G145">
        <v>17</v>
      </c>
      <c r="H145">
        <v>65</v>
      </c>
    </row>
    <row r="146" spans="1:8" x14ac:dyDescent="0.3">
      <c r="A146">
        <v>2175</v>
      </c>
      <c r="B146">
        <v>-86</v>
      </c>
      <c r="C146">
        <v>103</v>
      </c>
      <c r="F146">
        <v>2175</v>
      </c>
      <c r="G146">
        <v>18</v>
      </c>
      <c r="H146">
        <v>83</v>
      </c>
    </row>
    <row r="147" spans="1:8" x14ac:dyDescent="0.3">
      <c r="A147">
        <v>2175</v>
      </c>
      <c r="B147">
        <v>-85</v>
      </c>
      <c r="C147">
        <v>78</v>
      </c>
      <c r="F147">
        <v>2175</v>
      </c>
      <c r="G147">
        <v>19</v>
      </c>
      <c r="H147">
        <v>76</v>
      </c>
    </row>
    <row r="148" spans="1:8" x14ac:dyDescent="0.3">
      <c r="A148">
        <v>2175</v>
      </c>
      <c r="B148">
        <v>-84</v>
      </c>
      <c r="C148">
        <v>80</v>
      </c>
      <c r="F148">
        <v>2175</v>
      </c>
      <c r="G148">
        <v>20</v>
      </c>
      <c r="H148">
        <v>50</v>
      </c>
    </row>
    <row r="149" spans="1:8" x14ac:dyDescent="0.3">
      <c r="A149">
        <v>2175</v>
      </c>
      <c r="B149">
        <v>-83</v>
      </c>
      <c r="C149">
        <v>67</v>
      </c>
      <c r="F149">
        <v>2175</v>
      </c>
      <c r="G149">
        <v>21</v>
      </c>
      <c r="H149">
        <v>49</v>
      </c>
    </row>
    <row r="150" spans="1:8" x14ac:dyDescent="0.3">
      <c r="A150">
        <v>2175</v>
      </c>
      <c r="B150">
        <v>-82</v>
      </c>
      <c r="C150">
        <v>57</v>
      </c>
      <c r="F150">
        <v>2175</v>
      </c>
      <c r="G150">
        <v>22</v>
      </c>
      <c r="H150">
        <v>32</v>
      </c>
    </row>
    <row r="151" spans="1:8" x14ac:dyDescent="0.3">
      <c r="A151">
        <v>2175</v>
      </c>
      <c r="B151">
        <v>-81</v>
      </c>
      <c r="C151">
        <v>79</v>
      </c>
      <c r="F151">
        <v>2175</v>
      </c>
      <c r="G151">
        <v>23</v>
      </c>
      <c r="H151">
        <v>26</v>
      </c>
    </row>
    <row r="152" spans="1:8" x14ac:dyDescent="0.3">
      <c r="A152">
        <v>2175</v>
      </c>
      <c r="B152">
        <v>-80</v>
      </c>
      <c r="C152">
        <v>89</v>
      </c>
      <c r="F152">
        <v>2175</v>
      </c>
      <c r="G152">
        <v>24</v>
      </c>
      <c r="H152">
        <v>36</v>
      </c>
    </row>
    <row r="153" spans="1:8" x14ac:dyDescent="0.3">
      <c r="A153">
        <v>2175</v>
      </c>
      <c r="B153">
        <v>-79</v>
      </c>
      <c r="C153">
        <v>48</v>
      </c>
      <c r="F153">
        <v>2175</v>
      </c>
      <c r="G153">
        <v>25</v>
      </c>
      <c r="H153">
        <v>26</v>
      </c>
    </row>
    <row r="154" spans="1:8" x14ac:dyDescent="0.3">
      <c r="A154">
        <v>2175</v>
      </c>
      <c r="B154">
        <v>-78</v>
      </c>
      <c r="C154">
        <v>50</v>
      </c>
      <c r="F154">
        <v>2175</v>
      </c>
      <c r="G154">
        <v>26</v>
      </c>
      <c r="H154">
        <v>25</v>
      </c>
    </row>
    <row r="155" spans="1:8" x14ac:dyDescent="0.3">
      <c r="A155">
        <v>2175</v>
      </c>
      <c r="B155">
        <v>-77</v>
      </c>
      <c r="C155">
        <v>47</v>
      </c>
      <c r="F155">
        <v>2175</v>
      </c>
      <c r="G155">
        <v>27</v>
      </c>
      <c r="H155">
        <v>18</v>
      </c>
    </row>
    <row r="156" spans="1:8" x14ac:dyDescent="0.3">
      <c r="A156">
        <v>2175</v>
      </c>
      <c r="B156">
        <v>-76</v>
      </c>
      <c r="C156">
        <v>84</v>
      </c>
      <c r="F156">
        <v>2175</v>
      </c>
      <c r="G156">
        <v>28</v>
      </c>
      <c r="H156">
        <v>10</v>
      </c>
    </row>
    <row r="157" spans="1:8" x14ac:dyDescent="0.3">
      <c r="A157">
        <v>2175</v>
      </c>
      <c r="B157">
        <v>-75</v>
      </c>
      <c r="C157">
        <v>126</v>
      </c>
      <c r="F157">
        <v>2175</v>
      </c>
      <c r="G157">
        <v>29</v>
      </c>
      <c r="H157">
        <v>4</v>
      </c>
    </row>
    <row r="158" spans="1:8" x14ac:dyDescent="0.3">
      <c r="A158">
        <v>2175</v>
      </c>
      <c r="B158">
        <v>-74</v>
      </c>
      <c r="C158">
        <v>119</v>
      </c>
      <c r="F158">
        <v>2175</v>
      </c>
      <c r="G158">
        <v>30</v>
      </c>
      <c r="H158">
        <v>5</v>
      </c>
    </row>
    <row r="159" spans="1:8" x14ac:dyDescent="0.3">
      <c r="A159">
        <v>2175</v>
      </c>
      <c r="B159">
        <v>-73</v>
      </c>
      <c r="C159">
        <v>67</v>
      </c>
      <c r="F159">
        <v>2175</v>
      </c>
      <c r="G159">
        <v>32</v>
      </c>
      <c r="H159">
        <v>2</v>
      </c>
    </row>
    <row r="160" spans="1:8" x14ac:dyDescent="0.3">
      <c r="A160">
        <v>2175</v>
      </c>
      <c r="B160">
        <v>-72</v>
      </c>
      <c r="C160">
        <v>104</v>
      </c>
      <c r="F160">
        <v>2175</v>
      </c>
      <c r="G160">
        <v>33</v>
      </c>
      <c r="H160">
        <v>3</v>
      </c>
    </row>
    <row r="161" spans="1:8" x14ac:dyDescent="0.3">
      <c r="A161">
        <v>2175</v>
      </c>
      <c r="B161">
        <v>-71</v>
      </c>
      <c r="C161">
        <v>115</v>
      </c>
      <c r="F161">
        <v>2175</v>
      </c>
      <c r="G161">
        <v>34</v>
      </c>
      <c r="H161">
        <v>2</v>
      </c>
    </row>
    <row r="162" spans="1:8" x14ac:dyDescent="0.3">
      <c r="A162">
        <v>2175</v>
      </c>
      <c r="B162">
        <v>-70</v>
      </c>
      <c r="C162">
        <v>126</v>
      </c>
      <c r="F162">
        <v>2325</v>
      </c>
      <c r="G162">
        <v>-9</v>
      </c>
      <c r="H162">
        <v>5</v>
      </c>
    </row>
    <row r="163" spans="1:8" x14ac:dyDescent="0.3">
      <c r="A163">
        <v>2175</v>
      </c>
      <c r="B163">
        <v>-69</v>
      </c>
      <c r="C163">
        <v>80</v>
      </c>
      <c r="F163">
        <v>2325</v>
      </c>
      <c r="G163">
        <v>-8</v>
      </c>
      <c r="H163">
        <v>2</v>
      </c>
    </row>
    <row r="164" spans="1:8" x14ac:dyDescent="0.3">
      <c r="A164">
        <v>2175</v>
      </c>
      <c r="B164">
        <v>-68</v>
      </c>
      <c r="C164">
        <v>58</v>
      </c>
      <c r="F164">
        <v>2325</v>
      </c>
      <c r="G164">
        <v>-7</v>
      </c>
      <c r="H164">
        <v>15</v>
      </c>
    </row>
    <row r="165" spans="1:8" x14ac:dyDescent="0.3">
      <c r="A165">
        <v>2175</v>
      </c>
      <c r="B165">
        <v>-67</v>
      </c>
      <c r="C165">
        <v>62</v>
      </c>
      <c r="F165">
        <v>2325</v>
      </c>
      <c r="G165">
        <v>-6</v>
      </c>
      <c r="H165">
        <v>9</v>
      </c>
    </row>
    <row r="166" spans="1:8" x14ac:dyDescent="0.3">
      <c r="A166">
        <v>2175</v>
      </c>
      <c r="B166">
        <v>-66</v>
      </c>
      <c r="C166">
        <v>71</v>
      </c>
      <c r="F166">
        <v>2325</v>
      </c>
      <c r="G166">
        <v>-5</v>
      </c>
      <c r="H166">
        <v>36</v>
      </c>
    </row>
    <row r="167" spans="1:8" x14ac:dyDescent="0.3">
      <c r="A167">
        <v>2175</v>
      </c>
      <c r="B167">
        <v>-65</v>
      </c>
      <c r="C167">
        <v>84</v>
      </c>
      <c r="F167">
        <v>2325</v>
      </c>
      <c r="G167">
        <v>-4</v>
      </c>
      <c r="H167">
        <v>162</v>
      </c>
    </row>
    <row r="168" spans="1:8" x14ac:dyDescent="0.3">
      <c r="A168">
        <v>2175</v>
      </c>
      <c r="B168">
        <v>-64</v>
      </c>
      <c r="C168">
        <v>94</v>
      </c>
      <c r="F168">
        <v>2325</v>
      </c>
      <c r="G168">
        <v>-3</v>
      </c>
      <c r="H168">
        <v>142</v>
      </c>
    </row>
    <row r="169" spans="1:8" x14ac:dyDescent="0.3">
      <c r="A169">
        <v>2175</v>
      </c>
      <c r="B169">
        <v>-63</v>
      </c>
      <c r="C169">
        <v>71</v>
      </c>
      <c r="F169">
        <v>2325</v>
      </c>
      <c r="G169">
        <v>-2</v>
      </c>
      <c r="H169">
        <v>34</v>
      </c>
    </row>
    <row r="170" spans="1:8" x14ac:dyDescent="0.3">
      <c r="A170">
        <v>2175</v>
      </c>
      <c r="B170">
        <v>-62</v>
      </c>
      <c r="C170">
        <v>50</v>
      </c>
      <c r="F170">
        <v>2325</v>
      </c>
      <c r="G170">
        <v>-1</v>
      </c>
      <c r="H170">
        <v>34</v>
      </c>
    </row>
    <row r="171" spans="1:8" x14ac:dyDescent="0.3">
      <c r="A171">
        <v>2175</v>
      </c>
      <c r="B171">
        <v>-61</v>
      </c>
      <c r="C171">
        <v>24</v>
      </c>
      <c r="F171">
        <v>2325</v>
      </c>
      <c r="G171">
        <v>0</v>
      </c>
      <c r="H171">
        <v>56</v>
      </c>
    </row>
    <row r="172" spans="1:8" x14ac:dyDescent="0.3">
      <c r="A172">
        <v>2175</v>
      </c>
      <c r="B172">
        <v>-60</v>
      </c>
      <c r="C172">
        <v>25</v>
      </c>
      <c r="F172">
        <v>2325</v>
      </c>
      <c r="G172">
        <v>1</v>
      </c>
      <c r="H172">
        <v>41</v>
      </c>
    </row>
    <row r="173" spans="1:8" x14ac:dyDescent="0.3">
      <c r="A173">
        <v>2175</v>
      </c>
      <c r="B173">
        <v>-59</v>
      </c>
      <c r="C173">
        <v>50</v>
      </c>
      <c r="F173">
        <v>2325</v>
      </c>
      <c r="G173">
        <v>2</v>
      </c>
      <c r="H173">
        <v>30</v>
      </c>
    </row>
    <row r="174" spans="1:8" x14ac:dyDescent="0.3">
      <c r="A174">
        <v>2175</v>
      </c>
      <c r="B174">
        <v>-58</v>
      </c>
      <c r="C174">
        <v>42</v>
      </c>
      <c r="F174">
        <v>2325</v>
      </c>
      <c r="G174">
        <v>3</v>
      </c>
      <c r="H174">
        <v>50</v>
      </c>
    </row>
    <row r="175" spans="1:8" x14ac:dyDescent="0.3">
      <c r="A175">
        <v>2175</v>
      </c>
      <c r="B175">
        <v>-57</v>
      </c>
      <c r="C175">
        <v>31</v>
      </c>
      <c r="F175">
        <v>2325</v>
      </c>
      <c r="G175">
        <v>4</v>
      </c>
      <c r="H175">
        <v>66</v>
      </c>
    </row>
    <row r="176" spans="1:8" x14ac:dyDescent="0.3">
      <c r="A176">
        <v>2175</v>
      </c>
      <c r="B176">
        <v>-56</v>
      </c>
      <c r="C176">
        <v>18</v>
      </c>
      <c r="F176">
        <v>2325</v>
      </c>
      <c r="G176">
        <v>5</v>
      </c>
      <c r="H176">
        <v>40</v>
      </c>
    </row>
    <row r="177" spans="1:8" x14ac:dyDescent="0.3">
      <c r="A177">
        <v>2175</v>
      </c>
      <c r="B177">
        <v>-55</v>
      </c>
      <c r="C177">
        <v>24</v>
      </c>
      <c r="F177">
        <v>2325</v>
      </c>
      <c r="G177">
        <v>6</v>
      </c>
      <c r="H177">
        <v>84</v>
      </c>
    </row>
    <row r="178" spans="1:8" x14ac:dyDescent="0.3">
      <c r="A178">
        <v>2175</v>
      </c>
      <c r="B178">
        <v>-54</v>
      </c>
      <c r="C178">
        <v>40</v>
      </c>
      <c r="F178">
        <v>2325</v>
      </c>
      <c r="G178">
        <v>7</v>
      </c>
      <c r="H178">
        <v>75</v>
      </c>
    </row>
    <row r="179" spans="1:8" x14ac:dyDescent="0.3">
      <c r="A179">
        <v>2175</v>
      </c>
      <c r="B179">
        <v>-53</v>
      </c>
      <c r="C179">
        <v>29</v>
      </c>
      <c r="F179">
        <v>2325</v>
      </c>
      <c r="G179">
        <v>8</v>
      </c>
      <c r="H179">
        <v>108</v>
      </c>
    </row>
    <row r="180" spans="1:8" x14ac:dyDescent="0.3">
      <c r="A180">
        <v>2175</v>
      </c>
      <c r="B180">
        <v>-52</v>
      </c>
      <c r="C180">
        <v>7</v>
      </c>
      <c r="F180">
        <v>2325</v>
      </c>
      <c r="G180">
        <v>9</v>
      </c>
      <c r="H180">
        <v>81</v>
      </c>
    </row>
    <row r="181" spans="1:8" x14ac:dyDescent="0.3">
      <c r="A181">
        <v>2175</v>
      </c>
      <c r="B181">
        <v>-51</v>
      </c>
      <c r="C181">
        <v>4</v>
      </c>
      <c r="F181">
        <v>2325</v>
      </c>
      <c r="G181">
        <v>10</v>
      </c>
      <c r="H181">
        <v>126</v>
      </c>
    </row>
    <row r="182" spans="1:8" x14ac:dyDescent="0.3">
      <c r="A182">
        <v>2175</v>
      </c>
      <c r="B182">
        <v>-50</v>
      </c>
      <c r="C182">
        <v>3</v>
      </c>
      <c r="F182">
        <v>2325</v>
      </c>
      <c r="G182">
        <v>11</v>
      </c>
      <c r="H182">
        <v>80</v>
      </c>
    </row>
    <row r="183" spans="1:8" x14ac:dyDescent="0.3">
      <c r="A183">
        <v>2325</v>
      </c>
      <c r="B183">
        <v>-99</v>
      </c>
      <c r="C183">
        <v>5</v>
      </c>
      <c r="F183">
        <v>2325</v>
      </c>
      <c r="G183">
        <v>12</v>
      </c>
      <c r="H183">
        <v>108</v>
      </c>
    </row>
    <row r="184" spans="1:8" x14ac:dyDescent="0.3">
      <c r="A184">
        <v>2325</v>
      </c>
      <c r="B184">
        <v>-98</v>
      </c>
      <c r="C184">
        <v>2</v>
      </c>
      <c r="F184">
        <v>2325</v>
      </c>
      <c r="G184">
        <v>13</v>
      </c>
      <c r="H184">
        <v>115</v>
      </c>
    </row>
    <row r="185" spans="1:8" x14ac:dyDescent="0.3">
      <c r="A185">
        <v>2325</v>
      </c>
      <c r="B185">
        <v>-97</v>
      </c>
      <c r="C185">
        <v>4</v>
      </c>
      <c r="F185">
        <v>2325</v>
      </c>
      <c r="G185">
        <v>14</v>
      </c>
      <c r="H185">
        <v>124</v>
      </c>
    </row>
    <row r="186" spans="1:8" x14ac:dyDescent="0.3">
      <c r="A186">
        <v>2325</v>
      </c>
      <c r="B186">
        <v>-96</v>
      </c>
      <c r="C186">
        <v>16</v>
      </c>
      <c r="F186">
        <v>2325</v>
      </c>
      <c r="G186">
        <v>15</v>
      </c>
      <c r="H186">
        <v>109</v>
      </c>
    </row>
    <row r="187" spans="1:8" x14ac:dyDescent="0.3">
      <c r="A187">
        <v>2325</v>
      </c>
      <c r="B187">
        <v>-95</v>
      </c>
      <c r="C187">
        <v>4</v>
      </c>
      <c r="F187">
        <v>2325</v>
      </c>
      <c r="G187">
        <v>16</v>
      </c>
      <c r="H187">
        <v>107</v>
      </c>
    </row>
    <row r="188" spans="1:8" x14ac:dyDescent="0.3">
      <c r="A188">
        <v>2325</v>
      </c>
      <c r="B188">
        <v>-94</v>
      </c>
      <c r="C188">
        <v>5</v>
      </c>
      <c r="F188">
        <v>2325</v>
      </c>
      <c r="G188">
        <v>17</v>
      </c>
      <c r="H188">
        <v>117</v>
      </c>
    </row>
    <row r="189" spans="1:8" x14ac:dyDescent="0.3">
      <c r="A189">
        <v>2325</v>
      </c>
      <c r="B189">
        <v>-93</v>
      </c>
      <c r="C189">
        <v>9</v>
      </c>
      <c r="F189">
        <v>2325</v>
      </c>
      <c r="G189">
        <v>18</v>
      </c>
      <c r="H189">
        <v>140</v>
      </c>
    </row>
    <row r="190" spans="1:8" x14ac:dyDescent="0.3">
      <c r="A190">
        <v>2325</v>
      </c>
      <c r="B190">
        <v>-92</v>
      </c>
      <c r="C190">
        <v>6</v>
      </c>
      <c r="F190">
        <v>2325</v>
      </c>
      <c r="G190">
        <v>19</v>
      </c>
      <c r="H190">
        <v>136</v>
      </c>
    </row>
    <row r="191" spans="1:8" x14ac:dyDescent="0.3">
      <c r="A191">
        <v>2325</v>
      </c>
      <c r="B191">
        <v>-91</v>
      </c>
      <c r="C191">
        <v>15</v>
      </c>
      <c r="F191">
        <v>2325</v>
      </c>
      <c r="G191">
        <v>20</v>
      </c>
      <c r="H191">
        <v>97</v>
      </c>
    </row>
    <row r="192" spans="1:8" x14ac:dyDescent="0.3">
      <c r="A192">
        <v>2325</v>
      </c>
      <c r="B192">
        <v>-90</v>
      </c>
      <c r="C192">
        <v>53</v>
      </c>
      <c r="F192">
        <v>2325</v>
      </c>
      <c r="G192">
        <v>21</v>
      </c>
      <c r="H192">
        <v>106</v>
      </c>
    </row>
    <row r="193" spans="1:8" x14ac:dyDescent="0.3">
      <c r="A193">
        <v>2325</v>
      </c>
      <c r="B193">
        <v>-89</v>
      </c>
      <c r="C193">
        <v>55</v>
      </c>
      <c r="F193">
        <v>2325</v>
      </c>
      <c r="G193">
        <v>22</v>
      </c>
      <c r="H193">
        <v>84</v>
      </c>
    </row>
    <row r="194" spans="1:8" x14ac:dyDescent="0.3">
      <c r="A194">
        <v>2325</v>
      </c>
      <c r="B194">
        <v>-88</v>
      </c>
      <c r="C194">
        <v>43</v>
      </c>
      <c r="F194">
        <v>2325</v>
      </c>
      <c r="G194">
        <v>23</v>
      </c>
      <c r="H194">
        <v>88</v>
      </c>
    </row>
    <row r="195" spans="1:8" x14ac:dyDescent="0.3">
      <c r="A195">
        <v>2325</v>
      </c>
      <c r="B195">
        <v>-87</v>
      </c>
      <c r="C195">
        <v>43</v>
      </c>
      <c r="F195">
        <v>2325</v>
      </c>
      <c r="G195">
        <v>24</v>
      </c>
      <c r="H195">
        <v>72</v>
      </c>
    </row>
    <row r="196" spans="1:8" x14ac:dyDescent="0.3">
      <c r="A196">
        <v>2325</v>
      </c>
      <c r="B196">
        <v>-86</v>
      </c>
      <c r="C196">
        <v>38</v>
      </c>
      <c r="F196">
        <v>2325</v>
      </c>
      <c r="G196">
        <v>25</v>
      </c>
      <c r="H196">
        <v>56</v>
      </c>
    </row>
    <row r="197" spans="1:8" x14ac:dyDescent="0.3">
      <c r="A197">
        <v>2325</v>
      </c>
      <c r="B197">
        <v>-85</v>
      </c>
      <c r="C197">
        <v>42</v>
      </c>
      <c r="F197">
        <v>2325</v>
      </c>
      <c r="G197">
        <v>26</v>
      </c>
      <c r="H197">
        <v>55</v>
      </c>
    </row>
    <row r="198" spans="1:8" x14ac:dyDescent="0.3">
      <c r="A198">
        <v>2325</v>
      </c>
      <c r="B198">
        <v>-84</v>
      </c>
      <c r="C198">
        <v>41</v>
      </c>
      <c r="F198">
        <v>2325</v>
      </c>
      <c r="G198">
        <v>27</v>
      </c>
      <c r="H198">
        <v>55</v>
      </c>
    </row>
    <row r="199" spans="1:8" x14ac:dyDescent="0.3">
      <c r="A199">
        <v>2325</v>
      </c>
      <c r="B199">
        <v>-83</v>
      </c>
      <c r="C199">
        <v>57</v>
      </c>
      <c r="F199">
        <v>2325</v>
      </c>
      <c r="G199">
        <v>28</v>
      </c>
      <c r="H199">
        <v>29</v>
      </c>
    </row>
    <row r="200" spans="1:8" x14ac:dyDescent="0.3">
      <c r="A200">
        <v>2325</v>
      </c>
      <c r="B200">
        <v>-82</v>
      </c>
      <c r="C200">
        <v>55</v>
      </c>
      <c r="F200">
        <v>2325</v>
      </c>
      <c r="G200">
        <v>29</v>
      </c>
      <c r="H200">
        <v>26</v>
      </c>
    </row>
    <row r="201" spans="1:8" x14ac:dyDescent="0.3">
      <c r="A201">
        <v>2325</v>
      </c>
      <c r="B201">
        <v>-81</v>
      </c>
      <c r="C201">
        <v>61</v>
      </c>
      <c r="F201">
        <v>2325</v>
      </c>
      <c r="G201">
        <v>30</v>
      </c>
      <c r="H201">
        <v>9</v>
      </c>
    </row>
    <row r="202" spans="1:8" x14ac:dyDescent="0.3">
      <c r="A202">
        <v>2325</v>
      </c>
      <c r="B202">
        <v>-80</v>
      </c>
      <c r="C202">
        <v>61</v>
      </c>
      <c r="F202">
        <v>2325</v>
      </c>
      <c r="G202">
        <v>31</v>
      </c>
      <c r="H202">
        <v>7</v>
      </c>
    </row>
    <row r="203" spans="1:8" x14ac:dyDescent="0.3">
      <c r="A203">
        <v>2325</v>
      </c>
      <c r="B203">
        <v>-79</v>
      </c>
      <c r="C203">
        <v>83</v>
      </c>
      <c r="F203">
        <v>2325</v>
      </c>
      <c r="G203">
        <v>32</v>
      </c>
      <c r="H203">
        <v>5</v>
      </c>
    </row>
    <row r="204" spans="1:8" x14ac:dyDescent="0.3">
      <c r="A204">
        <v>2325</v>
      </c>
      <c r="B204">
        <v>-78</v>
      </c>
      <c r="C204">
        <v>61</v>
      </c>
      <c r="F204">
        <v>2325</v>
      </c>
      <c r="G204">
        <v>33</v>
      </c>
      <c r="H204">
        <v>5</v>
      </c>
    </row>
    <row r="205" spans="1:8" x14ac:dyDescent="0.3">
      <c r="A205">
        <v>2325</v>
      </c>
      <c r="B205">
        <v>-77</v>
      </c>
      <c r="C205">
        <v>107</v>
      </c>
      <c r="F205">
        <v>2585</v>
      </c>
      <c r="G205">
        <v>-14</v>
      </c>
      <c r="H205">
        <v>1</v>
      </c>
    </row>
    <row r="206" spans="1:8" x14ac:dyDescent="0.3">
      <c r="A206">
        <v>2325</v>
      </c>
      <c r="B206">
        <v>-76</v>
      </c>
      <c r="C206">
        <v>55</v>
      </c>
      <c r="F206">
        <v>2585</v>
      </c>
      <c r="G206">
        <v>-4</v>
      </c>
      <c r="H206">
        <v>5</v>
      </c>
    </row>
    <row r="207" spans="1:8" x14ac:dyDescent="0.3">
      <c r="A207">
        <v>2325</v>
      </c>
      <c r="B207">
        <v>-75</v>
      </c>
      <c r="C207">
        <v>75</v>
      </c>
      <c r="F207">
        <v>2585</v>
      </c>
      <c r="G207">
        <v>-3</v>
      </c>
      <c r="H207">
        <v>20</v>
      </c>
    </row>
    <row r="208" spans="1:8" x14ac:dyDescent="0.3">
      <c r="A208">
        <v>2325</v>
      </c>
      <c r="B208">
        <v>-74</v>
      </c>
      <c r="C208">
        <v>90</v>
      </c>
      <c r="F208">
        <v>2585</v>
      </c>
      <c r="G208">
        <v>-2</v>
      </c>
      <c r="H208">
        <v>22</v>
      </c>
    </row>
    <row r="209" spans="1:8" x14ac:dyDescent="0.3">
      <c r="A209">
        <v>2325</v>
      </c>
      <c r="B209">
        <v>-73</v>
      </c>
      <c r="C209">
        <v>131</v>
      </c>
      <c r="F209">
        <v>2585</v>
      </c>
      <c r="G209">
        <v>-1</v>
      </c>
      <c r="H209">
        <v>41</v>
      </c>
    </row>
    <row r="210" spans="1:8" x14ac:dyDescent="0.3">
      <c r="A210">
        <v>2325</v>
      </c>
      <c r="B210">
        <v>-72</v>
      </c>
      <c r="C210">
        <v>114</v>
      </c>
      <c r="F210">
        <v>2585</v>
      </c>
      <c r="G210">
        <v>0</v>
      </c>
      <c r="H210">
        <v>32</v>
      </c>
    </row>
    <row r="211" spans="1:8" x14ac:dyDescent="0.3">
      <c r="A211">
        <v>2325</v>
      </c>
      <c r="B211">
        <v>-71</v>
      </c>
      <c r="C211">
        <v>58</v>
      </c>
      <c r="F211">
        <v>2585</v>
      </c>
      <c r="G211">
        <v>1</v>
      </c>
      <c r="H211">
        <v>50</v>
      </c>
    </row>
    <row r="212" spans="1:8" x14ac:dyDescent="0.3">
      <c r="A212">
        <v>2325</v>
      </c>
      <c r="B212">
        <v>-70</v>
      </c>
      <c r="C212">
        <v>83</v>
      </c>
      <c r="F212">
        <v>2585</v>
      </c>
      <c r="G212">
        <v>2</v>
      </c>
      <c r="H212">
        <v>77</v>
      </c>
    </row>
    <row r="213" spans="1:8" x14ac:dyDescent="0.3">
      <c r="A213">
        <v>2325</v>
      </c>
      <c r="B213">
        <v>-69</v>
      </c>
      <c r="C213">
        <v>375</v>
      </c>
      <c r="F213">
        <v>2585</v>
      </c>
      <c r="G213">
        <v>3</v>
      </c>
      <c r="H213">
        <v>81</v>
      </c>
    </row>
    <row r="214" spans="1:8" x14ac:dyDescent="0.3">
      <c r="A214">
        <v>2325</v>
      </c>
      <c r="B214">
        <v>-68</v>
      </c>
      <c r="C214">
        <v>183</v>
      </c>
      <c r="F214">
        <v>2585</v>
      </c>
      <c r="G214">
        <v>4</v>
      </c>
      <c r="H214">
        <v>76</v>
      </c>
    </row>
    <row r="215" spans="1:8" x14ac:dyDescent="0.3">
      <c r="A215">
        <v>2325</v>
      </c>
      <c r="B215">
        <v>-67</v>
      </c>
      <c r="C215">
        <v>162</v>
      </c>
      <c r="F215">
        <v>2585</v>
      </c>
      <c r="G215">
        <v>5</v>
      </c>
      <c r="H215">
        <v>98</v>
      </c>
    </row>
    <row r="216" spans="1:8" x14ac:dyDescent="0.3">
      <c r="A216">
        <v>2325</v>
      </c>
      <c r="B216">
        <v>-66</v>
      </c>
      <c r="C216">
        <v>57</v>
      </c>
      <c r="F216">
        <v>2585</v>
      </c>
      <c r="G216">
        <v>6</v>
      </c>
      <c r="H216">
        <v>93</v>
      </c>
    </row>
    <row r="217" spans="1:8" x14ac:dyDescent="0.3">
      <c r="A217">
        <v>2325</v>
      </c>
      <c r="B217">
        <v>-65</v>
      </c>
      <c r="C217">
        <v>41</v>
      </c>
      <c r="F217">
        <v>2585</v>
      </c>
      <c r="G217">
        <v>7</v>
      </c>
      <c r="H217">
        <v>118</v>
      </c>
    </row>
    <row r="218" spans="1:8" x14ac:dyDescent="0.3">
      <c r="A218">
        <v>2325</v>
      </c>
      <c r="B218">
        <v>-64</v>
      </c>
      <c r="C218">
        <v>81</v>
      </c>
      <c r="F218">
        <v>2585</v>
      </c>
      <c r="G218">
        <v>8</v>
      </c>
      <c r="H218">
        <v>91</v>
      </c>
    </row>
    <row r="219" spans="1:8" x14ac:dyDescent="0.3">
      <c r="A219">
        <v>2325</v>
      </c>
      <c r="B219">
        <v>-63</v>
      </c>
      <c r="C219">
        <v>106</v>
      </c>
      <c r="F219">
        <v>2585</v>
      </c>
      <c r="G219">
        <v>9</v>
      </c>
      <c r="H219">
        <v>93</v>
      </c>
    </row>
    <row r="220" spans="1:8" x14ac:dyDescent="0.3">
      <c r="A220">
        <v>2325</v>
      </c>
      <c r="B220">
        <v>-62</v>
      </c>
      <c r="C220">
        <v>106</v>
      </c>
      <c r="F220">
        <v>2585</v>
      </c>
      <c r="G220">
        <v>10</v>
      </c>
      <c r="H220">
        <v>99</v>
      </c>
    </row>
    <row r="221" spans="1:8" x14ac:dyDescent="0.3">
      <c r="A221">
        <v>2325</v>
      </c>
      <c r="B221">
        <v>-61</v>
      </c>
      <c r="C221">
        <v>36</v>
      </c>
      <c r="F221">
        <v>2585</v>
      </c>
      <c r="G221">
        <v>11</v>
      </c>
      <c r="H221">
        <v>90</v>
      </c>
    </row>
    <row r="222" spans="1:8" x14ac:dyDescent="0.3">
      <c r="A222">
        <v>2325</v>
      </c>
      <c r="B222">
        <v>-60</v>
      </c>
      <c r="C222">
        <v>103</v>
      </c>
      <c r="F222">
        <v>2585</v>
      </c>
      <c r="G222">
        <v>12</v>
      </c>
      <c r="H222">
        <v>93</v>
      </c>
    </row>
    <row r="223" spans="1:8" x14ac:dyDescent="0.3">
      <c r="A223">
        <v>2325</v>
      </c>
      <c r="B223">
        <v>-59</v>
      </c>
      <c r="C223">
        <v>45</v>
      </c>
      <c r="F223">
        <v>2585</v>
      </c>
      <c r="G223">
        <v>13</v>
      </c>
      <c r="H223">
        <v>91</v>
      </c>
    </row>
    <row r="224" spans="1:8" x14ac:dyDescent="0.3">
      <c r="A224">
        <v>2325</v>
      </c>
      <c r="B224">
        <v>-58</v>
      </c>
      <c r="C224">
        <v>26</v>
      </c>
      <c r="F224">
        <v>2585</v>
      </c>
      <c r="G224">
        <v>14</v>
      </c>
      <c r="H224">
        <v>120</v>
      </c>
    </row>
    <row r="225" spans="1:8" x14ac:dyDescent="0.3">
      <c r="A225">
        <v>2325</v>
      </c>
      <c r="B225">
        <v>-57</v>
      </c>
      <c r="C225">
        <v>51</v>
      </c>
      <c r="F225">
        <v>2585</v>
      </c>
      <c r="G225">
        <v>15</v>
      </c>
      <c r="H225">
        <v>156</v>
      </c>
    </row>
    <row r="226" spans="1:8" x14ac:dyDescent="0.3">
      <c r="A226">
        <v>2325</v>
      </c>
      <c r="B226">
        <v>-56</v>
      </c>
      <c r="C226">
        <v>35</v>
      </c>
      <c r="F226">
        <v>2585</v>
      </c>
      <c r="G226">
        <v>16</v>
      </c>
      <c r="H226">
        <v>112</v>
      </c>
    </row>
    <row r="227" spans="1:8" x14ac:dyDescent="0.3">
      <c r="A227">
        <v>2325</v>
      </c>
      <c r="B227">
        <v>-55</v>
      </c>
      <c r="C227">
        <v>18</v>
      </c>
      <c r="F227">
        <v>2585</v>
      </c>
      <c r="G227">
        <v>17</v>
      </c>
      <c r="H227">
        <v>114</v>
      </c>
    </row>
    <row r="228" spans="1:8" x14ac:dyDescent="0.3">
      <c r="A228">
        <v>2325</v>
      </c>
      <c r="B228">
        <v>-54</v>
      </c>
      <c r="C228">
        <v>14</v>
      </c>
      <c r="F228">
        <v>2585</v>
      </c>
      <c r="G228">
        <v>18</v>
      </c>
      <c r="H228">
        <v>150</v>
      </c>
    </row>
    <row r="229" spans="1:8" x14ac:dyDescent="0.3">
      <c r="A229">
        <v>2325</v>
      </c>
      <c r="B229">
        <v>-53</v>
      </c>
      <c r="C229">
        <v>5</v>
      </c>
      <c r="F229">
        <v>2585</v>
      </c>
      <c r="G229">
        <v>19</v>
      </c>
      <c r="H229">
        <v>193</v>
      </c>
    </row>
    <row r="230" spans="1:8" x14ac:dyDescent="0.3">
      <c r="A230">
        <v>2325</v>
      </c>
      <c r="B230">
        <v>-52</v>
      </c>
      <c r="C230">
        <v>5</v>
      </c>
      <c r="F230">
        <v>2585</v>
      </c>
      <c r="G230">
        <v>20</v>
      </c>
      <c r="H230">
        <v>127</v>
      </c>
    </row>
    <row r="231" spans="1:8" x14ac:dyDescent="0.3">
      <c r="A231">
        <v>2325</v>
      </c>
      <c r="B231">
        <v>-51</v>
      </c>
      <c r="C231">
        <v>2</v>
      </c>
      <c r="F231">
        <v>2585</v>
      </c>
      <c r="G231">
        <v>21</v>
      </c>
      <c r="H231">
        <v>82</v>
      </c>
    </row>
    <row r="232" spans="1:8" x14ac:dyDescent="0.3">
      <c r="A232">
        <v>2325</v>
      </c>
      <c r="B232">
        <v>-49</v>
      </c>
      <c r="C232">
        <v>3</v>
      </c>
      <c r="F232">
        <v>2585</v>
      </c>
      <c r="G232">
        <v>22</v>
      </c>
      <c r="H232">
        <v>79</v>
      </c>
    </row>
    <row r="233" spans="1:8" x14ac:dyDescent="0.3">
      <c r="A233">
        <v>2585</v>
      </c>
      <c r="B233">
        <v>-98</v>
      </c>
      <c r="C233">
        <v>2</v>
      </c>
      <c r="F233">
        <v>2585</v>
      </c>
      <c r="G233">
        <v>23</v>
      </c>
      <c r="H233">
        <v>37</v>
      </c>
    </row>
    <row r="234" spans="1:8" x14ac:dyDescent="0.3">
      <c r="A234">
        <v>2585</v>
      </c>
      <c r="B234">
        <v>-95</v>
      </c>
      <c r="C234">
        <v>5</v>
      </c>
      <c r="F234">
        <v>2585</v>
      </c>
      <c r="G234">
        <v>24</v>
      </c>
      <c r="H234">
        <v>73</v>
      </c>
    </row>
    <row r="235" spans="1:8" x14ac:dyDescent="0.3">
      <c r="A235">
        <v>2585</v>
      </c>
      <c r="B235">
        <v>-94</v>
      </c>
      <c r="C235">
        <v>3</v>
      </c>
      <c r="F235">
        <v>2585</v>
      </c>
      <c r="G235">
        <v>25</v>
      </c>
      <c r="H235">
        <v>67</v>
      </c>
    </row>
    <row r="236" spans="1:8" x14ac:dyDescent="0.3">
      <c r="A236">
        <v>2585</v>
      </c>
      <c r="B236">
        <v>-93</v>
      </c>
      <c r="C236">
        <v>7</v>
      </c>
      <c r="F236">
        <v>2585</v>
      </c>
      <c r="G236">
        <v>26</v>
      </c>
      <c r="H236">
        <v>46</v>
      </c>
    </row>
    <row r="237" spans="1:8" x14ac:dyDescent="0.3">
      <c r="A237">
        <v>2585</v>
      </c>
      <c r="B237">
        <v>-92</v>
      </c>
      <c r="C237">
        <v>15</v>
      </c>
      <c r="F237">
        <v>2585</v>
      </c>
      <c r="G237">
        <v>27</v>
      </c>
      <c r="H237">
        <v>59</v>
      </c>
    </row>
    <row r="238" spans="1:8" x14ac:dyDescent="0.3">
      <c r="A238">
        <v>2585</v>
      </c>
      <c r="B238">
        <v>-91</v>
      </c>
      <c r="C238">
        <v>12</v>
      </c>
      <c r="F238">
        <v>2585</v>
      </c>
      <c r="G238">
        <v>28</v>
      </c>
      <c r="H238">
        <v>50</v>
      </c>
    </row>
    <row r="239" spans="1:8" x14ac:dyDescent="0.3">
      <c r="A239">
        <v>2585</v>
      </c>
      <c r="B239">
        <v>-90</v>
      </c>
      <c r="C239">
        <v>15</v>
      </c>
      <c r="F239">
        <v>2585</v>
      </c>
      <c r="G239">
        <v>29</v>
      </c>
      <c r="H239">
        <v>54</v>
      </c>
    </row>
    <row r="240" spans="1:8" x14ac:dyDescent="0.3">
      <c r="A240">
        <v>2585</v>
      </c>
      <c r="B240">
        <v>-89</v>
      </c>
      <c r="C240">
        <v>30</v>
      </c>
      <c r="F240">
        <v>2585</v>
      </c>
      <c r="G240">
        <v>30</v>
      </c>
      <c r="H240">
        <v>47</v>
      </c>
    </row>
    <row r="241" spans="1:8" x14ac:dyDescent="0.3">
      <c r="A241">
        <v>2585</v>
      </c>
      <c r="B241">
        <v>-88</v>
      </c>
      <c r="C241">
        <v>45</v>
      </c>
      <c r="F241">
        <v>2585</v>
      </c>
      <c r="G241">
        <v>31</v>
      </c>
      <c r="H241">
        <v>23</v>
      </c>
    </row>
    <row r="242" spans="1:8" x14ac:dyDescent="0.3">
      <c r="A242">
        <v>2585</v>
      </c>
      <c r="B242">
        <v>-87</v>
      </c>
      <c r="C242">
        <v>43</v>
      </c>
      <c r="F242">
        <v>2585</v>
      </c>
      <c r="G242">
        <v>32</v>
      </c>
      <c r="H242">
        <v>15</v>
      </c>
    </row>
    <row r="243" spans="1:8" x14ac:dyDescent="0.3">
      <c r="A243">
        <v>2585</v>
      </c>
      <c r="B243">
        <v>-86</v>
      </c>
      <c r="C243">
        <v>72</v>
      </c>
      <c r="F243">
        <v>2585</v>
      </c>
      <c r="G243">
        <v>33</v>
      </c>
      <c r="H243">
        <v>45</v>
      </c>
    </row>
    <row r="244" spans="1:8" x14ac:dyDescent="0.3">
      <c r="A244">
        <v>2585</v>
      </c>
      <c r="B244">
        <v>-85</v>
      </c>
      <c r="C244">
        <v>43</v>
      </c>
      <c r="F244">
        <v>2585</v>
      </c>
      <c r="G244">
        <v>34</v>
      </c>
      <c r="H244">
        <v>5</v>
      </c>
    </row>
    <row r="245" spans="1:8" x14ac:dyDescent="0.3">
      <c r="A245">
        <v>2585</v>
      </c>
      <c r="B245">
        <v>-84</v>
      </c>
      <c r="C245">
        <v>64</v>
      </c>
      <c r="F245">
        <v>2585</v>
      </c>
      <c r="G245">
        <v>35</v>
      </c>
      <c r="H245">
        <v>3</v>
      </c>
    </row>
    <row r="246" spans="1:8" x14ac:dyDescent="0.3">
      <c r="A246">
        <v>2585</v>
      </c>
      <c r="B246">
        <v>-83</v>
      </c>
      <c r="C246">
        <v>57</v>
      </c>
      <c r="F246">
        <v>2850</v>
      </c>
      <c r="G246">
        <v>-9</v>
      </c>
      <c r="H246">
        <v>7</v>
      </c>
    </row>
    <row r="247" spans="1:8" x14ac:dyDescent="0.3">
      <c r="A247">
        <v>2585</v>
      </c>
      <c r="B247">
        <v>-82</v>
      </c>
      <c r="C247">
        <v>79</v>
      </c>
      <c r="F247">
        <v>2850</v>
      </c>
      <c r="G247">
        <v>-7</v>
      </c>
      <c r="H247">
        <v>5</v>
      </c>
    </row>
    <row r="248" spans="1:8" x14ac:dyDescent="0.3">
      <c r="A248">
        <v>2585</v>
      </c>
      <c r="B248">
        <v>-81</v>
      </c>
      <c r="C248">
        <v>80</v>
      </c>
      <c r="F248">
        <v>2850</v>
      </c>
      <c r="G248">
        <v>-6</v>
      </c>
      <c r="H248">
        <v>8</v>
      </c>
    </row>
    <row r="249" spans="1:8" x14ac:dyDescent="0.3">
      <c r="A249">
        <v>2585</v>
      </c>
      <c r="B249">
        <v>-80</v>
      </c>
      <c r="C249">
        <v>65</v>
      </c>
      <c r="F249">
        <v>2850</v>
      </c>
      <c r="G249">
        <v>-5</v>
      </c>
      <c r="H249">
        <v>19</v>
      </c>
    </row>
    <row r="250" spans="1:8" x14ac:dyDescent="0.3">
      <c r="A250">
        <v>2585</v>
      </c>
      <c r="B250">
        <v>-79</v>
      </c>
      <c r="C250">
        <v>95</v>
      </c>
      <c r="F250">
        <v>2850</v>
      </c>
      <c r="G250">
        <v>-4</v>
      </c>
      <c r="H250">
        <v>12</v>
      </c>
    </row>
    <row r="251" spans="1:8" x14ac:dyDescent="0.3">
      <c r="A251">
        <v>2585</v>
      </c>
      <c r="B251">
        <v>-78</v>
      </c>
      <c r="C251">
        <v>76</v>
      </c>
      <c r="F251">
        <v>2850</v>
      </c>
      <c r="G251">
        <v>-3</v>
      </c>
      <c r="H251">
        <v>28</v>
      </c>
    </row>
    <row r="252" spans="1:8" x14ac:dyDescent="0.3">
      <c r="A252">
        <v>2585</v>
      </c>
      <c r="B252">
        <v>-77</v>
      </c>
      <c r="C252">
        <v>78</v>
      </c>
      <c r="F252">
        <v>2850</v>
      </c>
      <c r="G252">
        <v>-2</v>
      </c>
      <c r="H252">
        <v>103</v>
      </c>
    </row>
    <row r="253" spans="1:8" x14ac:dyDescent="0.3">
      <c r="A253">
        <v>2585</v>
      </c>
      <c r="B253">
        <v>-76</v>
      </c>
      <c r="C253">
        <v>117</v>
      </c>
      <c r="F253">
        <v>2850</v>
      </c>
      <c r="G253">
        <v>-1</v>
      </c>
      <c r="H253">
        <v>119</v>
      </c>
    </row>
    <row r="254" spans="1:8" x14ac:dyDescent="0.3">
      <c r="A254">
        <v>2585</v>
      </c>
      <c r="B254">
        <v>-75</v>
      </c>
      <c r="C254">
        <v>64</v>
      </c>
      <c r="F254">
        <v>2850</v>
      </c>
      <c r="G254">
        <v>0</v>
      </c>
      <c r="H254">
        <v>58</v>
      </c>
    </row>
    <row r="255" spans="1:8" x14ac:dyDescent="0.3">
      <c r="A255">
        <v>2585</v>
      </c>
      <c r="B255">
        <v>-74</v>
      </c>
      <c r="C255">
        <v>64</v>
      </c>
      <c r="F255">
        <v>2850</v>
      </c>
      <c r="G255">
        <v>1</v>
      </c>
      <c r="H255">
        <v>121</v>
      </c>
    </row>
    <row r="256" spans="1:8" x14ac:dyDescent="0.3">
      <c r="A256">
        <v>2585</v>
      </c>
      <c r="B256">
        <v>-73</v>
      </c>
      <c r="C256">
        <v>59</v>
      </c>
      <c r="F256">
        <v>2850</v>
      </c>
      <c r="G256">
        <v>2</v>
      </c>
      <c r="H256">
        <v>56</v>
      </c>
    </row>
    <row r="257" spans="1:8" x14ac:dyDescent="0.3">
      <c r="A257">
        <v>2585</v>
      </c>
      <c r="B257">
        <v>-72</v>
      </c>
      <c r="C257">
        <v>56</v>
      </c>
      <c r="F257">
        <v>2850</v>
      </c>
      <c r="G257">
        <v>3</v>
      </c>
      <c r="H257">
        <v>43</v>
      </c>
    </row>
    <row r="258" spans="1:8" x14ac:dyDescent="0.3">
      <c r="A258">
        <v>2585</v>
      </c>
      <c r="B258">
        <v>-71</v>
      </c>
      <c r="C258">
        <v>46</v>
      </c>
      <c r="F258">
        <v>2850</v>
      </c>
      <c r="G258">
        <v>4</v>
      </c>
      <c r="H258">
        <v>50</v>
      </c>
    </row>
    <row r="259" spans="1:8" x14ac:dyDescent="0.3">
      <c r="A259">
        <v>2585</v>
      </c>
      <c r="B259">
        <v>-70</v>
      </c>
      <c r="C259">
        <v>73</v>
      </c>
      <c r="F259">
        <v>2850</v>
      </c>
      <c r="G259">
        <v>5</v>
      </c>
      <c r="H259">
        <v>77</v>
      </c>
    </row>
    <row r="260" spans="1:8" x14ac:dyDescent="0.3">
      <c r="A260">
        <v>2585</v>
      </c>
      <c r="B260">
        <v>-69</v>
      </c>
      <c r="C260">
        <v>89</v>
      </c>
      <c r="F260">
        <v>2850</v>
      </c>
      <c r="G260">
        <v>6</v>
      </c>
      <c r="H260">
        <v>90</v>
      </c>
    </row>
    <row r="261" spans="1:8" x14ac:dyDescent="0.3">
      <c r="A261">
        <v>2585</v>
      </c>
      <c r="B261">
        <v>-68</v>
      </c>
      <c r="C261">
        <v>135</v>
      </c>
      <c r="F261">
        <v>2850</v>
      </c>
      <c r="G261">
        <v>7</v>
      </c>
      <c r="H261">
        <v>125</v>
      </c>
    </row>
    <row r="262" spans="1:8" x14ac:dyDescent="0.3">
      <c r="A262">
        <v>2585</v>
      </c>
      <c r="B262">
        <v>-67</v>
      </c>
      <c r="C262">
        <v>362</v>
      </c>
      <c r="F262">
        <v>2850</v>
      </c>
      <c r="G262">
        <v>8</v>
      </c>
      <c r="H262">
        <v>123</v>
      </c>
    </row>
    <row r="263" spans="1:8" x14ac:dyDescent="0.3">
      <c r="A263">
        <v>2585</v>
      </c>
      <c r="B263">
        <v>-66</v>
      </c>
      <c r="C263">
        <v>66</v>
      </c>
      <c r="F263">
        <v>2850</v>
      </c>
      <c r="G263">
        <v>9</v>
      </c>
      <c r="H263">
        <v>139</v>
      </c>
    </row>
    <row r="264" spans="1:8" x14ac:dyDescent="0.3">
      <c r="A264">
        <v>2585</v>
      </c>
      <c r="B264">
        <v>-65</v>
      </c>
      <c r="C264">
        <v>91</v>
      </c>
      <c r="F264">
        <v>2850</v>
      </c>
      <c r="G264">
        <v>10</v>
      </c>
      <c r="H264">
        <v>121</v>
      </c>
    </row>
    <row r="265" spans="1:8" x14ac:dyDescent="0.3">
      <c r="A265">
        <v>2585</v>
      </c>
      <c r="B265">
        <v>-64</v>
      </c>
      <c r="C265">
        <v>47</v>
      </c>
      <c r="F265">
        <v>2850</v>
      </c>
      <c r="G265">
        <v>11</v>
      </c>
      <c r="H265">
        <v>106</v>
      </c>
    </row>
    <row r="266" spans="1:8" x14ac:dyDescent="0.3">
      <c r="A266">
        <v>2585</v>
      </c>
      <c r="B266">
        <v>-63</v>
      </c>
      <c r="C266">
        <v>46</v>
      </c>
      <c r="F266">
        <v>2850</v>
      </c>
      <c r="G266">
        <v>12</v>
      </c>
      <c r="H266">
        <v>111</v>
      </c>
    </row>
    <row r="267" spans="1:8" x14ac:dyDescent="0.3">
      <c r="A267">
        <v>2585</v>
      </c>
      <c r="B267">
        <v>-62</v>
      </c>
      <c r="C267">
        <v>70</v>
      </c>
      <c r="F267">
        <v>2850</v>
      </c>
      <c r="G267">
        <v>13</v>
      </c>
      <c r="H267">
        <v>143</v>
      </c>
    </row>
    <row r="268" spans="1:8" x14ac:dyDescent="0.3">
      <c r="A268">
        <v>2585</v>
      </c>
      <c r="B268">
        <v>-61</v>
      </c>
      <c r="C268">
        <v>45</v>
      </c>
      <c r="F268">
        <v>2850</v>
      </c>
      <c r="G268">
        <v>14</v>
      </c>
      <c r="H268">
        <v>104</v>
      </c>
    </row>
    <row r="269" spans="1:8" x14ac:dyDescent="0.3">
      <c r="A269">
        <v>2585</v>
      </c>
      <c r="B269">
        <v>-60</v>
      </c>
      <c r="C269">
        <v>33</v>
      </c>
      <c r="F269">
        <v>2850</v>
      </c>
      <c r="G269">
        <v>15</v>
      </c>
      <c r="H269">
        <v>92</v>
      </c>
    </row>
    <row r="270" spans="1:8" x14ac:dyDescent="0.3">
      <c r="A270">
        <v>2585</v>
      </c>
      <c r="B270">
        <v>-59</v>
      </c>
      <c r="C270">
        <v>40</v>
      </c>
      <c r="F270">
        <v>2850</v>
      </c>
      <c r="G270">
        <v>16</v>
      </c>
      <c r="H270">
        <v>119</v>
      </c>
    </row>
    <row r="271" spans="1:8" x14ac:dyDescent="0.3">
      <c r="A271">
        <v>2585</v>
      </c>
      <c r="B271">
        <v>-58</v>
      </c>
      <c r="C271">
        <v>33</v>
      </c>
      <c r="F271">
        <v>2850</v>
      </c>
      <c r="G271">
        <v>17</v>
      </c>
      <c r="H271">
        <v>123</v>
      </c>
    </row>
    <row r="272" spans="1:8" x14ac:dyDescent="0.3">
      <c r="A272">
        <v>2585</v>
      </c>
      <c r="B272">
        <v>-57</v>
      </c>
      <c r="C272">
        <v>58</v>
      </c>
      <c r="F272">
        <v>2850</v>
      </c>
      <c r="G272">
        <v>18</v>
      </c>
      <c r="H272">
        <v>132</v>
      </c>
    </row>
    <row r="273" spans="1:8" x14ac:dyDescent="0.3">
      <c r="A273">
        <v>2585</v>
      </c>
      <c r="B273">
        <v>-56</v>
      </c>
      <c r="C273">
        <v>53</v>
      </c>
      <c r="F273">
        <v>2850</v>
      </c>
      <c r="G273">
        <v>19</v>
      </c>
      <c r="H273">
        <v>114</v>
      </c>
    </row>
    <row r="274" spans="1:8" x14ac:dyDescent="0.3">
      <c r="A274">
        <v>2585</v>
      </c>
      <c r="B274">
        <v>-55</v>
      </c>
      <c r="C274">
        <v>45</v>
      </c>
      <c r="F274">
        <v>2850</v>
      </c>
      <c r="G274">
        <v>20</v>
      </c>
      <c r="H274">
        <v>94</v>
      </c>
    </row>
    <row r="275" spans="1:8" x14ac:dyDescent="0.3">
      <c r="A275">
        <v>2585</v>
      </c>
      <c r="B275">
        <v>-54</v>
      </c>
      <c r="C275">
        <v>37</v>
      </c>
      <c r="F275">
        <v>2850</v>
      </c>
      <c r="G275">
        <v>21</v>
      </c>
      <c r="H275">
        <v>93</v>
      </c>
    </row>
    <row r="276" spans="1:8" x14ac:dyDescent="0.3">
      <c r="A276">
        <v>2585</v>
      </c>
      <c r="B276">
        <v>-53</v>
      </c>
      <c r="C276">
        <v>26</v>
      </c>
      <c r="F276">
        <v>2850</v>
      </c>
      <c r="G276">
        <v>22</v>
      </c>
      <c r="H276">
        <v>85</v>
      </c>
    </row>
    <row r="277" spans="1:8" x14ac:dyDescent="0.3">
      <c r="A277">
        <v>2585</v>
      </c>
      <c r="B277">
        <v>-52</v>
      </c>
      <c r="C277">
        <v>39</v>
      </c>
      <c r="F277">
        <v>2850</v>
      </c>
      <c r="G277">
        <v>23</v>
      </c>
      <c r="H277">
        <v>71</v>
      </c>
    </row>
    <row r="278" spans="1:8" x14ac:dyDescent="0.3">
      <c r="A278">
        <v>2585</v>
      </c>
      <c r="B278">
        <v>-51</v>
      </c>
      <c r="C278">
        <v>36</v>
      </c>
      <c r="F278">
        <v>2850</v>
      </c>
      <c r="G278">
        <v>24</v>
      </c>
      <c r="H278">
        <v>68</v>
      </c>
    </row>
    <row r="279" spans="1:8" x14ac:dyDescent="0.3">
      <c r="A279">
        <v>2585</v>
      </c>
      <c r="B279">
        <v>-50</v>
      </c>
      <c r="C279">
        <v>35</v>
      </c>
      <c r="F279">
        <v>2850</v>
      </c>
      <c r="G279">
        <v>25</v>
      </c>
      <c r="H279">
        <v>47</v>
      </c>
    </row>
    <row r="280" spans="1:8" x14ac:dyDescent="0.3">
      <c r="A280">
        <v>2585</v>
      </c>
      <c r="B280">
        <v>-49</v>
      </c>
      <c r="C280">
        <v>24</v>
      </c>
      <c r="F280">
        <v>2850</v>
      </c>
      <c r="G280">
        <v>26</v>
      </c>
      <c r="H280">
        <v>40</v>
      </c>
    </row>
    <row r="281" spans="1:8" x14ac:dyDescent="0.3">
      <c r="A281">
        <v>2585</v>
      </c>
      <c r="B281">
        <v>-48</v>
      </c>
      <c r="C281">
        <v>42</v>
      </c>
      <c r="F281">
        <v>2850</v>
      </c>
      <c r="G281">
        <v>27</v>
      </c>
      <c r="H281">
        <v>20</v>
      </c>
    </row>
    <row r="282" spans="1:8" x14ac:dyDescent="0.3">
      <c r="A282">
        <v>2585</v>
      </c>
      <c r="B282">
        <v>-47</v>
      </c>
      <c r="C282">
        <v>35</v>
      </c>
      <c r="F282">
        <v>2850</v>
      </c>
      <c r="G282">
        <v>28</v>
      </c>
      <c r="H282">
        <v>28</v>
      </c>
    </row>
    <row r="283" spans="1:8" x14ac:dyDescent="0.3">
      <c r="A283">
        <v>2585</v>
      </c>
      <c r="B283">
        <v>-46</v>
      </c>
      <c r="C283">
        <v>29</v>
      </c>
      <c r="F283">
        <v>2850</v>
      </c>
      <c r="G283">
        <v>29</v>
      </c>
      <c r="H283">
        <v>19</v>
      </c>
    </row>
    <row r="284" spans="1:8" x14ac:dyDescent="0.3">
      <c r="A284">
        <v>2585</v>
      </c>
      <c r="B284">
        <v>-45</v>
      </c>
      <c r="C284">
        <v>11</v>
      </c>
      <c r="F284">
        <v>2850</v>
      </c>
      <c r="G284">
        <v>30</v>
      </c>
      <c r="H284">
        <v>8</v>
      </c>
    </row>
    <row r="285" spans="1:8" x14ac:dyDescent="0.3">
      <c r="A285">
        <v>2585</v>
      </c>
      <c r="B285">
        <v>-44</v>
      </c>
      <c r="C285">
        <v>8</v>
      </c>
      <c r="F285">
        <v>2850</v>
      </c>
      <c r="G285">
        <v>31</v>
      </c>
      <c r="H285">
        <v>6</v>
      </c>
    </row>
    <row r="286" spans="1:8" x14ac:dyDescent="0.3">
      <c r="A286">
        <v>2585</v>
      </c>
      <c r="B286">
        <v>-43</v>
      </c>
      <c r="C286">
        <v>5</v>
      </c>
      <c r="F286">
        <v>3050</v>
      </c>
      <c r="G286">
        <v>-7</v>
      </c>
      <c r="H286">
        <v>3</v>
      </c>
    </row>
    <row r="287" spans="1:8" x14ac:dyDescent="0.3">
      <c r="A287">
        <v>2585</v>
      </c>
      <c r="B287">
        <v>-42</v>
      </c>
      <c r="C287">
        <v>9</v>
      </c>
      <c r="F287">
        <v>3050</v>
      </c>
      <c r="G287">
        <v>-6</v>
      </c>
      <c r="H287">
        <v>4</v>
      </c>
    </row>
    <row r="288" spans="1:8" x14ac:dyDescent="0.3">
      <c r="A288">
        <v>2585</v>
      </c>
      <c r="B288">
        <v>-41</v>
      </c>
      <c r="C288">
        <v>4</v>
      </c>
      <c r="F288">
        <v>3050</v>
      </c>
      <c r="G288">
        <v>-5</v>
      </c>
      <c r="H288">
        <v>11</v>
      </c>
    </row>
    <row r="289" spans="1:8" x14ac:dyDescent="0.3">
      <c r="A289">
        <v>2585</v>
      </c>
      <c r="B289">
        <v>-40</v>
      </c>
      <c r="C289">
        <v>7</v>
      </c>
      <c r="F289">
        <v>3050</v>
      </c>
      <c r="G289">
        <v>-4</v>
      </c>
      <c r="H289">
        <v>6</v>
      </c>
    </row>
    <row r="290" spans="1:8" x14ac:dyDescent="0.3">
      <c r="A290">
        <v>2585</v>
      </c>
      <c r="B290">
        <v>-37</v>
      </c>
      <c r="C290">
        <v>3</v>
      </c>
      <c r="F290">
        <v>3050</v>
      </c>
      <c r="G290">
        <v>-3</v>
      </c>
      <c r="H290">
        <v>13</v>
      </c>
    </row>
    <row r="291" spans="1:8" x14ac:dyDescent="0.3">
      <c r="A291">
        <v>2850</v>
      </c>
      <c r="B291">
        <v>-104</v>
      </c>
      <c r="C291">
        <v>11</v>
      </c>
      <c r="F291">
        <v>3050</v>
      </c>
      <c r="G291">
        <v>-2</v>
      </c>
      <c r="H291">
        <v>29</v>
      </c>
    </row>
    <row r="292" spans="1:8" x14ac:dyDescent="0.3">
      <c r="A292">
        <v>2850</v>
      </c>
      <c r="B292">
        <v>-102</v>
      </c>
      <c r="C292">
        <v>3</v>
      </c>
      <c r="F292">
        <v>3050</v>
      </c>
      <c r="G292">
        <v>-1</v>
      </c>
      <c r="H292">
        <v>29</v>
      </c>
    </row>
    <row r="293" spans="1:8" x14ac:dyDescent="0.3">
      <c r="A293">
        <v>2850</v>
      </c>
      <c r="B293">
        <v>-101</v>
      </c>
      <c r="C293">
        <v>4</v>
      </c>
      <c r="F293">
        <v>3050</v>
      </c>
      <c r="G293">
        <v>0</v>
      </c>
      <c r="H293">
        <v>39</v>
      </c>
    </row>
    <row r="294" spans="1:8" x14ac:dyDescent="0.3">
      <c r="A294">
        <v>2850</v>
      </c>
      <c r="B294">
        <v>-100</v>
      </c>
      <c r="C294">
        <v>6</v>
      </c>
      <c r="F294">
        <v>3050</v>
      </c>
      <c r="G294">
        <v>1</v>
      </c>
      <c r="H294">
        <v>31</v>
      </c>
    </row>
    <row r="295" spans="1:8" x14ac:dyDescent="0.3">
      <c r="A295">
        <v>2850</v>
      </c>
      <c r="B295">
        <v>-99</v>
      </c>
      <c r="C295">
        <v>6</v>
      </c>
      <c r="F295">
        <v>3050</v>
      </c>
      <c r="G295">
        <v>2</v>
      </c>
      <c r="H295">
        <v>71</v>
      </c>
    </row>
    <row r="296" spans="1:8" x14ac:dyDescent="0.3">
      <c r="A296">
        <v>2850</v>
      </c>
      <c r="B296">
        <v>-98</v>
      </c>
      <c r="C296">
        <v>9</v>
      </c>
      <c r="F296">
        <v>3050</v>
      </c>
      <c r="G296">
        <v>3</v>
      </c>
      <c r="H296">
        <v>48</v>
      </c>
    </row>
    <row r="297" spans="1:8" x14ac:dyDescent="0.3">
      <c r="A297">
        <v>2850</v>
      </c>
      <c r="B297">
        <v>-97</v>
      </c>
      <c r="C297">
        <v>11</v>
      </c>
      <c r="F297">
        <v>3050</v>
      </c>
      <c r="G297">
        <v>4</v>
      </c>
      <c r="H297">
        <v>103</v>
      </c>
    </row>
    <row r="298" spans="1:8" x14ac:dyDescent="0.3">
      <c r="A298">
        <v>2850</v>
      </c>
      <c r="B298">
        <v>-96</v>
      </c>
      <c r="C298">
        <v>14</v>
      </c>
      <c r="F298">
        <v>3050</v>
      </c>
      <c r="G298">
        <v>5</v>
      </c>
      <c r="H298">
        <v>115</v>
      </c>
    </row>
    <row r="299" spans="1:8" x14ac:dyDescent="0.3">
      <c r="A299">
        <v>2850</v>
      </c>
      <c r="B299">
        <v>-95</v>
      </c>
      <c r="C299">
        <v>11</v>
      </c>
      <c r="F299">
        <v>3050</v>
      </c>
      <c r="G299">
        <v>6</v>
      </c>
      <c r="H299">
        <v>139</v>
      </c>
    </row>
    <row r="300" spans="1:8" x14ac:dyDescent="0.3">
      <c r="A300">
        <v>2850</v>
      </c>
      <c r="B300">
        <v>-94</v>
      </c>
      <c r="C300">
        <v>22</v>
      </c>
      <c r="F300">
        <v>3050</v>
      </c>
      <c r="G300">
        <v>7</v>
      </c>
      <c r="H300">
        <v>141</v>
      </c>
    </row>
    <row r="301" spans="1:8" x14ac:dyDescent="0.3">
      <c r="A301">
        <v>2850</v>
      </c>
      <c r="B301">
        <v>-93</v>
      </c>
      <c r="C301">
        <v>44</v>
      </c>
      <c r="F301">
        <v>3050</v>
      </c>
      <c r="G301">
        <v>8</v>
      </c>
      <c r="H301">
        <v>127</v>
      </c>
    </row>
    <row r="302" spans="1:8" x14ac:dyDescent="0.3">
      <c r="A302">
        <v>2850</v>
      </c>
      <c r="B302">
        <v>-92</v>
      </c>
      <c r="C302">
        <v>17</v>
      </c>
      <c r="F302">
        <v>3050</v>
      </c>
      <c r="G302">
        <v>9</v>
      </c>
      <c r="H302">
        <v>111</v>
      </c>
    </row>
    <row r="303" spans="1:8" x14ac:dyDescent="0.3">
      <c r="A303">
        <v>2850</v>
      </c>
      <c r="B303">
        <v>-91</v>
      </c>
      <c r="C303">
        <v>26</v>
      </c>
      <c r="F303">
        <v>3050</v>
      </c>
      <c r="G303">
        <v>10</v>
      </c>
      <c r="H303">
        <v>95</v>
      </c>
    </row>
    <row r="304" spans="1:8" x14ac:dyDescent="0.3">
      <c r="A304">
        <v>2850</v>
      </c>
      <c r="B304">
        <v>-90</v>
      </c>
      <c r="C304">
        <v>47</v>
      </c>
      <c r="F304">
        <v>3050</v>
      </c>
      <c r="G304">
        <v>11</v>
      </c>
      <c r="H304">
        <v>103</v>
      </c>
    </row>
    <row r="305" spans="1:8" x14ac:dyDescent="0.3">
      <c r="A305">
        <v>2850</v>
      </c>
      <c r="B305">
        <v>-89</v>
      </c>
      <c r="C305">
        <v>87</v>
      </c>
      <c r="F305">
        <v>3050</v>
      </c>
      <c r="G305">
        <v>12</v>
      </c>
      <c r="H305">
        <v>62</v>
      </c>
    </row>
    <row r="306" spans="1:8" x14ac:dyDescent="0.3">
      <c r="A306">
        <v>2850</v>
      </c>
      <c r="B306">
        <v>-88</v>
      </c>
      <c r="C306">
        <v>68</v>
      </c>
      <c r="F306">
        <v>3050</v>
      </c>
      <c r="G306">
        <v>13</v>
      </c>
      <c r="H306">
        <v>112</v>
      </c>
    </row>
    <row r="307" spans="1:8" x14ac:dyDescent="0.3">
      <c r="A307">
        <v>2850</v>
      </c>
      <c r="B307">
        <v>-87</v>
      </c>
      <c r="C307">
        <v>74</v>
      </c>
      <c r="F307">
        <v>3050</v>
      </c>
      <c r="G307">
        <v>14</v>
      </c>
      <c r="H307">
        <v>118</v>
      </c>
    </row>
    <row r="308" spans="1:8" x14ac:dyDescent="0.3">
      <c r="A308">
        <v>2850</v>
      </c>
      <c r="B308">
        <v>-86</v>
      </c>
      <c r="C308">
        <v>85</v>
      </c>
      <c r="F308">
        <v>3050</v>
      </c>
      <c r="G308">
        <v>15</v>
      </c>
      <c r="H308">
        <v>92</v>
      </c>
    </row>
    <row r="309" spans="1:8" x14ac:dyDescent="0.3">
      <c r="A309">
        <v>2850</v>
      </c>
      <c r="B309">
        <v>-85</v>
      </c>
      <c r="C309">
        <v>67</v>
      </c>
      <c r="F309">
        <v>3050</v>
      </c>
      <c r="G309">
        <v>16</v>
      </c>
      <c r="H309">
        <v>113</v>
      </c>
    </row>
    <row r="310" spans="1:8" x14ac:dyDescent="0.3">
      <c r="A310">
        <v>2850</v>
      </c>
      <c r="B310">
        <v>-84</v>
      </c>
      <c r="C310">
        <v>109</v>
      </c>
      <c r="F310">
        <v>3050</v>
      </c>
      <c r="G310">
        <v>17</v>
      </c>
      <c r="H310">
        <v>106</v>
      </c>
    </row>
    <row r="311" spans="1:8" x14ac:dyDescent="0.3">
      <c r="A311">
        <v>2850</v>
      </c>
      <c r="B311">
        <v>-83</v>
      </c>
      <c r="C311">
        <v>467</v>
      </c>
      <c r="F311">
        <v>3050</v>
      </c>
      <c r="G311">
        <v>18</v>
      </c>
      <c r="H311">
        <v>75</v>
      </c>
    </row>
    <row r="312" spans="1:8" x14ac:dyDescent="0.3">
      <c r="A312">
        <v>2850</v>
      </c>
      <c r="B312">
        <v>-82</v>
      </c>
      <c r="C312">
        <v>91</v>
      </c>
      <c r="F312">
        <v>3050</v>
      </c>
      <c r="G312">
        <v>19</v>
      </c>
      <c r="H312">
        <v>70</v>
      </c>
    </row>
    <row r="313" spans="1:8" x14ac:dyDescent="0.3">
      <c r="A313">
        <v>2850</v>
      </c>
      <c r="B313">
        <v>-81</v>
      </c>
      <c r="C313">
        <v>74</v>
      </c>
      <c r="F313">
        <v>3050</v>
      </c>
      <c r="G313">
        <v>20</v>
      </c>
      <c r="H313">
        <v>66</v>
      </c>
    </row>
    <row r="314" spans="1:8" x14ac:dyDescent="0.3">
      <c r="A314">
        <v>2850</v>
      </c>
      <c r="B314">
        <v>-80</v>
      </c>
      <c r="C314">
        <v>150</v>
      </c>
      <c r="F314">
        <v>3050</v>
      </c>
      <c r="G314">
        <v>21</v>
      </c>
      <c r="H314">
        <v>76</v>
      </c>
    </row>
    <row r="315" spans="1:8" x14ac:dyDescent="0.3">
      <c r="A315">
        <v>2850</v>
      </c>
      <c r="B315">
        <v>-79</v>
      </c>
      <c r="C315">
        <v>122</v>
      </c>
      <c r="F315">
        <v>3050</v>
      </c>
      <c r="G315">
        <v>22</v>
      </c>
      <c r="H315">
        <v>61</v>
      </c>
    </row>
    <row r="316" spans="1:8" x14ac:dyDescent="0.3">
      <c r="A316">
        <v>2850</v>
      </c>
      <c r="B316">
        <v>-78</v>
      </c>
      <c r="C316">
        <v>82</v>
      </c>
      <c r="F316">
        <v>3050</v>
      </c>
      <c r="G316">
        <v>23</v>
      </c>
      <c r="H316">
        <v>59</v>
      </c>
    </row>
    <row r="317" spans="1:8" x14ac:dyDescent="0.3">
      <c r="A317">
        <v>2850</v>
      </c>
      <c r="B317">
        <v>-77</v>
      </c>
      <c r="C317">
        <v>153</v>
      </c>
      <c r="F317">
        <v>3050</v>
      </c>
      <c r="G317">
        <v>24</v>
      </c>
      <c r="H317">
        <v>59</v>
      </c>
    </row>
    <row r="318" spans="1:8" x14ac:dyDescent="0.3">
      <c r="A318">
        <v>2850</v>
      </c>
      <c r="B318">
        <v>-76</v>
      </c>
      <c r="C318">
        <v>85</v>
      </c>
      <c r="F318">
        <v>3050</v>
      </c>
      <c r="G318">
        <v>25</v>
      </c>
      <c r="H318">
        <v>38</v>
      </c>
    </row>
    <row r="319" spans="1:8" x14ac:dyDescent="0.3">
      <c r="A319">
        <v>2850</v>
      </c>
      <c r="B319">
        <v>-75</v>
      </c>
      <c r="C319">
        <v>77</v>
      </c>
      <c r="F319">
        <v>3050</v>
      </c>
      <c r="G319">
        <v>26</v>
      </c>
      <c r="H319">
        <v>48</v>
      </c>
    </row>
    <row r="320" spans="1:8" x14ac:dyDescent="0.3">
      <c r="A320">
        <v>2850</v>
      </c>
      <c r="B320">
        <v>-74</v>
      </c>
      <c r="C320">
        <v>54</v>
      </c>
      <c r="F320">
        <v>3050</v>
      </c>
      <c r="G320">
        <v>27</v>
      </c>
      <c r="H320">
        <v>44</v>
      </c>
    </row>
    <row r="321" spans="1:8" x14ac:dyDescent="0.3">
      <c r="A321">
        <v>2850</v>
      </c>
      <c r="B321">
        <v>-73</v>
      </c>
      <c r="C321">
        <v>67</v>
      </c>
      <c r="F321">
        <v>3050</v>
      </c>
      <c r="G321">
        <v>28</v>
      </c>
      <c r="H321">
        <v>40</v>
      </c>
    </row>
    <row r="322" spans="1:8" x14ac:dyDescent="0.3">
      <c r="A322">
        <v>2850</v>
      </c>
      <c r="B322">
        <v>-72</v>
      </c>
      <c r="C322">
        <v>88</v>
      </c>
      <c r="F322">
        <v>3050</v>
      </c>
      <c r="G322">
        <v>29</v>
      </c>
      <c r="H322">
        <v>36</v>
      </c>
    </row>
    <row r="323" spans="1:8" x14ac:dyDescent="0.3">
      <c r="A323">
        <v>2850</v>
      </c>
      <c r="B323">
        <v>-71</v>
      </c>
      <c r="C323">
        <v>67</v>
      </c>
      <c r="F323">
        <v>3050</v>
      </c>
      <c r="G323">
        <v>30</v>
      </c>
      <c r="H323">
        <v>46</v>
      </c>
    </row>
    <row r="324" spans="1:8" x14ac:dyDescent="0.3">
      <c r="A324">
        <v>2850</v>
      </c>
      <c r="B324">
        <v>-70</v>
      </c>
      <c r="C324">
        <v>53</v>
      </c>
      <c r="F324">
        <v>3050</v>
      </c>
      <c r="G324">
        <v>31</v>
      </c>
      <c r="H324">
        <v>51</v>
      </c>
    </row>
    <row r="325" spans="1:8" x14ac:dyDescent="0.3">
      <c r="A325">
        <v>2850</v>
      </c>
      <c r="B325">
        <v>-69</v>
      </c>
      <c r="C325">
        <v>80</v>
      </c>
      <c r="F325">
        <v>3050</v>
      </c>
      <c r="G325">
        <v>32</v>
      </c>
      <c r="H325">
        <v>77</v>
      </c>
    </row>
    <row r="326" spans="1:8" x14ac:dyDescent="0.3">
      <c r="A326">
        <v>2850</v>
      </c>
      <c r="B326">
        <v>-68</v>
      </c>
      <c r="C326">
        <v>60</v>
      </c>
      <c r="F326">
        <v>3050</v>
      </c>
      <c r="G326">
        <v>33</v>
      </c>
      <c r="H326">
        <v>105</v>
      </c>
    </row>
    <row r="327" spans="1:8" x14ac:dyDescent="0.3">
      <c r="A327">
        <v>2850</v>
      </c>
      <c r="B327">
        <v>-67</v>
      </c>
      <c r="C327">
        <v>63</v>
      </c>
      <c r="F327">
        <v>3050</v>
      </c>
      <c r="G327">
        <v>34</v>
      </c>
      <c r="H327">
        <v>59</v>
      </c>
    </row>
    <row r="328" spans="1:8" x14ac:dyDescent="0.3">
      <c r="A328">
        <v>2850</v>
      </c>
      <c r="B328">
        <v>-66</v>
      </c>
      <c r="C328">
        <v>97</v>
      </c>
      <c r="F328">
        <v>3050</v>
      </c>
      <c r="G328">
        <v>35</v>
      </c>
      <c r="H328">
        <v>71</v>
      </c>
    </row>
    <row r="329" spans="1:8" x14ac:dyDescent="0.3">
      <c r="A329">
        <v>2850</v>
      </c>
      <c r="B329">
        <v>-65</v>
      </c>
      <c r="C329">
        <v>57</v>
      </c>
      <c r="F329">
        <v>3050</v>
      </c>
      <c r="G329">
        <v>36</v>
      </c>
      <c r="H329">
        <v>20</v>
      </c>
    </row>
    <row r="330" spans="1:8" x14ac:dyDescent="0.3">
      <c r="A330">
        <v>2850</v>
      </c>
      <c r="B330">
        <v>-64</v>
      </c>
      <c r="C330">
        <v>52</v>
      </c>
      <c r="F330">
        <v>3050</v>
      </c>
      <c r="G330">
        <v>37</v>
      </c>
      <c r="H330">
        <v>4</v>
      </c>
    </row>
    <row r="331" spans="1:8" x14ac:dyDescent="0.3">
      <c r="A331">
        <v>2850</v>
      </c>
      <c r="B331">
        <v>-63</v>
      </c>
      <c r="C331">
        <v>88</v>
      </c>
      <c r="F331">
        <v>3200</v>
      </c>
      <c r="G331">
        <v>-9</v>
      </c>
      <c r="H331">
        <v>2</v>
      </c>
    </row>
    <row r="332" spans="1:8" x14ac:dyDescent="0.3">
      <c r="A332">
        <v>2850</v>
      </c>
      <c r="B332">
        <v>-62</v>
      </c>
      <c r="C332">
        <v>12</v>
      </c>
      <c r="F332">
        <v>3200</v>
      </c>
      <c r="G332">
        <v>-8</v>
      </c>
      <c r="H332">
        <v>10</v>
      </c>
    </row>
    <row r="333" spans="1:8" x14ac:dyDescent="0.3">
      <c r="A333">
        <v>2850</v>
      </c>
      <c r="B333">
        <v>-61</v>
      </c>
      <c r="C333">
        <v>34</v>
      </c>
      <c r="F333">
        <v>3200</v>
      </c>
      <c r="G333">
        <v>-7</v>
      </c>
      <c r="H333">
        <v>15</v>
      </c>
    </row>
    <row r="334" spans="1:8" x14ac:dyDescent="0.3">
      <c r="A334">
        <v>2850</v>
      </c>
      <c r="B334">
        <v>-60</v>
      </c>
      <c r="C334">
        <v>18</v>
      </c>
      <c r="F334">
        <v>3200</v>
      </c>
      <c r="G334">
        <v>-6</v>
      </c>
      <c r="H334">
        <v>24</v>
      </c>
    </row>
    <row r="335" spans="1:8" x14ac:dyDescent="0.3">
      <c r="A335">
        <v>2850</v>
      </c>
      <c r="B335">
        <v>-59</v>
      </c>
      <c r="C335">
        <v>7</v>
      </c>
      <c r="F335">
        <v>3200</v>
      </c>
      <c r="G335">
        <v>-5</v>
      </c>
      <c r="H335">
        <v>34</v>
      </c>
    </row>
    <row r="336" spans="1:8" x14ac:dyDescent="0.3">
      <c r="A336">
        <v>2850</v>
      </c>
      <c r="B336">
        <v>-58</v>
      </c>
      <c r="C336">
        <v>2</v>
      </c>
      <c r="F336">
        <v>3200</v>
      </c>
      <c r="G336">
        <v>-4</v>
      </c>
      <c r="H336">
        <v>50</v>
      </c>
    </row>
    <row r="337" spans="1:8" x14ac:dyDescent="0.3">
      <c r="A337">
        <v>2850</v>
      </c>
      <c r="B337">
        <v>-57</v>
      </c>
      <c r="C337">
        <v>4</v>
      </c>
      <c r="F337">
        <v>3200</v>
      </c>
      <c r="G337">
        <v>-3</v>
      </c>
      <c r="H337">
        <v>67</v>
      </c>
    </row>
    <row r="338" spans="1:8" x14ac:dyDescent="0.3">
      <c r="A338">
        <v>2850</v>
      </c>
      <c r="B338">
        <v>-56</v>
      </c>
      <c r="C338">
        <v>2</v>
      </c>
      <c r="F338">
        <v>3200</v>
      </c>
      <c r="G338">
        <v>-2</v>
      </c>
      <c r="H338">
        <v>80</v>
      </c>
    </row>
    <row r="339" spans="1:8" x14ac:dyDescent="0.3">
      <c r="A339">
        <v>3050</v>
      </c>
      <c r="B339">
        <v>-102</v>
      </c>
      <c r="C339">
        <v>5</v>
      </c>
      <c r="F339">
        <v>3200</v>
      </c>
      <c r="G339">
        <v>-1</v>
      </c>
      <c r="H339">
        <v>95</v>
      </c>
    </row>
    <row r="340" spans="1:8" x14ac:dyDescent="0.3">
      <c r="A340">
        <v>3050</v>
      </c>
      <c r="B340">
        <v>-101</v>
      </c>
      <c r="C340">
        <v>6</v>
      </c>
      <c r="F340">
        <v>3200</v>
      </c>
      <c r="G340">
        <v>0</v>
      </c>
      <c r="H340">
        <v>101</v>
      </c>
    </row>
    <row r="341" spans="1:8" x14ac:dyDescent="0.3">
      <c r="A341">
        <v>3050</v>
      </c>
      <c r="B341">
        <v>-100</v>
      </c>
      <c r="C341">
        <v>11</v>
      </c>
      <c r="F341">
        <v>3200</v>
      </c>
      <c r="G341">
        <v>1</v>
      </c>
      <c r="H341">
        <v>113</v>
      </c>
    </row>
    <row r="342" spans="1:8" x14ac:dyDescent="0.3">
      <c r="A342">
        <v>3050</v>
      </c>
      <c r="B342">
        <v>-99</v>
      </c>
      <c r="C342">
        <v>22</v>
      </c>
      <c r="F342">
        <v>3200</v>
      </c>
      <c r="G342">
        <v>2</v>
      </c>
      <c r="H342">
        <v>160</v>
      </c>
    </row>
    <row r="343" spans="1:8" x14ac:dyDescent="0.3">
      <c r="A343">
        <v>3050</v>
      </c>
      <c r="B343">
        <v>-98</v>
      </c>
      <c r="C343">
        <v>10</v>
      </c>
      <c r="F343">
        <v>3200</v>
      </c>
      <c r="G343">
        <v>3</v>
      </c>
      <c r="H343">
        <v>162</v>
      </c>
    </row>
    <row r="344" spans="1:8" x14ac:dyDescent="0.3">
      <c r="A344">
        <v>3050</v>
      </c>
      <c r="B344">
        <v>-97</v>
      </c>
      <c r="C344">
        <v>39</v>
      </c>
      <c r="F344">
        <v>3200</v>
      </c>
      <c r="G344">
        <v>4</v>
      </c>
      <c r="H344">
        <v>174</v>
      </c>
    </row>
    <row r="345" spans="1:8" x14ac:dyDescent="0.3">
      <c r="A345">
        <v>3050</v>
      </c>
      <c r="B345">
        <v>-96</v>
      </c>
      <c r="C345">
        <v>25</v>
      </c>
      <c r="F345">
        <v>3200</v>
      </c>
      <c r="G345">
        <v>5</v>
      </c>
      <c r="H345">
        <v>190</v>
      </c>
    </row>
    <row r="346" spans="1:8" x14ac:dyDescent="0.3">
      <c r="A346">
        <v>3050</v>
      </c>
      <c r="B346">
        <v>-95</v>
      </c>
      <c r="C346">
        <v>31</v>
      </c>
      <c r="F346">
        <v>3200</v>
      </c>
      <c r="G346">
        <v>6</v>
      </c>
      <c r="H346">
        <v>194</v>
      </c>
    </row>
    <row r="347" spans="1:8" x14ac:dyDescent="0.3">
      <c r="A347">
        <v>3050</v>
      </c>
      <c r="B347">
        <v>-94</v>
      </c>
      <c r="C347">
        <v>29</v>
      </c>
      <c r="F347">
        <v>3200</v>
      </c>
      <c r="G347">
        <v>7</v>
      </c>
      <c r="H347">
        <v>186</v>
      </c>
    </row>
    <row r="348" spans="1:8" x14ac:dyDescent="0.3">
      <c r="A348">
        <v>3050</v>
      </c>
      <c r="B348">
        <v>-93</v>
      </c>
      <c r="C348">
        <v>18</v>
      </c>
      <c r="F348">
        <v>3200</v>
      </c>
      <c r="G348">
        <v>8</v>
      </c>
      <c r="H348">
        <v>157</v>
      </c>
    </row>
    <row r="349" spans="1:8" x14ac:dyDescent="0.3">
      <c r="A349">
        <v>3050</v>
      </c>
      <c r="B349">
        <v>-92</v>
      </c>
      <c r="C349">
        <v>20</v>
      </c>
      <c r="F349">
        <v>3200</v>
      </c>
      <c r="G349">
        <v>9</v>
      </c>
      <c r="H349">
        <v>136</v>
      </c>
    </row>
    <row r="350" spans="1:8" x14ac:dyDescent="0.3">
      <c r="A350">
        <v>3050</v>
      </c>
      <c r="B350">
        <v>-91</v>
      </c>
      <c r="C350">
        <v>19</v>
      </c>
      <c r="F350">
        <v>3200</v>
      </c>
      <c r="G350">
        <v>10</v>
      </c>
      <c r="H350">
        <v>128</v>
      </c>
    </row>
    <row r="351" spans="1:8" x14ac:dyDescent="0.3">
      <c r="A351">
        <v>3050</v>
      </c>
      <c r="B351">
        <v>-90</v>
      </c>
      <c r="C351">
        <v>33</v>
      </c>
      <c r="F351">
        <v>3200</v>
      </c>
      <c r="G351">
        <v>11</v>
      </c>
      <c r="H351">
        <v>140</v>
      </c>
    </row>
    <row r="352" spans="1:8" x14ac:dyDescent="0.3">
      <c r="A352">
        <v>3050</v>
      </c>
      <c r="B352">
        <v>-89</v>
      </c>
      <c r="C352">
        <v>70</v>
      </c>
      <c r="F352">
        <v>3200</v>
      </c>
      <c r="G352">
        <v>12</v>
      </c>
      <c r="H352">
        <v>74</v>
      </c>
    </row>
    <row r="353" spans="1:8" x14ac:dyDescent="0.3">
      <c r="A353">
        <v>3050</v>
      </c>
      <c r="B353">
        <v>-88</v>
      </c>
      <c r="C353">
        <v>22</v>
      </c>
      <c r="F353">
        <v>3200</v>
      </c>
      <c r="G353">
        <v>13</v>
      </c>
      <c r="H353">
        <v>77</v>
      </c>
    </row>
    <row r="354" spans="1:8" x14ac:dyDescent="0.3">
      <c r="A354">
        <v>3050</v>
      </c>
      <c r="B354">
        <v>-87</v>
      </c>
      <c r="C354">
        <v>44</v>
      </c>
      <c r="F354">
        <v>3200</v>
      </c>
      <c r="G354">
        <v>14</v>
      </c>
      <c r="H354">
        <v>83</v>
      </c>
    </row>
    <row r="355" spans="1:8" x14ac:dyDescent="0.3">
      <c r="A355">
        <v>3050</v>
      </c>
      <c r="B355">
        <v>-86</v>
      </c>
      <c r="C355">
        <v>46</v>
      </c>
      <c r="F355">
        <v>3200</v>
      </c>
      <c r="G355">
        <v>15</v>
      </c>
      <c r="H355">
        <v>65</v>
      </c>
    </row>
    <row r="356" spans="1:8" x14ac:dyDescent="0.3">
      <c r="A356">
        <v>3050</v>
      </c>
      <c r="B356">
        <v>-85</v>
      </c>
      <c r="C356">
        <v>74</v>
      </c>
      <c r="F356">
        <v>3200</v>
      </c>
      <c r="G356">
        <v>16</v>
      </c>
      <c r="H356">
        <v>62</v>
      </c>
    </row>
    <row r="357" spans="1:8" x14ac:dyDescent="0.3">
      <c r="A357">
        <v>3050</v>
      </c>
      <c r="B357">
        <v>-84</v>
      </c>
      <c r="C357">
        <v>61</v>
      </c>
      <c r="F357">
        <v>3200</v>
      </c>
      <c r="G357">
        <v>17</v>
      </c>
      <c r="H357">
        <v>55</v>
      </c>
    </row>
    <row r="358" spans="1:8" x14ac:dyDescent="0.3">
      <c r="A358">
        <v>3050</v>
      </c>
      <c r="B358">
        <v>-83</v>
      </c>
      <c r="C358">
        <v>85</v>
      </c>
      <c r="F358">
        <v>3200</v>
      </c>
      <c r="G358">
        <v>18</v>
      </c>
      <c r="H358">
        <v>47</v>
      </c>
    </row>
    <row r="359" spans="1:8" x14ac:dyDescent="0.3">
      <c r="A359">
        <v>3050</v>
      </c>
      <c r="B359">
        <v>-82</v>
      </c>
      <c r="C359">
        <v>85</v>
      </c>
      <c r="F359">
        <v>3200</v>
      </c>
      <c r="G359">
        <v>19</v>
      </c>
      <c r="H359">
        <v>51</v>
      </c>
    </row>
    <row r="360" spans="1:8" x14ac:dyDescent="0.3">
      <c r="A360">
        <v>3050</v>
      </c>
      <c r="B360">
        <v>-81</v>
      </c>
      <c r="C360">
        <v>150</v>
      </c>
      <c r="F360">
        <v>3200</v>
      </c>
      <c r="G360">
        <v>20</v>
      </c>
      <c r="H360">
        <v>31</v>
      </c>
    </row>
    <row r="361" spans="1:8" x14ac:dyDescent="0.3">
      <c r="A361">
        <v>3050</v>
      </c>
      <c r="B361">
        <v>-80</v>
      </c>
      <c r="C361">
        <v>114</v>
      </c>
      <c r="F361">
        <v>3200</v>
      </c>
      <c r="G361">
        <v>21</v>
      </c>
      <c r="H361">
        <v>45</v>
      </c>
    </row>
    <row r="362" spans="1:8" x14ac:dyDescent="0.3">
      <c r="A362">
        <v>3050</v>
      </c>
      <c r="B362">
        <v>-79</v>
      </c>
      <c r="C362">
        <v>124</v>
      </c>
      <c r="F362">
        <v>3200</v>
      </c>
      <c r="G362">
        <v>22</v>
      </c>
      <c r="H362">
        <v>38</v>
      </c>
    </row>
    <row r="363" spans="1:8" x14ac:dyDescent="0.3">
      <c r="A363">
        <v>3050</v>
      </c>
      <c r="B363">
        <v>-78</v>
      </c>
      <c r="C363">
        <v>94</v>
      </c>
      <c r="F363">
        <v>3200</v>
      </c>
      <c r="G363">
        <v>23</v>
      </c>
      <c r="H363">
        <v>12</v>
      </c>
    </row>
    <row r="364" spans="1:8" x14ac:dyDescent="0.3">
      <c r="A364">
        <v>3050</v>
      </c>
      <c r="B364">
        <v>-77</v>
      </c>
      <c r="C364">
        <v>94</v>
      </c>
      <c r="F364">
        <v>3200</v>
      </c>
      <c r="G364">
        <v>24</v>
      </c>
      <c r="H364">
        <v>16</v>
      </c>
    </row>
    <row r="365" spans="1:8" x14ac:dyDescent="0.3">
      <c r="A365">
        <v>3050</v>
      </c>
      <c r="B365">
        <v>-76</v>
      </c>
      <c r="C365">
        <v>84</v>
      </c>
      <c r="F365">
        <v>3200</v>
      </c>
      <c r="G365">
        <v>25</v>
      </c>
      <c r="H365">
        <v>13</v>
      </c>
    </row>
    <row r="366" spans="1:8" x14ac:dyDescent="0.3">
      <c r="A366">
        <v>3050</v>
      </c>
      <c r="B366">
        <v>-75</v>
      </c>
      <c r="C366">
        <v>125</v>
      </c>
      <c r="F366">
        <v>3200</v>
      </c>
      <c r="G366">
        <v>26</v>
      </c>
      <c r="H366">
        <v>11</v>
      </c>
    </row>
    <row r="367" spans="1:8" x14ac:dyDescent="0.3">
      <c r="A367">
        <v>3050</v>
      </c>
      <c r="B367">
        <v>-74</v>
      </c>
      <c r="C367">
        <v>115</v>
      </c>
      <c r="F367">
        <v>3200</v>
      </c>
      <c r="G367">
        <v>27</v>
      </c>
      <c r="H367">
        <v>4</v>
      </c>
    </row>
    <row r="368" spans="1:8" x14ac:dyDescent="0.3">
      <c r="A368">
        <v>3050</v>
      </c>
      <c r="B368">
        <v>-73</v>
      </c>
      <c r="C368">
        <v>93</v>
      </c>
      <c r="F368">
        <v>3200</v>
      </c>
      <c r="G368">
        <v>28</v>
      </c>
      <c r="H368">
        <v>2</v>
      </c>
    </row>
    <row r="369" spans="1:8" x14ac:dyDescent="0.3">
      <c r="A369">
        <v>3050</v>
      </c>
      <c r="B369">
        <v>-72</v>
      </c>
      <c r="C369">
        <v>78</v>
      </c>
      <c r="F369">
        <v>3200</v>
      </c>
      <c r="G369">
        <v>29</v>
      </c>
      <c r="H369">
        <v>3</v>
      </c>
    </row>
    <row r="370" spans="1:8" x14ac:dyDescent="0.3">
      <c r="A370">
        <v>3050</v>
      </c>
      <c r="B370">
        <v>-71</v>
      </c>
      <c r="C370">
        <v>298</v>
      </c>
      <c r="F370">
        <v>3200</v>
      </c>
      <c r="G370">
        <v>30</v>
      </c>
      <c r="H370">
        <v>6</v>
      </c>
    </row>
    <row r="371" spans="1:8" x14ac:dyDescent="0.3">
      <c r="A371">
        <v>3050</v>
      </c>
      <c r="B371">
        <v>-70</v>
      </c>
      <c r="C371">
        <v>307</v>
      </c>
      <c r="F371">
        <v>3200</v>
      </c>
      <c r="G371">
        <v>31</v>
      </c>
      <c r="H371">
        <v>12</v>
      </c>
    </row>
    <row r="372" spans="1:8" x14ac:dyDescent="0.3">
      <c r="A372">
        <v>3050</v>
      </c>
      <c r="B372">
        <v>-69</v>
      </c>
      <c r="C372">
        <v>39</v>
      </c>
      <c r="F372">
        <v>3200</v>
      </c>
      <c r="G372">
        <v>34</v>
      </c>
      <c r="H372">
        <v>2</v>
      </c>
    </row>
    <row r="373" spans="1:8" x14ac:dyDescent="0.3">
      <c r="A373">
        <v>3050</v>
      </c>
      <c r="B373">
        <v>-68</v>
      </c>
      <c r="C373">
        <v>61</v>
      </c>
      <c r="F373">
        <v>3350</v>
      </c>
      <c r="G373">
        <v>-15</v>
      </c>
      <c r="H373">
        <v>2</v>
      </c>
    </row>
    <row r="374" spans="1:8" x14ac:dyDescent="0.3">
      <c r="A374">
        <v>3050</v>
      </c>
      <c r="B374">
        <v>-67</v>
      </c>
      <c r="C374">
        <v>107</v>
      </c>
      <c r="F374">
        <v>3350</v>
      </c>
      <c r="G374">
        <v>-13</v>
      </c>
      <c r="H374">
        <v>6</v>
      </c>
    </row>
    <row r="375" spans="1:8" x14ac:dyDescent="0.3">
      <c r="A375">
        <v>3050</v>
      </c>
      <c r="B375">
        <v>-66</v>
      </c>
      <c r="C375">
        <v>45</v>
      </c>
      <c r="F375">
        <v>3350</v>
      </c>
      <c r="G375">
        <v>-11</v>
      </c>
      <c r="H375">
        <v>4</v>
      </c>
    </row>
    <row r="376" spans="1:8" x14ac:dyDescent="0.3">
      <c r="A376">
        <v>3050</v>
      </c>
      <c r="B376">
        <v>-65</v>
      </c>
      <c r="C376">
        <v>57</v>
      </c>
      <c r="F376">
        <v>3350</v>
      </c>
      <c r="G376">
        <v>-10</v>
      </c>
      <c r="H376">
        <v>7</v>
      </c>
    </row>
    <row r="377" spans="1:8" x14ac:dyDescent="0.3">
      <c r="A377">
        <v>3050</v>
      </c>
      <c r="B377">
        <v>-64</v>
      </c>
      <c r="C377">
        <v>17</v>
      </c>
      <c r="F377">
        <v>3350</v>
      </c>
      <c r="G377">
        <v>-9</v>
      </c>
      <c r="H377">
        <v>8</v>
      </c>
    </row>
    <row r="378" spans="1:8" x14ac:dyDescent="0.3">
      <c r="A378">
        <v>3050</v>
      </c>
      <c r="B378">
        <v>-63</v>
      </c>
      <c r="C378">
        <v>28</v>
      </c>
      <c r="F378">
        <v>3350</v>
      </c>
      <c r="G378">
        <v>-8</v>
      </c>
      <c r="H378">
        <v>13</v>
      </c>
    </row>
    <row r="379" spans="1:8" x14ac:dyDescent="0.3">
      <c r="A379">
        <v>3050</v>
      </c>
      <c r="B379">
        <v>-62</v>
      </c>
      <c r="C379">
        <v>36</v>
      </c>
      <c r="F379">
        <v>3350</v>
      </c>
      <c r="G379">
        <v>-7</v>
      </c>
      <c r="H379">
        <v>24</v>
      </c>
    </row>
    <row r="380" spans="1:8" x14ac:dyDescent="0.3">
      <c r="A380">
        <v>3050</v>
      </c>
      <c r="B380">
        <v>-61</v>
      </c>
      <c r="C380">
        <v>57</v>
      </c>
      <c r="F380">
        <v>3350</v>
      </c>
      <c r="G380">
        <v>-6</v>
      </c>
      <c r="H380">
        <v>19</v>
      </c>
    </row>
    <row r="381" spans="1:8" x14ac:dyDescent="0.3">
      <c r="A381">
        <v>3050</v>
      </c>
      <c r="B381">
        <v>-60</v>
      </c>
      <c r="C381">
        <v>15</v>
      </c>
      <c r="F381">
        <v>3350</v>
      </c>
      <c r="G381">
        <v>-5</v>
      </c>
      <c r="H381">
        <v>25</v>
      </c>
    </row>
    <row r="382" spans="1:8" x14ac:dyDescent="0.3">
      <c r="A382">
        <v>3050</v>
      </c>
      <c r="B382">
        <v>-59</v>
      </c>
      <c r="C382">
        <v>9</v>
      </c>
      <c r="F382">
        <v>3350</v>
      </c>
      <c r="G382">
        <v>-4</v>
      </c>
      <c r="H382">
        <v>27</v>
      </c>
    </row>
    <row r="383" spans="1:8" x14ac:dyDescent="0.3">
      <c r="A383">
        <v>3050</v>
      </c>
      <c r="B383">
        <v>-58</v>
      </c>
      <c r="C383">
        <v>17</v>
      </c>
      <c r="F383">
        <v>3350</v>
      </c>
      <c r="G383">
        <v>-3</v>
      </c>
      <c r="H383">
        <v>26</v>
      </c>
    </row>
    <row r="384" spans="1:8" x14ac:dyDescent="0.3">
      <c r="A384">
        <v>3050</v>
      </c>
      <c r="B384">
        <v>-57</v>
      </c>
      <c r="C384">
        <v>3</v>
      </c>
      <c r="F384">
        <v>3350</v>
      </c>
      <c r="G384">
        <v>-2</v>
      </c>
      <c r="H384">
        <v>15</v>
      </c>
    </row>
    <row r="385" spans="1:8" x14ac:dyDescent="0.3">
      <c r="A385">
        <v>3050</v>
      </c>
      <c r="B385">
        <v>-56</v>
      </c>
      <c r="C385">
        <v>2</v>
      </c>
      <c r="F385">
        <v>3350</v>
      </c>
      <c r="G385">
        <v>-1</v>
      </c>
      <c r="H385">
        <v>30</v>
      </c>
    </row>
    <row r="386" spans="1:8" x14ac:dyDescent="0.3">
      <c r="A386">
        <v>3050</v>
      </c>
      <c r="B386">
        <v>-55</v>
      </c>
      <c r="C386">
        <v>2</v>
      </c>
      <c r="F386">
        <v>3350</v>
      </c>
      <c r="G386">
        <v>0</v>
      </c>
      <c r="H386">
        <v>22</v>
      </c>
    </row>
    <row r="387" spans="1:8" x14ac:dyDescent="0.3">
      <c r="A387">
        <v>3200</v>
      </c>
      <c r="B387">
        <v>-99</v>
      </c>
      <c r="C387">
        <v>3</v>
      </c>
      <c r="F387">
        <v>3350</v>
      </c>
      <c r="G387">
        <v>1</v>
      </c>
      <c r="H387">
        <v>42</v>
      </c>
    </row>
    <row r="388" spans="1:8" x14ac:dyDescent="0.3">
      <c r="A388">
        <v>3200</v>
      </c>
      <c r="B388">
        <v>-98</v>
      </c>
      <c r="C388">
        <v>2</v>
      </c>
      <c r="F388">
        <v>3350</v>
      </c>
      <c r="G388">
        <v>2</v>
      </c>
      <c r="H388">
        <v>37</v>
      </c>
    </row>
    <row r="389" spans="1:8" x14ac:dyDescent="0.3">
      <c r="A389">
        <v>3200</v>
      </c>
      <c r="B389">
        <v>-97</v>
      </c>
      <c r="C389">
        <v>16</v>
      </c>
      <c r="F389">
        <v>3350</v>
      </c>
      <c r="G389">
        <v>3</v>
      </c>
      <c r="H389">
        <v>46</v>
      </c>
    </row>
    <row r="390" spans="1:8" x14ac:dyDescent="0.3">
      <c r="A390">
        <v>3200</v>
      </c>
      <c r="B390">
        <v>-96</v>
      </c>
      <c r="C390">
        <v>22</v>
      </c>
      <c r="F390">
        <v>3350</v>
      </c>
      <c r="G390">
        <v>4</v>
      </c>
      <c r="H390">
        <v>49</v>
      </c>
    </row>
    <row r="391" spans="1:8" x14ac:dyDescent="0.3">
      <c r="A391">
        <v>3200</v>
      </c>
      <c r="B391">
        <v>-95</v>
      </c>
      <c r="C391">
        <v>25</v>
      </c>
      <c r="F391">
        <v>3350</v>
      </c>
      <c r="G391">
        <v>5</v>
      </c>
      <c r="H391">
        <v>58</v>
      </c>
    </row>
    <row r="392" spans="1:8" x14ac:dyDescent="0.3">
      <c r="A392">
        <v>3200</v>
      </c>
      <c r="B392">
        <v>-94</v>
      </c>
      <c r="C392">
        <v>40</v>
      </c>
      <c r="F392">
        <v>3350</v>
      </c>
      <c r="G392">
        <v>6</v>
      </c>
      <c r="H392">
        <v>66</v>
      </c>
    </row>
    <row r="393" spans="1:8" x14ac:dyDescent="0.3">
      <c r="A393">
        <v>3200</v>
      </c>
      <c r="B393">
        <v>-93</v>
      </c>
      <c r="C393">
        <v>54</v>
      </c>
      <c r="F393">
        <v>3350</v>
      </c>
      <c r="G393">
        <v>7</v>
      </c>
      <c r="H393">
        <v>85</v>
      </c>
    </row>
    <row r="394" spans="1:8" x14ac:dyDescent="0.3">
      <c r="A394">
        <v>3200</v>
      </c>
      <c r="B394">
        <v>-92</v>
      </c>
      <c r="C394">
        <v>92</v>
      </c>
      <c r="F394">
        <v>3350</v>
      </c>
      <c r="G394">
        <v>8</v>
      </c>
      <c r="H394">
        <v>82</v>
      </c>
    </row>
    <row r="395" spans="1:8" x14ac:dyDescent="0.3">
      <c r="A395">
        <v>3200</v>
      </c>
      <c r="B395">
        <v>-91</v>
      </c>
      <c r="C395">
        <v>97</v>
      </c>
      <c r="F395">
        <v>3350</v>
      </c>
      <c r="G395">
        <v>9</v>
      </c>
      <c r="H395">
        <v>69</v>
      </c>
    </row>
    <row r="396" spans="1:8" x14ac:dyDescent="0.3">
      <c r="A396">
        <v>3200</v>
      </c>
      <c r="B396">
        <v>-90</v>
      </c>
      <c r="C396">
        <v>269</v>
      </c>
      <c r="F396">
        <v>3350</v>
      </c>
      <c r="G396">
        <v>10</v>
      </c>
      <c r="H396">
        <v>91</v>
      </c>
    </row>
    <row r="397" spans="1:8" x14ac:dyDescent="0.3">
      <c r="A397">
        <v>3200</v>
      </c>
      <c r="B397">
        <v>-89</v>
      </c>
      <c r="C397">
        <v>231</v>
      </c>
      <c r="F397">
        <v>3350</v>
      </c>
      <c r="G397">
        <v>11</v>
      </c>
      <c r="H397">
        <v>114</v>
      </c>
    </row>
    <row r="398" spans="1:8" x14ac:dyDescent="0.3">
      <c r="A398">
        <v>3200</v>
      </c>
      <c r="B398">
        <v>-88</v>
      </c>
      <c r="C398">
        <v>152</v>
      </c>
      <c r="F398">
        <v>3350</v>
      </c>
      <c r="G398">
        <v>12</v>
      </c>
      <c r="H398">
        <v>147</v>
      </c>
    </row>
    <row r="399" spans="1:8" x14ac:dyDescent="0.3">
      <c r="A399">
        <v>3200</v>
      </c>
      <c r="B399">
        <v>-87</v>
      </c>
      <c r="C399">
        <v>97</v>
      </c>
      <c r="F399">
        <v>3350</v>
      </c>
      <c r="G399">
        <v>13</v>
      </c>
      <c r="H399">
        <v>198</v>
      </c>
    </row>
    <row r="400" spans="1:8" x14ac:dyDescent="0.3">
      <c r="A400">
        <v>3200</v>
      </c>
      <c r="B400">
        <v>-86</v>
      </c>
      <c r="C400">
        <v>126</v>
      </c>
      <c r="F400">
        <v>3350</v>
      </c>
      <c r="G400">
        <v>14</v>
      </c>
      <c r="H400">
        <v>183</v>
      </c>
    </row>
    <row r="401" spans="1:8" x14ac:dyDescent="0.3">
      <c r="A401">
        <v>3200</v>
      </c>
      <c r="B401">
        <v>-85</v>
      </c>
      <c r="C401">
        <v>123</v>
      </c>
      <c r="F401">
        <v>3350</v>
      </c>
      <c r="G401">
        <v>15</v>
      </c>
      <c r="H401">
        <v>212</v>
      </c>
    </row>
    <row r="402" spans="1:8" x14ac:dyDescent="0.3">
      <c r="A402">
        <v>3200</v>
      </c>
      <c r="B402">
        <v>-84</v>
      </c>
      <c r="C402">
        <v>66</v>
      </c>
      <c r="F402">
        <v>3350</v>
      </c>
      <c r="G402">
        <v>16</v>
      </c>
      <c r="H402">
        <v>236</v>
      </c>
    </row>
    <row r="403" spans="1:8" x14ac:dyDescent="0.3">
      <c r="A403">
        <v>3200</v>
      </c>
      <c r="B403">
        <v>-83</v>
      </c>
      <c r="C403">
        <v>74</v>
      </c>
      <c r="F403">
        <v>3350</v>
      </c>
      <c r="G403">
        <v>17</v>
      </c>
      <c r="H403">
        <v>177</v>
      </c>
    </row>
    <row r="404" spans="1:8" x14ac:dyDescent="0.3">
      <c r="A404">
        <v>3200</v>
      </c>
      <c r="B404">
        <v>-82</v>
      </c>
      <c r="C404">
        <v>66</v>
      </c>
      <c r="F404">
        <v>3350</v>
      </c>
      <c r="G404">
        <v>18</v>
      </c>
      <c r="H404">
        <v>142</v>
      </c>
    </row>
    <row r="405" spans="1:8" x14ac:dyDescent="0.3">
      <c r="A405">
        <v>3200</v>
      </c>
      <c r="B405">
        <v>-81</v>
      </c>
      <c r="C405">
        <v>100</v>
      </c>
      <c r="F405">
        <v>3350</v>
      </c>
      <c r="G405">
        <v>19</v>
      </c>
      <c r="H405">
        <v>134</v>
      </c>
    </row>
    <row r="406" spans="1:8" x14ac:dyDescent="0.3">
      <c r="A406">
        <v>3200</v>
      </c>
      <c r="B406">
        <v>-80</v>
      </c>
      <c r="C406">
        <v>121</v>
      </c>
      <c r="F406">
        <v>3350</v>
      </c>
      <c r="G406">
        <v>20</v>
      </c>
      <c r="H406">
        <v>120</v>
      </c>
    </row>
    <row r="407" spans="1:8" x14ac:dyDescent="0.3">
      <c r="A407">
        <v>3200</v>
      </c>
      <c r="B407">
        <v>-79</v>
      </c>
      <c r="C407">
        <v>134</v>
      </c>
      <c r="F407">
        <v>3350</v>
      </c>
      <c r="G407">
        <v>21</v>
      </c>
      <c r="H407">
        <v>103</v>
      </c>
    </row>
    <row r="408" spans="1:8" x14ac:dyDescent="0.3">
      <c r="A408">
        <v>3200</v>
      </c>
      <c r="B408">
        <v>-78</v>
      </c>
      <c r="C408">
        <v>124</v>
      </c>
      <c r="F408">
        <v>3350</v>
      </c>
      <c r="G408">
        <v>22</v>
      </c>
      <c r="H408">
        <v>58</v>
      </c>
    </row>
    <row r="409" spans="1:8" x14ac:dyDescent="0.3">
      <c r="A409">
        <v>3200</v>
      </c>
      <c r="B409">
        <v>-77</v>
      </c>
      <c r="C409">
        <v>85</v>
      </c>
      <c r="F409">
        <v>3350</v>
      </c>
      <c r="G409">
        <v>23</v>
      </c>
      <c r="H409">
        <v>76</v>
      </c>
    </row>
    <row r="410" spans="1:8" x14ac:dyDescent="0.3">
      <c r="A410">
        <v>3200</v>
      </c>
      <c r="B410">
        <v>-76</v>
      </c>
      <c r="C410">
        <v>96</v>
      </c>
      <c r="F410">
        <v>3350</v>
      </c>
      <c r="G410">
        <v>24</v>
      </c>
      <c r="H410">
        <v>64</v>
      </c>
    </row>
    <row r="411" spans="1:8" x14ac:dyDescent="0.3">
      <c r="A411">
        <v>3200</v>
      </c>
      <c r="B411">
        <v>-75</v>
      </c>
      <c r="C411">
        <v>58</v>
      </c>
      <c r="F411">
        <v>3350</v>
      </c>
      <c r="G411">
        <v>25</v>
      </c>
      <c r="H411">
        <v>21</v>
      </c>
    </row>
    <row r="412" spans="1:8" x14ac:dyDescent="0.3">
      <c r="A412">
        <v>3200</v>
      </c>
      <c r="B412">
        <v>-74</v>
      </c>
      <c r="C412">
        <v>102</v>
      </c>
      <c r="F412">
        <v>3350</v>
      </c>
      <c r="G412">
        <v>26</v>
      </c>
      <c r="H412">
        <v>25</v>
      </c>
    </row>
    <row r="413" spans="1:8" x14ac:dyDescent="0.3">
      <c r="A413">
        <v>3200</v>
      </c>
      <c r="B413">
        <v>-73</v>
      </c>
      <c r="C413">
        <v>76</v>
      </c>
      <c r="F413">
        <v>3350</v>
      </c>
      <c r="G413">
        <v>27</v>
      </c>
      <c r="H413">
        <v>14</v>
      </c>
    </row>
    <row r="414" spans="1:8" x14ac:dyDescent="0.3">
      <c r="A414">
        <v>3200</v>
      </c>
      <c r="B414">
        <v>-72</v>
      </c>
      <c r="C414">
        <v>57</v>
      </c>
      <c r="F414">
        <v>3350</v>
      </c>
      <c r="G414">
        <v>28</v>
      </c>
      <c r="H414">
        <v>17</v>
      </c>
    </row>
    <row r="415" spans="1:8" x14ac:dyDescent="0.3">
      <c r="A415">
        <v>3200</v>
      </c>
      <c r="B415">
        <v>-71</v>
      </c>
      <c r="C415">
        <v>41</v>
      </c>
      <c r="F415">
        <v>3350</v>
      </c>
      <c r="G415">
        <v>29</v>
      </c>
      <c r="H415">
        <v>16</v>
      </c>
    </row>
    <row r="416" spans="1:8" x14ac:dyDescent="0.3">
      <c r="A416">
        <v>3200</v>
      </c>
      <c r="B416">
        <v>-70</v>
      </c>
      <c r="C416">
        <v>48</v>
      </c>
      <c r="F416">
        <v>3350</v>
      </c>
      <c r="G416">
        <v>30</v>
      </c>
      <c r="H416">
        <v>14</v>
      </c>
    </row>
    <row r="417" spans="1:8" x14ac:dyDescent="0.3">
      <c r="A417">
        <v>3200</v>
      </c>
      <c r="B417">
        <v>-69</v>
      </c>
      <c r="C417">
        <v>44</v>
      </c>
      <c r="F417">
        <v>3350</v>
      </c>
      <c r="G417">
        <v>31</v>
      </c>
      <c r="H417">
        <v>2</v>
      </c>
    </row>
    <row r="418" spans="1:8" x14ac:dyDescent="0.3">
      <c r="A418">
        <v>3200</v>
      </c>
      <c r="B418">
        <v>-68</v>
      </c>
      <c r="C418">
        <v>38</v>
      </c>
      <c r="F418">
        <v>5060</v>
      </c>
      <c r="G418">
        <v>-4</v>
      </c>
      <c r="H418">
        <v>3</v>
      </c>
    </row>
    <row r="419" spans="1:8" x14ac:dyDescent="0.3">
      <c r="A419">
        <v>3200</v>
      </c>
      <c r="B419">
        <v>-67</v>
      </c>
      <c r="C419">
        <v>45</v>
      </c>
      <c r="F419">
        <v>5060</v>
      </c>
      <c r="G419">
        <v>-3</v>
      </c>
      <c r="H419">
        <v>3</v>
      </c>
    </row>
    <row r="420" spans="1:8" x14ac:dyDescent="0.3">
      <c r="A420">
        <v>3200</v>
      </c>
      <c r="B420">
        <v>-66</v>
      </c>
      <c r="C420">
        <v>31</v>
      </c>
      <c r="F420">
        <v>5060</v>
      </c>
      <c r="G420">
        <v>-2</v>
      </c>
      <c r="H420">
        <v>12</v>
      </c>
    </row>
    <row r="421" spans="1:8" x14ac:dyDescent="0.3">
      <c r="A421">
        <v>3200</v>
      </c>
      <c r="B421">
        <v>-65</v>
      </c>
      <c r="C421">
        <v>51</v>
      </c>
      <c r="F421">
        <v>5060</v>
      </c>
      <c r="G421">
        <v>-1</v>
      </c>
      <c r="H421">
        <v>24</v>
      </c>
    </row>
    <row r="422" spans="1:8" x14ac:dyDescent="0.3">
      <c r="A422">
        <v>3200</v>
      </c>
      <c r="B422">
        <v>-64</v>
      </c>
      <c r="C422">
        <v>30</v>
      </c>
      <c r="F422">
        <v>5060</v>
      </c>
      <c r="G422">
        <v>0</v>
      </c>
      <c r="H422">
        <v>64</v>
      </c>
    </row>
    <row r="423" spans="1:8" x14ac:dyDescent="0.3">
      <c r="A423">
        <v>3200</v>
      </c>
      <c r="B423">
        <v>-63</v>
      </c>
      <c r="C423">
        <v>35</v>
      </c>
      <c r="F423">
        <v>5060</v>
      </c>
      <c r="G423">
        <v>1</v>
      </c>
      <c r="H423">
        <v>157</v>
      </c>
    </row>
    <row r="424" spans="1:8" x14ac:dyDescent="0.3">
      <c r="A424">
        <v>3200</v>
      </c>
      <c r="B424">
        <v>-62</v>
      </c>
      <c r="C424">
        <v>6</v>
      </c>
      <c r="F424">
        <v>5060</v>
      </c>
      <c r="G424">
        <v>2</v>
      </c>
      <c r="H424">
        <v>200</v>
      </c>
    </row>
    <row r="425" spans="1:8" x14ac:dyDescent="0.3">
      <c r="A425">
        <v>3200</v>
      </c>
      <c r="B425">
        <v>-61</v>
      </c>
      <c r="C425">
        <v>15</v>
      </c>
      <c r="F425">
        <v>5060</v>
      </c>
      <c r="G425">
        <v>3</v>
      </c>
      <c r="H425">
        <v>343</v>
      </c>
    </row>
    <row r="426" spans="1:8" x14ac:dyDescent="0.3">
      <c r="A426">
        <v>3200</v>
      </c>
      <c r="B426">
        <v>-60</v>
      </c>
      <c r="C426">
        <v>13</v>
      </c>
      <c r="F426">
        <v>5060</v>
      </c>
      <c r="G426">
        <v>4</v>
      </c>
      <c r="H426">
        <v>431</v>
      </c>
    </row>
    <row r="427" spans="1:8" x14ac:dyDescent="0.3">
      <c r="A427">
        <v>3200</v>
      </c>
      <c r="B427">
        <v>-59</v>
      </c>
      <c r="C427">
        <v>11</v>
      </c>
      <c r="F427">
        <v>5060</v>
      </c>
      <c r="G427">
        <v>5</v>
      </c>
      <c r="H427">
        <v>508</v>
      </c>
    </row>
    <row r="428" spans="1:8" x14ac:dyDescent="0.3">
      <c r="A428">
        <v>3200</v>
      </c>
      <c r="B428">
        <v>-58</v>
      </c>
      <c r="C428">
        <v>9</v>
      </c>
      <c r="F428">
        <v>5060</v>
      </c>
      <c r="G428">
        <v>6</v>
      </c>
      <c r="H428">
        <v>552</v>
      </c>
    </row>
    <row r="429" spans="1:8" x14ac:dyDescent="0.3">
      <c r="A429">
        <v>3200</v>
      </c>
      <c r="B429">
        <v>-57</v>
      </c>
      <c r="C429">
        <v>2</v>
      </c>
      <c r="F429">
        <v>5060</v>
      </c>
      <c r="G429">
        <v>7</v>
      </c>
      <c r="H429">
        <v>747</v>
      </c>
    </row>
    <row r="430" spans="1:8" x14ac:dyDescent="0.3">
      <c r="A430">
        <v>3350</v>
      </c>
      <c r="B430">
        <v>-110</v>
      </c>
      <c r="C430">
        <v>5</v>
      </c>
      <c r="F430">
        <v>5060</v>
      </c>
      <c r="G430">
        <v>8</v>
      </c>
      <c r="H430">
        <v>731</v>
      </c>
    </row>
    <row r="431" spans="1:8" x14ac:dyDescent="0.3">
      <c r="A431">
        <v>3350</v>
      </c>
      <c r="B431">
        <v>-109</v>
      </c>
      <c r="C431">
        <v>3</v>
      </c>
      <c r="F431">
        <v>5060</v>
      </c>
      <c r="G431">
        <v>9</v>
      </c>
      <c r="H431">
        <v>864</v>
      </c>
    </row>
    <row r="432" spans="1:8" x14ac:dyDescent="0.3">
      <c r="A432">
        <v>3350</v>
      </c>
      <c r="B432">
        <v>-107</v>
      </c>
      <c r="C432">
        <v>7</v>
      </c>
      <c r="F432">
        <v>5060</v>
      </c>
      <c r="G432">
        <v>10</v>
      </c>
      <c r="H432">
        <v>771</v>
      </c>
    </row>
    <row r="433" spans="1:8" x14ac:dyDescent="0.3">
      <c r="A433">
        <v>3350</v>
      </c>
      <c r="B433">
        <v>-106</v>
      </c>
      <c r="C433">
        <v>2</v>
      </c>
      <c r="F433">
        <v>5060</v>
      </c>
      <c r="G433">
        <v>11</v>
      </c>
      <c r="H433">
        <v>957</v>
      </c>
    </row>
    <row r="434" spans="1:8" x14ac:dyDescent="0.3">
      <c r="A434">
        <v>3350</v>
      </c>
      <c r="B434">
        <v>-105</v>
      </c>
      <c r="C434">
        <v>13</v>
      </c>
      <c r="F434">
        <v>5060</v>
      </c>
      <c r="G434">
        <v>12</v>
      </c>
      <c r="H434">
        <v>526</v>
      </c>
    </row>
    <row r="435" spans="1:8" x14ac:dyDescent="0.3">
      <c r="A435">
        <v>3350</v>
      </c>
      <c r="B435">
        <v>-104</v>
      </c>
      <c r="C435">
        <v>9</v>
      </c>
      <c r="F435">
        <v>5060</v>
      </c>
      <c r="G435">
        <v>13</v>
      </c>
      <c r="H435">
        <v>1123</v>
      </c>
    </row>
    <row r="436" spans="1:8" x14ac:dyDescent="0.3">
      <c r="A436">
        <v>3350</v>
      </c>
      <c r="B436">
        <v>-103</v>
      </c>
      <c r="C436">
        <v>11</v>
      </c>
      <c r="F436">
        <v>5060</v>
      </c>
      <c r="G436">
        <v>14</v>
      </c>
      <c r="H436">
        <v>716</v>
      </c>
    </row>
    <row r="437" spans="1:8" x14ac:dyDescent="0.3">
      <c r="A437">
        <v>3350</v>
      </c>
      <c r="B437">
        <v>-102</v>
      </c>
      <c r="C437">
        <v>11</v>
      </c>
      <c r="F437">
        <v>5060</v>
      </c>
      <c r="G437">
        <v>15</v>
      </c>
      <c r="H437">
        <v>365</v>
      </c>
    </row>
    <row r="438" spans="1:8" x14ac:dyDescent="0.3">
      <c r="A438">
        <v>3350</v>
      </c>
      <c r="B438">
        <v>-101</v>
      </c>
      <c r="C438">
        <v>17</v>
      </c>
      <c r="F438">
        <v>5060</v>
      </c>
      <c r="G438">
        <v>16</v>
      </c>
      <c r="H438">
        <v>153</v>
      </c>
    </row>
    <row r="439" spans="1:8" x14ac:dyDescent="0.3">
      <c r="A439">
        <v>3350</v>
      </c>
      <c r="B439">
        <v>-100</v>
      </c>
      <c r="C439">
        <v>12</v>
      </c>
      <c r="F439">
        <v>5060</v>
      </c>
      <c r="G439">
        <v>17</v>
      </c>
      <c r="H439">
        <v>124</v>
      </c>
    </row>
    <row r="440" spans="1:8" x14ac:dyDescent="0.3">
      <c r="A440">
        <v>3350</v>
      </c>
      <c r="B440">
        <v>-99</v>
      </c>
      <c r="C440">
        <v>15</v>
      </c>
      <c r="F440">
        <v>5060</v>
      </c>
      <c r="G440">
        <v>18</v>
      </c>
      <c r="H440">
        <v>139</v>
      </c>
    </row>
    <row r="441" spans="1:8" x14ac:dyDescent="0.3">
      <c r="A441">
        <v>3350</v>
      </c>
      <c r="B441">
        <v>-98</v>
      </c>
      <c r="C441">
        <v>17</v>
      </c>
      <c r="F441">
        <v>5060</v>
      </c>
      <c r="G441">
        <v>19</v>
      </c>
      <c r="H441">
        <v>110</v>
      </c>
    </row>
    <row r="442" spans="1:8" x14ac:dyDescent="0.3">
      <c r="A442">
        <v>3350</v>
      </c>
      <c r="B442">
        <v>-97</v>
      </c>
      <c r="C442">
        <v>17</v>
      </c>
      <c r="F442">
        <v>5060</v>
      </c>
      <c r="G442">
        <v>20</v>
      </c>
      <c r="H442">
        <v>101</v>
      </c>
    </row>
    <row r="443" spans="1:8" x14ac:dyDescent="0.3">
      <c r="A443">
        <v>3350</v>
      </c>
      <c r="B443">
        <v>-96</v>
      </c>
      <c r="C443">
        <v>13</v>
      </c>
      <c r="F443">
        <v>5060</v>
      </c>
      <c r="G443">
        <v>21</v>
      </c>
      <c r="H443">
        <v>89</v>
      </c>
    </row>
    <row r="444" spans="1:8" x14ac:dyDescent="0.3">
      <c r="A444">
        <v>3350</v>
      </c>
      <c r="B444">
        <v>-95</v>
      </c>
      <c r="C444">
        <v>45</v>
      </c>
      <c r="F444">
        <v>5060</v>
      </c>
      <c r="G444">
        <v>22</v>
      </c>
      <c r="H444">
        <v>26</v>
      </c>
    </row>
    <row r="445" spans="1:8" x14ac:dyDescent="0.3">
      <c r="A445">
        <v>3350</v>
      </c>
      <c r="B445">
        <v>-94</v>
      </c>
      <c r="C445">
        <v>15</v>
      </c>
      <c r="F445">
        <v>5060</v>
      </c>
      <c r="G445">
        <v>23</v>
      </c>
      <c r="H445">
        <v>30</v>
      </c>
    </row>
    <row r="446" spans="1:8" x14ac:dyDescent="0.3">
      <c r="A446">
        <v>3350</v>
      </c>
      <c r="B446">
        <v>-93</v>
      </c>
      <c r="C446">
        <v>37</v>
      </c>
      <c r="F446">
        <v>5060</v>
      </c>
      <c r="G446">
        <v>24</v>
      </c>
      <c r="H446">
        <v>20</v>
      </c>
    </row>
    <row r="447" spans="1:8" x14ac:dyDescent="0.3">
      <c r="A447">
        <v>3350</v>
      </c>
      <c r="B447">
        <v>-92</v>
      </c>
      <c r="C447">
        <v>46</v>
      </c>
      <c r="F447">
        <v>5060</v>
      </c>
      <c r="G447">
        <v>25</v>
      </c>
      <c r="H447">
        <v>4</v>
      </c>
    </row>
    <row r="448" spans="1:8" x14ac:dyDescent="0.3">
      <c r="A448">
        <v>3350</v>
      </c>
      <c r="B448">
        <v>-91</v>
      </c>
      <c r="C448">
        <v>31</v>
      </c>
      <c r="F448">
        <v>5060</v>
      </c>
      <c r="G448">
        <v>26</v>
      </c>
      <c r="H448">
        <v>13</v>
      </c>
    </row>
    <row r="449" spans="1:8" x14ac:dyDescent="0.3">
      <c r="A449">
        <v>3350</v>
      </c>
      <c r="B449">
        <v>-90</v>
      </c>
      <c r="C449">
        <v>58</v>
      </c>
      <c r="F449">
        <v>5060</v>
      </c>
      <c r="G449">
        <v>27</v>
      </c>
      <c r="H449">
        <v>6</v>
      </c>
    </row>
    <row r="450" spans="1:8" x14ac:dyDescent="0.3">
      <c r="A450">
        <v>3350</v>
      </c>
      <c r="B450">
        <v>-89</v>
      </c>
      <c r="C450">
        <v>44</v>
      </c>
      <c r="F450">
        <v>5060</v>
      </c>
      <c r="G450">
        <v>29</v>
      </c>
      <c r="H450">
        <v>2</v>
      </c>
    </row>
    <row r="451" spans="1:8" x14ac:dyDescent="0.3">
      <c r="A451">
        <v>3350</v>
      </c>
      <c r="B451">
        <v>-88</v>
      </c>
      <c r="C451">
        <v>77</v>
      </c>
      <c r="F451">
        <v>5095</v>
      </c>
      <c r="G451">
        <v>-20</v>
      </c>
      <c r="H451">
        <v>15</v>
      </c>
    </row>
    <row r="452" spans="1:8" x14ac:dyDescent="0.3">
      <c r="A452">
        <v>3350</v>
      </c>
      <c r="B452">
        <v>-87</v>
      </c>
      <c r="C452">
        <v>36</v>
      </c>
      <c r="F452">
        <v>5095</v>
      </c>
      <c r="G452">
        <v>-19</v>
      </c>
      <c r="H452">
        <v>19</v>
      </c>
    </row>
    <row r="453" spans="1:8" x14ac:dyDescent="0.3">
      <c r="A453">
        <v>3350</v>
      </c>
      <c r="B453">
        <v>-86</v>
      </c>
      <c r="C453">
        <v>75</v>
      </c>
      <c r="F453">
        <v>5095</v>
      </c>
      <c r="G453">
        <v>-18</v>
      </c>
      <c r="H453">
        <v>34</v>
      </c>
    </row>
    <row r="454" spans="1:8" x14ac:dyDescent="0.3">
      <c r="A454">
        <v>3350</v>
      </c>
      <c r="B454">
        <v>-85</v>
      </c>
      <c r="C454">
        <v>73</v>
      </c>
      <c r="F454">
        <v>5095</v>
      </c>
      <c r="G454">
        <v>-17</v>
      </c>
      <c r="H454">
        <v>33</v>
      </c>
    </row>
    <row r="455" spans="1:8" x14ac:dyDescent="0.3">
      <c r="A455">
        <v>3350</v>
      </c>
      <c r="B455">
        <v>-84</v>
      </c>
      <c r="C455">
        <v>69</v>
      </c>
      <c r="F455">
        <v>5095</v>
      </c>
      <c r="G455">
        <v>-16</v>
      </c>
      <c r="H455">
        <v>58</v>
      </c>
    </row>
    <row r="456" spans="1:8" x14ac:dyDescent="0.3">
      <c r="A456">
        <v>3350</v>
      </c>
      <c r="B456">
        <v>-83</v>
      </c>
      <c r="C456">
        <v>96</v>
      </c>
      <c r="F456">
        <v>5095</v>
      </c>
      <c r="G456">
        <v>-15</v>
      </c>
      <c r="H456">
        <v>18</v>
      </c>
    </row>
    <row r="457" spans="1:8" x14ac:dyDescent="0.3">
      <c r="A457">
        <v>3350</v>
      </c>
      <c r="B457">
        <v>-82</v>
      </c>
      <c r="C457">
        <v>453</v>
      </c>
      <c r="F457">
        <v>5095</v>
      </c>
      <c r="G457">
        <v>-14</v>
      </c>
      <c r="H457">
        <v>49</v>
      </c>
    </row>
    <row r="458" spans="1:8" x14ac:dyDescent="0.3">
      <c r="A458">
        <v>3350</v>
      </c>
      <c r="B458">
        <v>-81</v>
      </c>
      <c r="C458">
        <v>79</v>
      </c>
      <c r="F458">
        <v>5095</v>
      </c>
      <c r="G458">
        <v>-13</v>
      </c>
      <c r="H458">
        <v>64</v>
      </c>
    </row>
    <row r="459" spans="1:8" x14ac:dyDescent="0.3">
      <c r="A459">
        <v>3350</v>
      </c>
      <c r="B459">
        <v>-80</v>
      </c>
      <c r="C459">
        <v>109</v>
      </c>
      <c r="F459">
        <v>5095</v>
      </c>
      <c r="G459">
        <v>-12</v>
      </c>
      <c r="H459">
        <v>78</v>
      </c>
    </row>
    <row r="460" spans="1:8" x14ac:dyDescent="0.3">
      <c r="A460">
        <v>3350</v>
      </c>
      <c r="B460">
        <v>-79</v>
      </c>
      <c r="C460">
        <v>79</v>
      </c>
      <c r="F460">
        <v>5095</v>
      </c>
      <c r="G460">
        <v>-11</v>
      </c>
      <c r="H460">
        <v>97</v>
      </c>
    </row>
    <row r="461" spans="1:8" x14ac:dyDescent="0.3">
      <c r="A461">
        <v>3350</v>
      </c>
      <c r="B461">
        <v>-78</v>
      </c>
      <c r="C461">
        <v>66</v>
      </c>
      <c r="F461">
        <v>5095</v>
      </c>
      <c r="G461">
        <v>-10</v>
      </c>
      <c r="H461">
        <v>94</v>
      </c>
    </row>
    <row r="462" spans="1:8" x14ac:dyDescent="0.3">
      <c r="A462">
        <v>3350</v>
      </c>
      <c r="B462">
        <v>-77</v>
      </c>
      <c r="C462">
        <v>138</v>
      </c>
      <c r="F462">
        <v>5095</v>
      </c>
      <c r="G462">
        <v>-9</v>
      </c>
      <c r="H462">
        <v>136</v>
      </c>
    </row>
    <row r="463" spans="1:8" x14ac:dyDescent="0.3">
      <c r="A463">
        <v>3350</v>
      </c>
      <c r="B463">
        <v>-76</v>
      </c>
      <c r="C463">
        <v>151</v>
      </c>
      <c r="F463">
        <v>5095</v>
      </c>
      <c r="G463">
        <v>-8</v>
      </c>
      <c r="H463">
        <v>79</v>
      </c>
    </row>
    <row r="464" spans="1:8" x14ac:dyDescent="0.3">
      <c r="A464">
        <v>3350</v>
      </c>
      <c r="B464">
        <v>-75</v>
      </c>
      <c r="C464">
        <v>85</v>
      </c>
      <c r="F464">
        <v>5095</v>
      </c>
      <c r="G464">
        <v>-7</v>
      </c>
      <c r="H464">
        <v>140</v>
      </c>
    </row>
    <row r="465" spans="1:8" x14ac:dyDescent="0.3">
      <c r="A465">
        <v>3350</v>
      </c>
      <c r="B465">
        <v>-74</v>
      </c>
      <c r="C465">
        <v>83</v>
      </c>
      <c r="F465">
        <v>5095</v>
      </c>
      <c r="G465">
        <v>-6</v>
      </c>
      <c r="H465">
        <v>240</v>
      </c>
    </row>
    <row r="466" spans="1:8" x14ac:dyDescent="0.3">
      <c r="A466">
        <v>3350</v>
      </c>
      <c r="B466">
        <v>-73</v>
      </c>
      <c r="C466">
        <v>82</v>
      </c>
      <c r="F466">
        <v>5095</v>
      </c>
      <c r="G466">
        <v>-5</v>
      </c>
      <c r="H466">
        <v>271</v>
      </c>
    </row>
    <row r="467" spans="1:8" x14ac:dyDescent="0.3">
      <c r="A467">
        <v>3350</v>
      </c>
      <c r="B467">
        <v>-72</v>
      </c>
      <c r="C467">
        <v>75</v>
      </c>
      <c r="F467">
        <v>5095</v>
      </c>
      <c r="G467">
        <v>-4</v>
      </c>
      <c r="H467">
        <v>412</v>
      </c>
    </row>
    <row r="468" spans="1:8" x14ac:dyDescent="0.3">
      <c r="A468">
        <v>3350</v>
      </c>
      <c r="B468">
        <v>-71</v>
      </c>
      <c r="C468">
        <v>85</v>
      </c>
      <c r="F468">
        <v>5095</v>
      </c>
      <c r="G468">
        <v>-3</v>
      </c>
      <c r="H468">
        <v>403</v>
      </c>
    </row>
    <row r="469" spans="1:8" x14ac:dyDescent="0.3">
      <c r="A469">
        <v>3350</v>
      </c>
      <c r="B469">
        <v>-70</v>
      </c>
      <c r="C469">
        <v>47</v>
      </c>
      <c r="F469">
        <v>5095</v>
      </c>
      <c r="G469">
        <v>-2</v>
      </c>
      <c r="H469">
        <v>494</v>
      </c>
    </row>
    <row r="470" spans="1:8" x14ac:dyDescent="0.3">
      <c r="A470">
        <v>3350</v>
      </c>
      <c r="B470">
        <v>-69</v>
      </c>
      <c r="C470">
        <v>63</v>
      </c>
      <c r="F470">
        <v>5095</v>
      </c>
      <c r="G470">
        <v>-1</v>
      </c>
      <c r="H470">
        <v>595</v>
      </c>
    </row>
    <row r="471" spans="1:8" x14ac:dyDescent="0.3">
      <c r="A471">
        <v>3350</v>
      </c>
      <c r="B471">
        <v>-68</v>
      </c>
      <c r="C471">
        <v>48</v>
      </c>
      <c r="F471">
        <v>5095</v>
      </c>
      <c r="G471">
        <v>0</v>
      </c>
      <c r="H471">
        <v>918</v>
      </c>
    </row>
    <row r="472" spans="1:8" x14ac:dyDescent="0.3">
      <c r="A472">
        <v>3350</v>
      </c>
      <c r="B472">
        <v>-67</v>
      </c>
      <c r="C472">
        <v>98</v>
      </c>
      <c r="F472">
        <v>5095</v>
      </c>
      <c r="G472">
        <v>1</v>
      </c>
      <c r="H472">
        <v>1117</v>
      </c>
    </row>
    <row r="473" spans="1:8" x14ac:dyDescent="0.3">
      <c r="A473">
        <v>3350</v>
      </c>
      <c r="B473">
        <v>-66</v>
      </c>
      <c r="C473">
        <v>45</v>
      </c>
      <c r="F473">
        <v>5095</v>
      </c>
      <c r="G473">
        <v>2</v>
      </c>
      <c r="H473">
        <v>1395</v>
      </c>
    </row>
    <row r="474" spans="1:8" x14ac:dyDescent="0.3">
      <c r="A474">
        <v>3350</v>
      </c>
      <c r="B474">
        <v>-65</v>
      </c>
      <c r="C474">
        <v>48</v>
      </c>
      <c r="F474">
        <v>5095</v>
      </c>
      <c r="G474">
        <v>3</v>
      </c>
      <c r="H474">
        <v>1316</v>
      </c>
    </row>
    <row r="475" spans="1:8" x14ac:dyDescent="0.3">
      <c r="A475">
        <v>3350</v>
      </c>
      <c r="B475">
        <v>-64</v>
      </c>
      <c r="C475">
        <v>40</v>
      </c>
      <c r="F475">
        <v>5095</v>
      </c>
      <c r="G475">
        <v>4</v>
      </c>
      <c r="H475">
        <v>946</v>
      </c>
    </row>
    <row r="476" spans="1:8" x14ac:dyDescent="0.3">
      <c r="A476">
        <v>3350</v>
      </c>
      <c r="B476">
        <v>-63</v>
      </c>
      <c r="C476">
        <v>36</v>
      </c>
      <c r="F476">
        <v>5095</v>
      </c>
      <c r="G476">
        <v>5</v>
      </c>
      <c r="H476">
        <v>319</v>
      </c>
    </row>
    <row r="477" spans="1:8" x14ac:dyDescent="0.3">
      <c r="A477">
        <v>3350</v>
      </c>
      <c r="B477">
        <v>-62</v>
      </c>
      <c r="C477">
        <v>34</v>
      </c>
      <c r="F477">
        <v>5095</v>
      </c>
      <c r="G477">
        <v>6</v>
      </c>
      <c r="H477">
        <v>257</v>
      </c>
    </row>
    <row r="478" spans="1:8" x14ac:dyDescent="0.3">
      <c r="A478">
        <v>3350</v>
      </c>
      <c r="B478">
        <v>-61</v>
      </c>
      <c r="C478">
        <v>19</v>
      </c>
      <c r="F478">
        <v>5095</v>
      </c>
      <c r="G478">
        <v>7</v>
      </c>
      <c r="H478">
        <v>93</v>
      </c>
    </row>
    <row r="479" spans="1:8" x14ac:dyDescent="0.3">
      <c r="A479">
        <v>3350</v>
      </c>
      <c r="B479">
        <v>-60</v>
      </c>
      <c r="C479">
        <v>15</v>
      </c>
      <c r="F479">
        <v>5095</v>
      </c>
      <c r="G479">
        <v>8</v>
      </c>
      <c r="H479">
        <v>32</v>
      </c>
    </row>
    <row r="480" spans="1:8" x14ac:dyDescent="0.3">
      <c r="A480">
        <v>3350</v>
      </c>
      <c r="B480">
        <v>-59</v>
      </c>
      <c r="C480">
        <v>15</v>
      </c>
      <c r="F480">
        <v>5095</v>
      </c>
      <c r="G480">
        <v>9</v>
      </c>
      <c r="H480">
        <v>6</v>
      </c>
    </row>
    <row r="481" spans="1:8" x14ac:dyDescent="0.3">
      <c r="A481">
        <v>3350</v>
      </c>
      <c r="B481">
        <v>-58</v>
      </c>
      <c r="C481">
        <v>60</v>
      </c>
      <c r="F481">
        <v>5145</v>
      </c>
      <c r="G481">
        <v>-5</v>
      </c>
      <c r="H481">
        <v>13</v>
      </c>
    </row>
    <row r="482" spans="1:8" x14ac:dyDescent="0.3">
      <c r="A482">
        <v>3350</v>
      </c>
      <c r="B482">
        <v>-57</v>
      </c>
      <c r="C482">
        <v>9</v>
      </c>
      <c r="F482">
        <v>5145</v>
      </c>
      <c r="G482">
        <v>-4</v>
      </c>
      <c r="H482">
        <v>26</v>
      </c>
    </row>
    <row r="483" spans="1:8" x14ac:dyDescent="0.3">
      <c r="A483">
        <v>3350</v>
      </c>
      <c r="B483">
        <v>-56</v>
      </c>
      <c r="C483">
        <v>10</v>
      </c>
      <c r="F483">
        <v>5145</v>
      </c>
      <c r="G483">
        <v>-3</v>
      </c>
      <c r="H483">
        <v>77</v>
      </c>
    </row>
    <row r="484" spans="1:8" x14ac:dyDescent="0.3">
      <c r="A484">
        <v>5060</v>
      </c>
      <c r="B484">
        <v>-83</v>
      </c>
      <c r="C484">
        <v>4</v>
      </c>
      <c r="F484">
        <v>5145</v>
      </c>
      <c r="G484">
        <v>-2</v>
      </c>
      <c r="H484">
        <v>123</v>
      </c>
    </row>
    <row r="485" spans="1:8" x14ac:dyDescent="0.3">
      <c r="A485">
        <v>5060</v>
      </c>
      <c r="B485">
        <v>-82</v>
      </c>
      <c r="C485">
        <v>17</v>
      </c>
      <c r="F485">
        <v>5145</v>
      </c>
      <c r="G485">
        <v>-1</v>
      </c>
      <c r="H485">
        <v>118</v>
      </c>
    </row>
    <row r="486" spans="1:8" x14ac:dyDescent="0.3">
      <c r="A486">
        <v>5060</v>
      </c>
      <c r="B486">
        <v>-81</v>
      </c>
      <c r="C486">
        <v>23</v>
      </c>
      <c r="F486">
        <v>5145</v>
      </c>
      <c r="G486">
        <v>0</v>
      </c>
      <c r="H486">
        <v>156</v>
      </c>
    </row>
    <row r="487" spans="1:8" x14ac:dyDescent="0.3">
      <c r="A487">
        <v>5060</v>
      </c>
      <c r="B487">
        <v>-80</v>
      </c>
      <c r="C487">
        <v>43</v>
      </c>
      <c r="F487">
        <v>5145</v>
      </c>
      <c r="G487">
        <v>1</v>
      </c>
      <c r="H487">
        <v>166</v>
      </c>
    </row>
    <row r="488" spans="1:8" x14ac:dyDescent="0.3">
      <c r="A488">
        <v>5060</v>
      </c>
      <c r="B488">
        <v>-79</v>
      </c>
      <c r="C488">
        <v>48</v>
      </c>
      <c r="F488">
        <v>5145</v>
      </c>
      <c r="G488">
        <v>2</v>
      </c>
      <c r="H488">
        <v>222</v>
      </c>
    </row>
    <row r="489" spans="1:8" x14ac:dyDescent="0.3">
      <c r="A489">
        <v>5060</v>
      </c>
      <c r="B489">
        <v>-78</v>
      </c>
      <c r="C489">
        <v>68</v>
      </c>
      <c r="F489">
        <v>5145</v>
      </c>
      <c r="G489">
        <v>3</v>
      </c>
      <c r="H489">
        <v>306</v>
      </c>
    </row>
    <row r="490" spans="1:8" x14ac:dyDescent="0.3">
      <c r="A490">
        <v>5060</v>
      </c>
      <c r="B490">
        <v>-77</v>
      </c>
      <c r="C490">
        <v>95</v>
      </c>
      <c r="F490">
        <v>5145</v>
      </c>
      <c r="G490">
        <v>4</v>
      </c>
      <c r="H490">
        <v>389</v>
      </c>
    </row>
    <row r="491" spans="1:8" x14ac:dyDescent="0.3">
      <c r="A491">
        <v>5060</v>
      </c>
      <c r="B491">
        <v>-76</v>
      </c>
      <c r="C491">
        <v>96</v>
      </c>
      <c r="F491">
        <v>5145</v>
      </c>
      <c r="G491">
        <v>5</v>
      </c>
      <c r="H491">
        <v>489</v>
      </c>
    </row>
    <row r="492" spans="1:8" x14ac:dyDescent="0.3">
      <c r="A492">
        <v>5060</v>
      </c>
      <c r="B492">
        <v>-75</v>
      </c>
      <c r="C492">
        <v>165</v>
      </c>
      <c r="F492">
        <v>5145</v>
      </c>
      <c r="G492">
        <v>6</v>
      </c>
      <c r="H492">
        <v>468</v>
      </c>
    </row>
    <row r="493" spans="1:8" x14ac:dyDescent="0.3">
      <c r="A493">
        <v>5060</v>
      </c>
      <c r="B493">
        <v>-74</v>
      </c>
      <c r="C493">
        <v>151</v>
      </c>
      <c r="F493">
        <v>5145</v>
      </c>
      <c r="G493">
        <v>7</v>
      </c>
      <c r="H493">
        <v>328</v>
      </c>
    </row>
    <row r="494" spans="1:8" x14ac:dyDescent="0.3">
      <c r="A494">
        <v>5060</v>
      </c>
      <c r="B494">
        <v>-73</v>
      </c>
      <c r="C494">
        <v>153</v>
      </c>
      <c r="F494">
        <v>5145</v>
      </c>
      <c r="G494">
        <v>8</v>
      </c>
      <c r="H494">
        <v>345</v>
      </c>
    </row>
    <row r="495" spans="1:8" x14ac:dyDescent="0.3">
      <c r="A495">
        <v>5060</v>
      </c>
      <c r="B495">
        <v>-72</v>
      </c>
      <c r="C495">
        <v>238</v>
      </c>
      <c r="F495">
        <v>5145</v>
      </c>
      <c r="G495">
        <v>9</v>
      </c>
      <c r="H495">
        <v>348</v>
      </c>
    </row>
    <row r="496" spans="1:8" x14ac:dyDescent="0.3">
      <c r="A496">
        <v>5060</v>
      </c>
      <c r="B496">
        <v>-71</v>
      </c>
      <c r="C496">
        <v>171</v>
      </c>
      <c r="F496">
        <v>5145</v>
      </c>
      <c r="G496">
        <v>10</v>
      </c>
      <c r="H496">
        <v>384</v>
      </c>
    </row>
    <row r="497" spans="1:8" x14ac:dyDescent="0.3">
      <c r="A497">
        <v>5060</v>
      </c>
      <c r="B497">
        <v>-70</v>
      </c>
      <c r="C497">
        <v>245</v>
      </c>
      <c r="F497">
        <v>5145</v>
      </c>
      <c r="G497">
        <v>11</v>
      </c>
      <c r="H497">
        <v>411</v>
      </c>
    </row>
    <row r="498" spans="1:8" x14ac:dyDescent="0.3">
      <c r="A498">
        <v>5060</v>
      </c>
      <c r="B498">
        <v>-69</v>
      </c>
      <c r="C498">
        <v>229</v>
      </c>
      <c r="F498">
        <v>5145</v>
      </c>
      <c r="G498">
        <v>12</v>
      </c>
      <c r="H498">
        <v>404</v>
      </c>
    </row>
    <row r="499" spans="1:8" x14ac:dyDescent="0.3">
      <c r="A499">
        <v>5060</v>
      </c>
      <c r="B499">
        <v>-68</v>
      </c>
      <c r="C499">
        <v>258</v>
      </c>
      <c r="F499">
        <v>5145</v>
      </c>
      <c r="G499">
        <v>13</v>
      </c>
      <c r="H499">
        <v>381</v>
      </c>
    </row>
    <row r="500" spans="1:8" x14ac:dyDescent="0.3">
      <c r="A500">
        <v>5060</v>
      </c>
      <c r="B500">
        <v>-67</v>
      </c>
      <c r="C500">
        <v>280</v>
      </c>
      <c r="F500">
        <v>5145</v>
      </c>
      <c r="G500">
        <v>14</v>
      </c>
      <c r="H500">
        <v>367</v>
      </c>
    </row>
    <row r="501" spans="1:8" x14ac:dyDescent="0.3">
      <c r="A501">
        <v>5060</v>
      </c>
      <c r="B501">
        <v>-66</v>
      </c>
      <c r="C501">
        <v>341</v>
      </c>
      <c r="F501">
        <v>5145</v>
      </c>
      <c r="G501">
        <v>15</v>
      </c>
      <c r="H501">
        <v>342</v>
      </c>
    </row>
    <row r="502" spans="1:8" x14ac:dyDescent="0.3">
      <c r="A502">
        <v>5060</v>
      </c>
      <c r="B502">
        <v>-65</v>
      </c>
      <c r="C502">
        <v>479</v>
      </c>
      <c r="F502">
        <v>5145</v>
      </c>
      <c r="G502">
        <v>16</v>
      </c>
      <c r="H502">
        <v>386</v>
      </c>
    </row>
    <row r="503" spans="1:8" x14ac:dyDescent="0.3">
      <c r="A503">
        <v>5060</v>
      </c>
      <c r="B503">
        <v>-64</v>
      </c>
      <c r="C503">
        <v>385</v>
      </c>
      <c r="F503">
        <v>5145</v>
      </c>
      <c r="G503">
        <v>17</v>
      </c>
      <c r="H503">
        <v>428</v>
      </c>
    </row>
    <row r="504" spans="1:8" x14ac:dyDescent="0.3">
      <c r="A504">
        <v>5060</v>
      </c>
      <c r="B504">
        <v>-63</v>
      </c>
      <c r="C504">
        <v>587</v>
      </c>
      <c r="F504">
        <v>5145</v>
      </c>
      <c r="G504">
        <v>18</v>
      </c>
      <c r="H504">
        <v>450</v>
      </c>
    </row>
    <row r="505" spans="1:8" x14ac:dyDescent="0.3">
      <c r="A505">
        <v>5060</v>
      </c>
      <c r="B505">
        <v>-62</v>
      </c>
      <c r="C505">
        <v>458</v>
      </c>
      <c r="F505">
        <v>5145</v>
      </c>
      <c r="G505">
        <v>19</v>
      </c>
      <c r="H505">
        <v>365</v>
      </c>
    </row>
    <row r="506" spans="1:8" x14ac:dyDescent="0.3">
      <c r="A506">
        <v>5060</v>
      </c>
      <c r="B506">
        <v>-61</v>
      </c>
      <c r="C506">
        <v>344</v>
      </c>
      <c r="F506">
        <v>5145</v>
      </c>
      <c r="G506">
        <v>20</v>
      </c>
      <c r="H506">
        <v>365</v>
      </c>
    </row>
    <row r="507" spans="1:8" x14ac:dyDescent="0.3">
      <c r="A507">
        <v>5060</v>
      </c>
      <c r="B507">
        <v>-60</v>
      </c>
      <c r="C507">
        <v>433</v>
      </c>
      <c r="F507">
        <v>5145</v>
      </c>
      <c r="G507">
        <v>21</v>
      </c>
      <c r="H507">
        <v>484</v>
      </c>
    </row>
    <row r="508" spans="1:8" x14ac:dyDescent="0.3">
      <c r="A508">
        <v>5060</v>
      </c>
      <c r="B508">
        <v>-59</v>
      </c>
      <c r="C508">
        <v>530</v>
      </c>
      <c r="F508">
        <v>5145</v>
      </c>
      <c r="G508">
        <v>22</v>
      </c>
      <c r="H508">
        <v>367</v>
      </c>
    </row>
    <row r="509" spans="1:8" x14ac:dyDescent="0.3">
      <c r="A509">
        <v>5060</v>
      </c>
      <c r="B509">
        <v>-58</v>
      </c>
      <c r="C509">
        <v>407</v>
      </c>
      <c r="F509">
        <v>5145</v>
      </c>
      <c r="G509">
        <v>23</v>
      </c>
      <c r="H509">
        <v>139</v>
      </c>
    </row>
    <row r="510" spans="1:8" x14ac:dyDescent="0.3">
      <c r="A510">
        <v>5060</v>
      </c>
      <c r="B510">
        <v>-57</v>
      </c>
      <c r="C510">
        <v>273</v>
      </c>
      <c r="F510">
        <v>5145</v>
      </c>
      <c r="G510">
        <v>24</v>
      </c>
      <c r="H510">
        <v>139</v>
      </c>
    </row>
    <row r="511" spans="1:8" x14ac:dyDescent="0.3">
      <c r="A511">
        <v>5060</v>
      </c>
      <c r="B511">
        <v>-56</v>
      </c>
      <c r="C511">
        <v>237</v>
      </c>
      <c r="F511">
        <v>5145</v>
      </c>
      <c r="G511">
        <v>25</v>
      </c>
      <c r="H511">
        <v>144</v>
      </c>
    </row>
    <row r="512" spans="1:8" x14ac:dyDescent="0.3">
      <c r="A512">
        <v>5060</v>
      </c>
      <c r="B512">
        <v>-55</v>
      </c>
      <c r="C512">
        <v>287</v>
      </c>
      <c r="F512">
        <v>5145</v>
      </c>
      <c r="G512">
        <v>26</v>
      </c>
      <c r="H512">
        <v>156</v>
      </c>
    </row>
    <row r="513" spans="1:8" x14ac:dyDescent="0.3">
      <c r="A513">
        <v>5060</v>
      </c>
      <c r="B513">
        <v>-54</v>
      </c>
      <c r="C513">
        <v>646</v>
      </c>
      <c r="F513">
        <v>5145</v>
      </c>
      <c r="G513">
        <v>27</v>
      </c>
      <c r="H513">
        <v>171</v>
      </c>
    </row>
    <row r="514" spans="1:8" x14ac:dyDescent="0.3">
      <c r="A514">
        <v>5060</v>
      </c>
      <c r="B514">
        <v>-53</v>
      </c>
      <c r="C514">
        <v>1067</v>
      </c>
      <c r="F514">
        <v>5145</v>
      </c>
      <c r="G514">
        <v>28</v>
      </c>
      <c r="H514">
        <v>178</v>
      </c>
    </row>
    <row r="515" spans="1:8" x14ac:dyDescent="0.3">
      <c r="A515">
        <v>5060</v>
      </c>
      <c r="B515">
        <v>-52</v>
      </c>
      <c r="C515">
        <v>400</v>
      </c>
      <c r="F515">
        <v>5145</v>
      </c>
      <c r="G515">
        <v>29</v>
      </c>
      <c r="H515">
        <v>109</v>
      </c>
    </row>
    <row r="516" spans="1:8" x14ac:dyDescent="0.3">
      <c r="A516">
        <v>5060</v>
      </c>
      <c r="B516">
        <v>-51</v>
      </c>
      <c r="C516">
        <v>149</v>
      </c>
      <c r="F516">
        <v>5145</v>
      </c>
      <c r="G516">
        <v>30</v>
      </c>
      <c r="H516">
        <v>70</v>
      </c>
    </row>
    <row r="517" spans="1:8" x14ac:dyDescent="0.3">
      <c r="A517">
        <v>5060</v>
      </c>
      <c r="B517">
        <v>-50</v>
      </c>
      <c r="C517">
        <v>134</v>
      </c>
      <c r="F517">
        <v>5145</v>
      </c>
      <c r="G517">
        <v>31</v>
      </c>
      <c r="H517">
        <v>45</v>
      </c>
    </row>
    <row r="518" spans="1:8" x14ac:dyDescent="0.3">
      <c r="A518">
        <v>5060</v>
      </c>
      <c r="B518">
        <v>-49</v>
      </c>
      <c r="C518">
        <v>121</v>
      </c>
      <c r="F518">
        <v>5145</v>
      </c>
      <c r="G518">
        <v>32</v>
      </c>
      <c r="H518">
        <v>31</v>
      </c>
    </row>
    <row r="519" spans="1:8" x14ac:dyDescent="0.3">
      <c r="A519">
        <v>5060</v>
      </c>
      <c r="B519">
        <v>-48</v>
      </c>
      <c r="C519">
        <v>214</v>
      </c>
      <c r="F519">
        <v>5145</v>
      </c>
      <c r="G519">
        <v>33</v>
      </c>
      <c r="H519">
        <v>16</v>
      </c>
    </row>
    <row r="520" spans="1:8" x14ac:dyDescent="0.3">
      <c r="A520">
        <v>5060</v>
      </c>
      <c r="B520">
        <v>-47</v>
      </c>
      <c r="C520">
        <v>71</v>
      </c>
      <c r="F520">
        <v>5145</v>
      </c>
      <c r="G520">
        <v>34</v>
      </c>
      <c r="H520">
        <v>6</v>
      </c>
    </row>
    <row r="521" spans="1:8" x14ac:dyDescent="0.3">
      <c r="A521">
        <v>5060</v>
      </c>
      <c r="B521">
        <v>-46</v>
      </c>
      <c r="C521">
        <v>35</v>
      </c>
      <c r="F521">
        <v>5205</v>
      </c>
      <c r="G521">
        <v>-11</v>
      </c>
      <c r="H521">
        <v>3</v>
      </c>
    </row>
    <row r="522" spans="1:8" x14ac:dyDescent="0.3">
      <c r="A522">
        <v>5060</v>
      </c>
      <c r="B522">
        <v>-45</v>
      </c>
      <c r="C522">
        <v>17</v>
      </c>
      <c r="F522">
        <v>5205</v>
      </c>
      <c r="G522">
        <v>-10</v>
      </c>
      <c r="H522">
        <v>5</v>
      </c>
    </row>
    <row r="523" spans="1:8" x14ac:dyDescent="0.3">
      <c r="A523">
        <v>5060</v>
      </c>
      <c r="B523">
        <v>-44</v>
      </c>
      <c r="C523">
        <v>6</v>
      </c>
      <c r="F523">
        <v>5205</v>
      </c>
      <c r="G523">
        <v>-9</v>
      </c>
      <c r="H523">
        <v>7</v>
      </c>
    </row>
    <row r="524" spans="1:8" x14ac:dyDescent="0.3">
      <c r="A524">
        <v>5060</v>
      </c>
      <c r="B524">
        <v>-43</v>
      </c>
      <c r="C524">
        <v>2</v>
      </c>
      <c r="F524">
        <v>5205</v>
      </c>
      <c r="G524">
        <v>-8</v>
      </c>
      <c r="H524">
        <v>25</v>
      </c>
    </row>
    <row r="525" spans="1:8" x14ac:dyDescent="0.3">
      <c r="A525">
        <v>5060</v>
      </c>
      <c r="B525">
        <v>-42</v>
      </c>
      <c r="C525">
        <v>5</v>
      </c>
      <c r="F525">
        <v>5205</v>
      </c>
      <c r="G525">
        <v>-7</v>
      </c>
      <c r="H525">
        <v>34</v>
      </c>
    </row>
    <row r="526" spans="1:8" x14ac:dyDescent="0.3">
      <c r="A526">
        <v>5060</v>
      </c>
      <c r="B526">
        <v>-40</v>
      </c>
      <c r="C526">
        <v>2</v>
      </c>
      <c r="F526">
        <v>5205</v>
      </c>
      <c r="G526">
        <v>-6</v>
      </c>
      <c r="H526">
        <v>33</v>
      </c>
    </row>
    <row r="527" spans="1:8" x14ac:dyDescent="0.3">
      <c r="A527">
        <v>5095</v>
      </c>
      <c r="B527">
        <v>-89</v>
      </c>
      <c r="C527">
        <v>6</v>
      </c>
      <c r="F527">
        <v>5205</v>
      </c>
      <c r="G527">
        <v>-5</v>
      </c>
      <c r="H527">
        <v>52</v>
      </c>
    </row>
    <row r="528" spans="1:8" x14ac:dyDescent="0.3">
      <c r="A528">
        <v>5095</v>
      </c>
      <c r="B528">
        <v>-88</v>
      </c>
      <c r="C528">
        <v>24</v>
      </c>
      <c r="F528">
        <v>5205</v>
      </c>
      <c r="G528">
        <v>-4</v>
      </c>
      <c r="H528">
        <v>63</v>
      </c>
    </row>
    <row r="529" spans="1:8" x14ac:dyDescent="0.3">
      <c r="A529">
        <v>5095</v>
      </c>
      <c r="B529">
        <v>-87</v>
      </c>
      <c r="C529">
        <v>37</v>
      </c>
      <c r="F529">
        <v>5205</v>
      </c>
      <c r="G529">
        <v>-3</v>
      </c>
      <c r="H529">
        <v>77</v>
      </c>
    </row>
    <row r="530" spans="1:8" x14ac:dyDescent="0.3">
      <c r="A530">
        <v>5095</v>
      </c>
      <c r="B530">
        <v>-86</v>
      </c>
      <c r="C530">
        <v>38</v>
      </c>
      <c r="F530">
        <v>5205</v>
      </c>
      <c r="G530">
        <v>-2</v>
      </c>
      <c r="H530">
        <v>124</v>
      </c>
    </row>
    <row r="531" spans="1:8" x14ac:dyDescent="0.3">
      <c r="A531">
        <v>5095</v>
      </c>
      <c r="B531">
        <v>-85</v>
      </c>
      <c r="C531">
        <v>36</v>
      </c>
      <c r="F531">
        <v>5205</v>
      </c>
      <c r="G531">
        <v>-1</v>
      </c>
      <c r="H531">
        <v>128</v>
      </c>
    </row>
    <row r="532" spans="1:8" x14ac:dyDescent="0.3">
      <c r="A532">
        <v>5095</v>
      </c>
      <c r="B532">
        <v>-84</v>
      </c>
      <c r="C532">
        <v>40</v>
      </c>
      <c r="F532">
        <v>5205</v>
      </c>
      <c r="G532">
        <v>0</v>
      </c>
      <c r="H532">
        <v>169</v>
      </c>
    </row>
    <row r="533" spans="1:8" x14ac:dyDescent="0.3">
      <c r="A533">
        <v>5095</v>
      </c>
      <c r="B533">
        <v>-83</v>
      </c>
      <c r="C533">
        <v>104</v>
      </c>
      <c r="F533">
        <v>5205</v>
      </c>
      <c r="G533">
        <v>1</v>
      </c>
      <c r="H533">
        <v>179</v>
      </c>
    </row>
    <row r="534" spans="1:8" x14ac:dyDescent="0.3">
      <c r="A534">
        <v>5095</v>
      </c>
      <c r="B534">
        <v>-82</v>
      </c>
      <c r="C534">
        <v>102</v>
      </c>
      <c r="F534">
        <v>5205</v>
      </c>
      <c r="G534">
        <v>2</v>
      </c>
      <c r="H534">
        <v>211</v>
      </c>
    </row>
    <row r="535" spans="1:8" x14ac:dyDescent="0.3">
      <c r="A535">
        <v>5095</v>
      </c>
      <c r="B535">
        <v>-81</v>
      </c>
      <c r="C535">
        <v>115</v>
      </c>
      <c r="F535">
        <v>5205</v>
      </c>
      <c r="G535">
        <v>3</v>
      </c>
      <c r="H535">
        <v>195</v>
      </c>
    </row>
    <row r="536" spans="1:8" x14ac:dyDescent="0.3">
      <c r="A536">
        <v>5095</v>
      </c>
      <c r="B536">
        <v>-80</v>
      </c>
      <c r="C536">
        <v>90</v>
      </c>
      <c r="F536">
        <v>5205</v>
      </c>
      <c r="G536">
        <v>4</v>
      </c>
      <c r="H536">
        <v>243</v>
      </c>
    </row>
    <row r="537" spans="1:8" x14ac:dyDescent="0.3">
      <c r="A537">
        <v>5095</v>
      </c>
      <c r="B537">
        <v>-79</v>
      </c>
      <c r="C537">
        <v>208</v>
      </c>
      <c r="F537">
        <v>5205</v>
      </c>
      <c r="G537">
        <v>5</v>
      </c>
      <c r="H537">
        <v>200</v>
      </c>
    </row>
    <row r="538" spans="1:8" x14ac:dyDescent="0.3">
      <c r="A538">
        <v>5095</v>
      </c>
      <c r="B538">
        <v>-78</v>
      </c>
      <c r="C538">
        <v>206</v>
      </c>
      <c r="F538">
        <v>5205</v>
      </c>
      <c r="G538">
        <v>6</v>
      </c>
      <c r="H538">
        <v>152</v>
      </c>
    </row>
    <row r="539" spans="1:8" x14ac:dyDescent="0.3">
      <c r="A539">
        <v>5095</v>
      </c>
      <c r="B539">
        <v>-77</v>
      </c>
      <c r="C539">
        <v>143</v>
      </c>
      <c r="F539">
        <v>5205</v>
      </c>
      <c r="G539">
        <v>7</v>
      </c>
      <c r="H539">
        <v>158</v>
      </c>
    </row>
    <row r="540" spans="1:8" x14ac:dyDescent="0.3">
      <c r="A540">
        <v>5095</v>
      </c>
      <c r="B540">
        <v>-76</v>
      </c>
      <c r="C540">
        <v>196</v>
      </c>
      <c r="F540">
        <v>5205</v>
      </c>
      <c r="G540">
        <v>8</v>
      </c>
      <c r="H540">
        <v>119</v>
      </c>
    </row>
    <row r="541" spans="1:8" x14ac:dyDescent="0.3">
      <c r="A541">
        <v>5095</v>
      </c>
      <c r="B541">
        <v>-75</v>
      </c>
      <c r="C541">
        <v>244</v>
      </c>
      <c r="F541">
        <v>5205</v>
      </c>
      <c r="G541">
        <v>9</v>
      </c>
      <c r="H541">
        <v>157</v>
      </c>
    </row>
    <row r="542" spans="1:8" x14ac:dyDescent="0.3">
      <c r="A542">
        <v>5095</v>
      </c>
      <c r="B542">
        <v>-74</v>
      </c>
      <c r="C542">
        <v>252</v>
      </c>
      <c r="F542">
        <v>5205</v>
      </c>
      <c r="G542">
        <v>10</v>
      </c>
      <c r="H542">
        <v>107</v>
      </c>
    </row>
    <row r="543" spans="1:8" x14ac:dyDescent="0.3">
      <c r="A543">
        <v>5095</v>
      </c>
      <c r="B543">
        <v>-73</v>
      </c>
      <c r="C543">
        <v>267</v>
      </c>
      <c r="F543">
        <v>5205</v>
      </c>
      <c r="G543">
        <v>11</v>
      </c>
      <c r="H543">
        <v>69</v>
      </c>
    </row>
    <row r="544" spans="1:8" x14ac:dyDescent="0.3">
      <c r="A544">
        <v>5095</v>
      </c>
      <c r="B544">
        <v>-72</v>
      </c>
      <c r="C544">
        <v>315</v>
      </c>
      <c r="F544">
        <v>5205</v>
      </c>
      <c r="G544">
        <v>12</v>
      </c>
      <c r="H544">
        <v>65</v>
      </c>
    </row>
    <row r="545" spans="1:8" x14ac:dyDescent="0.3">
      <c r="A545">
        <v>5095</v>
      </c>
      <c r="B545">
        <v>-71</v>
      </c>
      <c r="C545">
        <v>303</v>
      </c>
      <c r="F545">
        <v>5205</v>
      </c>
      <c r="G545">
        <v>13</v>
      </c>
      <c r="H545">
        <v>64</v>
      </c>
    </row>
    <row r="546" spans="1:8" x14ac:dyDescent="0.3">
      <c r="A546">
        <v>5095</v>
      </c>
      <c r="B546">
        <v>-70</v>
      </c>
      <c r="C546">
        <v>273</v>
      </c>
      <c r="F546">
        <v>5205</v>
      </c>
      <c r="G546">
        <v>14</v>
      </c>
      <c r="H546">
        <v>58</v>
      </c>
    </row>
    <row r="547" spans="1:8" x14ac:dyDescent="0.3">
      <c r="A547">
        <v>5095</v>
      </c>
      <c r="B547">
        <v>-69</v>
      </c>
      <c r="C547">
        <v>364</v>
      </c>
      <c r="F547">
        <v>5205</v>
      </c>
      <c r="G547">
        <v>15</v>
      </c>
      <c r="H547">
        <v>28</v>
      </c>
    </row>
    <row r="548" spans="1:8" x14ac:dyDescent="0.3">
      <c r="A548">
        <v>5095</v>
      </c>
      <c r="B548">
        <v>-68</v>
      </c>
      <c r="C548">
        <v>427</v>
      </c>
      <c r="F548">
        <v>5205</v>
      </c>
      <c r="G548">
        <v>16</v>
      </c>
      <c r="H548">
        <v>33</v>
      </c>
    </row>
    <row r="549" spans="1:8" x14ac:dyDescent="0.3">
      <c r="A549">
        <v>5095</v>
      </c>
      <c r="B549">
        <v>-67</v>
      </c>
      <c r="C549">
        <v>430</v>
      </c>
      <c r="F549">
        <v>5205</v>
      </c>
      <c r="G549">
        <v>17</v>
      </c>
      <c r="H549">
        <v>23</v>
      </c>
    </row>
    <row r="550" spans="1:8" x14ac:dyDescent="0.3">
      <c r="A550">
        <v>5095</v>
      </c>
      <c r="B550">
        <v>-66</v>
      </c>
      <c r="C550">
        <v>418</v>
      </c>
      <c r="F550">
        <v>5205</v>
      </c>
      <c r="G550">
        <v>18</v>
      </c>
      <c r="H550">
        <v>49</v>
      </c>
    </row>
    <row r="551" spans="1:8" x14ac:dyDescent="0.3">
      <c r="A551">
        <v>5095</v>
      </c>
      <c r="B551">
        <v>-65</v>
      </c>
      <c r="C551">
        <v>410</v>
      </c>
      <c r="F551">
        <v>5205</v>
      </c>
      <c r="G551">
        <v>19</v>
      </c>
      <c r="H551">
        <v>29</v>
      </c>
    </row>
    <row r="552" spans="1:8" x14ac:dyDescent="0.3">
      <c r="A552">
        <v>5095</v>
      </c>
      <c r="B552">
        <v>-64</v>
      </c>
      <c r="C552">
        <v>389</v>
      </c>
      <c r="F552">
        <v>5205</v>
      </c>
      <c r="G552">
        <v>20</v>
      </c>
      <c r="H552">
        <v>12</v>
      </c>
    </row>
    <row r="553" spans="1:8" x14ac:dyDescent="0.3">
      <c r="A553">
        <v>5095</v>
      </c>
      <c r="B553">
        <v>-63</v>
      </c>
      <c r="C553">
        <v>350</v>
      </c>
      <c r="F553">
        <v>5205</v>
      </c>
      <c r="G553">
        <v>21</v>
      </c>
      <c r="H553">
        <v>18</v>
      </c>
    </row>
    <row r="554" spans="1:8" x14ac:dyDescent="0.3">
      <c r="A554">
        <v>5095</v>
      </c>
      <c r="B554">
        <v>-62</v>
      </c>
      <c r="C554">
        <v>307</v>
      </c>
      <c r="F554">
        <v>5205</v>
      </c>
      <c r="G554">
        <v>22</v>
      </c>
      <c r="H554">
        <v>5</v>
      </c>
    </row>
    <row r="555" spans="1:8" x14ac:dyDescent="0.3">
      <c r="A555">
        <v>5095</v>
      </c>
      <c r="B555">
        <v>-61</v>
      </c>
      <c r="C555">
        <v>241</v>
      </c>
      <c r="F555">
        <v>5205</v>
      </c>
      <c r="G555">
        <v>23</v>
      </c>
      <c r="H555">
        <v>14</v>
      </c>
    </row>
    <row r="556" spans="1:8" x14ac:dyDescent="0.3">
      <c r="A556">
        <v>5095</v>
      </c>
      <c r="B556">
        <v>-60</v>
      </c>
      <c r="C556">
        <v>209</v>
      </c>
      <c r="F556">
        <v>5205</v>
      </c>
      <c r="G556">
        <v>24</v>
      </c>
      <c r="H556">
        <v>8</v>
      </c>
    </row>
    <row r="557" spans="1:8" x14ac:dyDescent="0.3">
      <c r="A557">
        <v>5095</v>
      </c>
      <c r="B557">
        <v>-59</v>
      </c>
      <c r="C557">
        <v>282</v>
      </c>
      <c r="F557">
        <v>5205</v>
      </c>
      <c r="G557">
        <v>26</v>
      </c>
      <c r="H557">
        <v>5</v>
      </c>
    </row>
    <row r="558" spans="1:8" x14ac:dyDescent="0.3">
      <c r="A558">
        <v>5095</v>
      </c>
      <c r="B558">
        <v>-58</v>
      </c>
      <c r="C558">
        <v>251</v>
      </c>
      <c r="F558">
        <v>5205</v>
      </c>
      <c r="G558">
        <v>28</v>
      </c>
      <c r="H558">
        <v>6</v>
      </c>
    </row>
    <row r="559" spans="1:8" x14ac:dyDescent="0.3">
      <c r="A559">
        <v>5095</v>
      </c>
      <c r="B559">
        <v>-57</v>
      </c>
      <c r="C559">
        <v>676</v>
      </c>
      <c r="F559">
        <v>5255</v>
      </c>
      <c r="G559">
        <v>-5</v>
      </c>
      <c r="H559">
        <v>7</v>
      </c>
    </row>
    <row r="560" spans="1:8" x14ac:dyDescent="0.3">
      <c r="A560">
        <v>5095</v>
      </c>
      <c r="B560">
        <v>-56</v>
      </c>
      <c r="C560">
        <v>939</v>
      </c>
      <c r="F560">
        <v>5255</v>
      </c>
      <c r="G560">
        <v>-4</v>
      </c>
      <c r="H560">
        <v>2</v>
      </c>
    </row>
    <row r="561" spans="1:8" x14ac:dyDescent="0.3">
      <c r="A561">
        <v>5095</v>
      </c>
      <c r="B561">
        <v>-55</v>
      </c>
      <c r="C561">
        <v>342</v>
      </c>
      <c r="F561">
        <v>5255</v>
      </c>
      <c r="G561">
        <v>-3</v>
      </c>
      <c r="H561">
        <v>20</v>
      </c>
    </row>
    <row r="562" spans="1:8" x14ac:dyDescent="0.3">
      <c r="A562">
        <v>5095</v>
      </c>
      <c r="B562">
        <v>-54</v>
      </c>
      <c r="C562">
        <v>178</v>
      </c>
      <c r="F562">
        <v>5255</v>
      </c>
      <c r="G562">
        <v>-2</v>
      </c>
      <c r="H562">
        <v>27</v>
      </c>
    </row>
    <row r="563" spans="1:8" x14ac:dyDescent="0.3">
      <c r="A563">
        <v>5095</v>
      </c>
      <c r="B563">
        <v>-53</v>
      </c>
      <c r="C563">
        <v>116</v>
      </c>
      <c r="F563">
        <v>5255</v>
      </c>
      <c r="G563">
        <v>-1</v>
      </c>
      <c r="H563">
        <v>47</v>
      </c>
    </row>
    <row r="564" spans="1:8" x14ac:dyDescent="0.3">
      <c r="A564">
        <v>5095</v>
      </c>
      <c r="B564">
        <v>-52</v>
      </c>
      <c r="C564">
        <v>88</v>
      </c>
      <c r="F564">
        <v>5255</v>
      </c>
      <c r="G564">
        <v>0</v>
      </c>
      <c r="H564">
        <v>69</v>
      </c>
    </row>
    <row r="565" spans="1:8" x14ac:dyDescent="0.3">
      <c r="A565">
        <v>5095</v>
      </c>
      <c r="B565">
        <v>-51</v>
      </c>
      <c r="C565">
        <v>136</v>
      </c>
      <c r="F565">
        <v>5255</v>
      </c>
      <c r="G565">
        <v>1</v>
      </c>
      <c r="H565">
        <v>99</v>
      </c>
    </row>
    <row r="566" spans="1:8" x14ac:dyDescent="0.3">
      <c r="A566">
        <v>5095</v>
      </c>
      <c r="B566">
        <v>-50</v>
      </c>
      <c r="C566">
        <v>123</v>
      </c>
      <c r="F566">
        <v>5255</v>
      </c>
      <c r="G566">
        <v>2</v>
      </c>
      <c r="H566">
        <v>80</v>
      </c>
    </row>
    <row r="567" spans="1:8" x14ac:dyDescent="0.3">
      <c r="A567">
        <v>5095</v>
      </c>
      <c r="B567">
        <v>-49</v>
      </c>
      <c r="C567">
        <v>37</v>
      </c>
      <c r="F567">
        <v>5255</v>
      </c>
      <c r="G567">
        <v>3</v>
      </c>
      <c r="H567">
        <v>76</v>
      </c>
    </row>
    <row r="568" spans="1:8" x14ac:dyDescent="0.3">
      <c r="A568">
        <v>5095</v>
      </c>
      <c r="B568">
        <v>-48</v>
      </c>
      <c r="C568">
        <v>12</v>
      </c>
      <c r="F568">
        <v>5255</v>
      </c>
      <c r="G568">
        <v>4</v>
      </c>
      <c r="H568">
        <v>100</v>
      </c>
    </row>
    <row r="569" spans="1:8" x14ac:dyDescent="0.3">
      <c r="A569">
        <v>5095</v>
      </c>
      <c r="B569">
        <v>-46</v>
      </c>
      <c r="C569">
        <v>2</v>
      </c>
      <c r="F569">
        <v>5255</v>
      </c>
      <c r="G569">
        <v>5</v>
      </c>
      <c r="H569">
        <v>110</v>
      </c>
    </row>
    <row r="570" spans="1:8" x14ac:dyDescent="0.3">
      <c r="A570">
        <v>5095</v>
      </c>
      <c r="B570">
        <v>-43</v>
      </c>
      <c r="C570">
        <v>2</v>
      </c>
      <c r="F570">
        <v>5255</v>
      </c>
      <c r="G570">
        <v>6</v>
      </c>
      <c r="H570">
        <v>109</v>
      </c>
    </row>
    <row r="571" spans="1:8" x14ac:dyDescent="0.3">
      <c r="A571">
        <v>5145</v>
      </c>
      <c r="B571">
        <v>-90</v>
      </c>
      <c r="C571">
        <v>9</v>
      </c>
      <c r="F571">
        <v>5255</v>
      </c>
      <c r="G571">
        <v>7</v>
      </c>
      <c r="H571">
        <v>93</v>
      </c>
    </row>
    <row r="572" spans="1:8" x14ac:dyDescent="0.3">
      <c r="A572">
        <v>5145</v>
      </c>
      <c r="B572">
        <v>-89</v>
      </c>
      <c r="C572">
        <v>8</v>
      </c>
      <c r="F572">
        <v>5255</v>
      </c>
      <c r="G572">
        <v>8</v>
      </c>
      <c r="H572">
        <v>72</v>
      </c>
    </row>
    <row r="573" spans="1:8" x14ac:dyDescent="0.3">
      <c r="A573">
        <v>5145</v>
      </c>
      <c r="B573">
        <v>-88</v>
      </c>
      <c r="C573">
        <v>22</v>
      </c>
      <c r="F573">
        <v>5255</v>
      </c>
      <c r="G573">
        <v>9</v>
      </c>
      <c r="H573">
        <v>85</v>
      </c>
    </row>
    <row r="574" spans="1:8" x14ac:dyDescent="0.3">
      <c r="A574">
        <v>5145</v>
      </c>
      <c r="B574">
        <v>-87</v>
      </c>
      <c r="C574">
        <v>29</v>
      </c>
      <c r="F574">
        <v>5255</v>
      </c>
      <c r="G574">
        <v>10</v>
      </c>
      <c r="H574">
        <v>71</v>
      </c>
    </row>
    <row r="575" spans="1:8" x14ac:dyDescent="0.3">
      <c r="A575">
        <v>5145</v>
      </c>
      <c r="B575">
        <v>-86</v>
      </c>
      <c r="C575">
        <v>47</v>
      </c>
      <c r="F575">
        <v>5255</v>
      </c>
      <c r="G575">
        <v>11</v>
      </c>
      <c r="H575">
        <v>105</v>
      </c>
    </row>
    <row r="576" spans="1:8" x14ac:dyDescent="0.3">
      <c r="A576">
        <v>5145</v>
      </c>
      <c r="B576">
        <v>-85</v>
      </c>
      <c r="C576">
        <v>79</v>
      </c>
      <c r="F576">
        <v>5255</v>
      </c>
      <c r="G576">
        <v>12</v>
      </c>
      <c r="H576">
        <v>125</v>
      </c>
    </row>
    <row r="577" spans="1:8" x14ac:dyDescent="0.3">
      <c r="A577">
        <v>5145</v>
      </c>
      <c r="B577">
        <v>-84</v>
      </c>
      <c r="C577">
        <v>121</v>
      </c>
      <c r="F577">
        <v>5255</v>
      </c>
      <c r="G577">
        <v>13</v>
      </c>
      <c r="H577">
        <v>168</v>
      </c>
    </row>
    <row r="578" spans="1:8" x14ac:dyDescent="0.3">
      <c r="A578">
        <v>5145</v>
      </c>
      <c r="B578">
        <v>-83</v>
      </c>
      <c r="C578">
        <v>98</v>
      </c>
      <c r="F578">
        <v>5255</v>
      </c>
      <c r="G578">
        <v>14</v>
      </c>
      <c r="H578">
        <v>162</v>
      </c>
    </row>
    <row r="579" spans="1:8" x14ac:dyDescent="0.3">
      <c r="A579">
        <v>5145</v>
      </c>
      <c r="B579">
        <v>-82</v>
      </c>
      <c r="C579">
        <v>117</v>
      </c>
      <c r="F579">
        <v>5255</v>
      </c>
      <c r="G579">
        <v>15</v>
      </c>
      <c r="H579">
        <v>174</v>
      </c>
    </row>
    <row r="580" spans="1:8" x14ac:dyDescent="0.3">
      <c r="A580">
        <v>5145</v>
      </c>
      <c r="B580">
        <v>-81</v>
      </c>
      <c r="C580">
        <v>153</v>
      </c>
      <c r="F580">
        <v>5255</v>
      </c>
      <c r="G580">
        <v>16</v>
      </c>
      <c r="H580">
        <v>117</v>
      </c>
    </row>
    <row r="581" spans="1:8" x14ac:dyDescent="0.3">
      <c r="A581">
        <v>5145</v>
      </c>
      <c r="B581">
        <v>-80</v>
      </c>
      <c r="C581">
        <v>155</v>
      </c>
      <c r="F581">
        <v>5255</v>
      </c>
      <c r="G581">
        <v>17</v>
      </c>
      <c r="H581">
        <v>153</v>
      </c>
    </row>
    <row r="582" spans="1:8" x14ac:dyDescent="0.3">
      <c r="A582">
        <v>5145</v>
      </c>
      <c r="B582">
        <v>-79</v>
      </c>
      <c r="C582">
        <v>164</v>
      </c>
      <c r="F582">
        <v>5255</v>
      </c>
      <c r="G582">
        <v>18</v>
      </c>
      <c r="H582">
        <v>79</v>
      </c>
    </row>
    <row r="583" spans="1:8" x14ac:dyDescent="0.3">
      <c r="A583">
        <v>5145</v>
      </c>
      <c r="B583">
        <v>-78</v>
      </c>
      <c r="C583">
        <v>182</v>
      </c>
      <c r="F583">
        <v>5255</v>
      </c>
      <c r="G583">
        <v>19</v>
      </c>
      <c r="H583">
        <v>76</v>
      </c>
    </row>
    <row r="584" spans="1:8" x14ac:dyDescent="0.3">
      <c r="A584">
        <v>5145</v>
      </c>
      <c r="B584">
        <v>-77</v>
      </c>
      <c r="C584">
        <v>234</v>
      </c>
      <c r="F584">
        <v>5255</v>
      </c>
      <c r="G584">
        <v>20</v>
      </c>
      <c r="H584">
        <v>73</v>
      </c>
    </row>
    <row r="585" spans="1:8" x14ac:dyDescent="0.3">
      <c r="A585">
        <v>5145</v>
      </c>
      <c r="B585">
        <v>-76</v>
      </c>
      <c r="C585">
        <v>273</v>
      </c>
      <c r="F585">
        <v>5255</v>
      </c>
      <c r="G585">
        <v>21</v>
      </c>
      <c r="H585">
        <v>70</v>
      </c>
    </row>
    <row r="586" spans="1:8" x14ac:dyDescent="0.3">
      <c r="A586">
        <v>5145</v>
      </c>
      <c r="B586">
        <v>-75</v>
      </c>
      <c r="C586">
        <v>405</v>
      </c>
      <c r="F586">
        <v>5255</v>
      </c>
      <c r="G586">
        <v>22</v>
      </c>
      <c r="H586">
        <v>63</v>
      </c>
    </row>
    <row r="587" spans="1:8" x14ac:dyDescent="0.3">
      <c r="A587">
        <v>5145</v>
      </c>
      <c r="B587">
        <v>-74</v>
      </c>
      <c r="C587">
        <v>265</v>
      </c>
      <c r="F587">
        <v>5255</v>
      </c>
      <c r="G587">
        <v>23</v>
      </c>
      <c r="H587">
        <v>50</v>
      </c>
    </row>
    <row r="588" spans="1:8" x14ac:dyDescent="0.3">
      <c r="A588">
        <v>5145</v>
      </c>
      <c r="B588">
        <v>-73</v>
      </c>
      <c r="C588">
        <v>325</v>
      </c>
      <c r="F588">
        <v>5255</v>
      </c>
      <c r="G588">
        <v>24</v>
      </c>
      <c r="H588">
        <v>42</v>
      </c>
    </row>
    <row r="589" spans="1:8" x14ac:dyDescent="0.3">
      <c r="A589">
        <v>5145</v>
      </c>
      <c r="B589">
        <v>-72</v>
      </c>
      <c r="C589">
        <v>297</v>
      </c>
      <c r="F589">
        <v>5255</v>
      </c>
      <c r="G589">
        <v>25</v>
      </c>
      <c r="H589">
        <v>27</v>
      </c>
    </row>
    <row r="590" spans="1:8" x14ac:dyDescent="0.3">
      <c r="A590">
        <v>5145</v>
      </c>
      <c r="B590">
        <v>-71</v>
      </c>
      <c r="C590">
        <v>341</v>
      </c>
      <c r="F590">
        <v>5255</v>
      </c>
      <c r="G590">
        <v>26</v>
      </c>
      <c r="H590">
        <v>56</v>
      </c>
    </row>
    <row r="591" spans="1:8" x14ac:dyDescent="0.3">
      <c r="A591">
        <v>5145</v>
      </c>
      <c r="B591">
        <v>-70</v>
      </c>
      <c r="C591">
        <v>386</v>
      </c>
      <c r="F591">
        <v>5255</v>
      </c>
      <c r="G591">
        <v>27</v>
      </c>
      <c r="H591">
        <v>54</v>
      </c>
    </row>
    <row r="592" spans="1:8" x14ac:dyDescent="0.3">
      <c r="A592">
        <v>5145</v>
      </c>
      <c r="B592">
        <v>-69</v>
      </c>
      <c r="C592">
        <v>301</v>
      </c>
      <c r="F592">
        <v>5255</v>
      </c>
      <c r="G592">
        <v>28</v>
      </c>
      <c r="H592">
        <v>50</v>
      </c>
    </row>
    <row r="593" spans="1:8" x14ac:dyDescent="0.3">
      <c r="A593">
        <v>5145</v>
      </c>
      <c r="B593">
        <v>-68</v>
      </c>
      <c r="C593">
        <v>242</v>
      </c>
      <c r="F593">
        <v>5255</v>
      </c>
      <c r="G593">
        <v>29</v>
      </c>
      <c r="H593">
        <v>64</v>
      </c>
    </row>
    <row r="594" spans="1:8" x14ac:dyDescent="0.3">
      <c r="A594">
        <v>5145</v>
      </c>
      <c r="B594">
        <v>-67</v>
      </c>
      <c r="C594">
        <v>421</v>
      </c>
      <c r="F594">
        <v>5255</v>
      </c>
      <c r="G594">
        <v>30</v>
      </c>
      <c r="H594">
        <v>42</v>
      </c>
    </row>
    <row r="595" spans="1:8" x14ac:dyDescent="0.3">
      <c r="A595">
        <v>5145</v>
      </c>
      <c r="B595">
        <v>-66</v>
      </c>
      <c r="C595">
        <v>183</v>
      </c>
      <c r="F595">
        <v>5255</v>
      </c>
      <c r="G595">
        <v>31</v>
      </c>
      <c r="H595">
        <v>57</v>
      </c>
    </row>
    <row r="596" spans="1:8" x14ac:dyDescent="0.3">
      <c r="A596">
        <v>5145</v>
      </c>
      <c r="B596">
        <v>-65</v>
      </c>
      <c r="C596">
        <v>174</v>
      </c>
      <c r="F596">
        <v>5255</v>
      </c>
      <c r="G596">
        <v>32</v>
      </c>
      <c r="H596">
        <v>14</v>
      </c>
    </row>
    <row r="597" spans="1:8" x14ac:dyDescent="0.3">
      <c r="A597">
        <v>5145</v>
      </c>
      <c r="B597">
        <v>-64</v>
      </c>
      <c r="C597">
        <v>173</v>
      </c>
      <c r="F597">
        <v>5255</v>
      </c>
      <c r="G597">
        <v>33</v>
      </c>
      <c r="H597">
        <v>20</v>
      </c>
    </row>
    <row r="598" spans="1:8" x14ac:dyDescent="0.3">
      <c r="A598">
        <v>5145</v>
      </c>
      <c r="B598">
        <v>-63</v>
      </c>
      <c r="C598">
        <v>209</v>
      </c>
      <c r="F598">
        <v>5255</v>
      </c>
      <c r="G598">
        <v>34</v>
      </c>
      <c r="H598">
        <v>16</v>
      </c>
    </row>
    <row r="599" spans="1:8" x14ac:dyDescent="0.3">
      <c r="A599">
        <v>5145</v>
      </c>
      <c r="B599">
        <v>-62</v>
      </c>
      <c r="C599">
        <v>155</v>
      </c>
      <c r="F599">
        <v>5255</v>
      </c>
      <c r="G599">
        <v>35</v>
      </c>
      <c r="H599">
        <v>2</v>
      </c>
    </row>
    <row r="600" spans="1:8" x14ac:dyDescent="0.3">
      <c r="A600">
        <v>5145</v>
      </c>
      <c r="B600">
        <v>-61</v>
      </c>
      <c r="C600">
        <v>216</v>
      </c>
      <c r="F600">
        <v>5815</v>
      </c>
      <c r="G600">
        <v>-15</v>
      </c>
      <c r="H600">
        <v>1</v>
      </c>
    </row>
    <row r="601" spans="1:8" x14ac:dyDescent="0.3">
      <c r="A601">
        <v>5145</v>
      </c>
      <c r="B601">
        <v>-60</v>
      </c>
      <c r="C601">
        <v>203</v>
      </c>
      <c r="F601">
        <v>5815</v>
      </c>
      <c r="G601">
        <v>-5</v>
      </c>
      <c r="H601">
        <v>7</v>
      </c>
    </row>
    <row r="602" spans="1:8" x14ac:dyDescent="0.3">
      <c r="A602">
        <v>5145</v>
      </c>
      <c r="B602">
        <v>-59</v>
      </c>
      <c r="C602">
        <v>1348</v>
      </c>
      <c r="F602">
        <v>5815</v>
      </c>
      <c r="G602">
        <v>-4</v>
      </c>
      <c r="H602">
        <v>7</v>
      </c>
    </row>
    <row r="603" spans="1:8" x14ac:dyDescent="0.3">
      <c r="A603">
        <v>5145</v>
      </c>
      <c r="B603">
        <v>-58</v>
      </c>
      <c r="C603">
        <v>242</v>
      </c>
      <c r="F603">
        <v>5815</v>
      </c>
      <c r="G603">
        <v>-3</v>
      </c>
      <c r="H603">
        <v>5</v>
      </c>
    </row>
    <row r="604" spans="1:8" x14ac:dyDescent="0.3">
      <c r="A604">
        <v>5145</v>
      </c>
      <c r="B604">
        <v>-57</v>
      </c>
      <c r="C604">
        <v>151</v>
      </c>
      <c r="F604">
        <v>5815</v>
      </c>
      <c r="G604">
        <v>-2</v>
      </c>
      <c r="H604">
        <v>64</v>
      </c>
    </row>
    <row r="605" spans="1:8" x14ac:dyDescent="0.3">
      <c r="A605">
        <v>5145</v>
      </c>
      <c r="B605">
        <v>-56</v>
      </c>
      <c r="C605">
        <v>269</v>
      </c>
      <c r="F605">
        <v>5815</v>
      </c>
      <c r="G605">
        <v>-1</v>
      </c>
      <c r="H605">
        <v>42</v>
      </c>
    </row>
    <row r="606" spans="1:8" x14ac:dyDescent="0.3">
      <c r="A606">
        <v>5145</v>
      </c>
      <c r="B606">
        <v>-55</v>
      </c>
      <c r="C606">
        <v>334</v>
      </c>
      <c r="F606">
        <v>5815</v>
      </c>
      <c r="G606">
        <v>0</v>
      </c>
      <c r="H606">
        <v>32</v>
      </c>
    </row>
    <row r="607" spans="1:8" x14ac:dyDescent="0.3">
      <c r="A607">
        <v>5145</v>
      </c>
      <c r="B607">
        <v>-54</v>
      </c>
      <c r="C607">
        <v>131</v>
      </c>
      <c r="F607">
        <v>5815</v>
      </c>
      <c r="G607">
        <v>1</v>
      </c>
      <c r="H607">
        <v>18</v>
      </c>
    </row>
    <row r="608" spans="1:8" x14ac:dyDescent="0.3">
      <c r="A608">
        <v>5145</v>
      </c>
      <c r="B608">
        <v>-53</v>
      </c>
      <c r="C608">
        <v>115</v>
      </c>
      <c r="F608">
        <v>5815</v>
      </c>
      <c r="G608">
        <v>2</v>
      </c>
      <c r="H608">
        <v>72</v>
      </c>
    </row>
    <row r="609" spans="1:8" x14ac:dyDescent="0.3">
      <c r="A609">
        <v>5145</v>
      </c>
      <c r="B609">
        <v>-52</v>
      </c>
      <c r="C609">
        <v>148</v>
      </c>
      <c r="F609">
        <v>5815</v>
      </c>
      <c r="G609">
        <v>3</v>
      </c>
      <c r="H609">
        <v>61</v>
      </c>
    </row>
    <row r="610" spans="1:8" x14ac:dyDescent="0.3">
      <c r="A610">
        <v>5145</v>
      </c>
      <c r="B610">
        <v>-51</v>
      </c>
      <c r="C610">
        <v>112</v>
      </c>
      <c r="F610">
        <v>5815</v>
      </c>
      <c r="G610">
        <v>4</v>
      </c>
      <c r="H610">
        <v>83</v>
      </c>
    </row>
    <row r="611" spans="1:8" x14ac:dyDescent="0.3">
      <c r="A611">
        <v>5145</v>
      </c>
      <c r="B611">
        <v>-50</v>
      </c>
      <c r="C611">
        <v>157</v>
      </c>
      <c r="F611">
        <v>5815</v>
      </c>
      <c r="G611">
        <v>5</v>
      </c>
      <c r="H611">
        <v>90</v>
      </c>
    </row>
    <row r="612" spans="1:8" x14ac:dyDescent="0.3">
      <c r="A612">
        <v>5145</v>
      </c>
      <c r="B612">
        <v>-49</v>
      </c>
      <c r="C612">
        <v>108</v>
      </c>
      <c r="F612">
        <v>5815</v>
      </c>
      <c r="G612">
        <v>6</v>
      </c>
      <c r="H612">
        <v>128</v>
      </c>
    </row>
    <row r="613" spans="1:8" x14ac:dyDescent="0.3">
      <c r="A613">
        <v>5145</v>
      </c>
      <c r="B613">
        <v>-48</v>
      </c>
      <c r="C613">
        <v>90</v>
      </c>
      <c r="F613">
        <v>5815</v>
      </c>
      <c r="G613">
        <v>7</v>
      </c>
      <c r="H613">
        <v>80</v>
      </c>
    </row>
    <row r="614" spans="1:8" x14ac:dyDescent="0.3">
      <c r="A614">
        <v>5145</v>
      </c>
      <c r="B614">
        <v>-47</v>
      </c>
      <c r="C614">
        <v>111</v>
      </c>
      <c r="F614">
        <v>5815</v>
      </c>
      <c r="G614">
        <v>8</v>
      </c>
      <c r="H614">
        <v>152</v>
      </c>
    </row>
    <row r="615" spans="1:8" x14ac:dyDescent="0.3">
      <c r="A615">
        <v>5145</v>
      </c>
      <c r="B615">
        <v>-46</v>
      </c>
      <c r="C615">
        <v>141</v>
      </c>
      <c r="F615">
        <v>5815</v>
      </c>
      <c r="G615">
        <v>9</v>
      </c>
      <c r="H615">
        <v>94</v>
      </c>
    </row>
    <row r="616" spans="1:8" x14ac:dyDescent="0.3">
      <c r="A616">
        <v>5145</v>
      </c>
      <c r="B616">
        <v>-45</v>
      </c>
      <c r="C616">
        <v>131</v>
      </c>
      <c r="F616">
        <v>5815</v>
      </c>
      <c r="G616">
        <v>10</v>
      </c>
      <c r="H616">
        <v>159</v>
      </c>
    </row>
    <row r="617" spans="1:8" x14ac:dyDescent="0.3">
      <c r="A617">
        <v>5145</v>
      </c>
      <c r="B617">
        <v>-44</v>
      </c>
      <c r="C617">
        <v>112</v>
      </c>
      <c r="F617">
        <v>5815</v>
      </c>
      <c r="G617">
        <v>11</v>
      </c>
      <c r="H617">
        <v>174</v>
      </c>
    </row>
    <row r="618" spans="1:8" x14ac:dyDescent="0.3">
      <c r="A618">
        <v>5145</v>
      </c>
      <c r="B618">
        <v>-43</v>
      </c>
      <c r="C618">
        <v>66</v>
      </c>
      <c r="F618">
        <v>5815</v>
      </c>
      <c r="G618">
        <v>12</v>
      </c>
      <c r="H618">
        <v>189</v>
      </c>
    </row>
    <row r="619" spans="1:8" x14ac:dyDescent="0.3">
      <c r="A619">
        <v>5145</v>
      </c>
      <c r="B619">
        <v>-42</v>
      </c>
      <c r="C619">
        <v>58</v>
      </c>
      <c r="F619">
        <v>5815</v>
      </c>
      <c r="G619">
        <v>13</v>
      </c>
      <c r="H619">
        <v>117</v>
      </c>
    </row>
    <row r="620" spans="1:8" x14ac:dyDescent="0.3">
      <c r="A620">
        <v>5145</v>
      </c>
      <c r="B620">
        <v>-41</v>
      </c>
      <c r="C620">
        <v>34</v>
      </c>
      <c r="F620">
        <v>5815</v>
      </c>
      <c r="G620">
        <v>14</v>
      </c>
      <c r="H620">
        <v>111</v>
      </c>
    </row>
    <row r="621" spans="1:8" x14ac:dyDescent="0.3">
      <c r="A621">
        <v>5145</v>
      </c>
      <c r="B621">
        <v>-40</v>
      </c>
      <c r="C621">
        <v>42</v>
      </c>
      <c r="F621">
        <v>5815</v>
      </c>
      <c r="G621">
        <v>15</v>
      </c>
      <c r="H621">
        <v>122</v>
      </c>
    </row>
    <row r="622" spans="1:8" x14ac:dyDescent="0.3">
      <c r="A622">
        <v>5145</v>
      </c>
      <c r="B622">
        <v>-39</v>
      </c>
      <c r="C622">
        <v>8</v>
      </c>
      <c r="F622">
        <v>5815</v>
      </c>
      <c r="G622">
        <v>16</v>
      </c>
      <c r="H622">
        <v>100</v>
      </c>
    </row>
    <row r="623" spans="1:8" x14ac:dyDescent="0.3">
      <c r="A623">
        <v>5145</v>
      </c>
      <c r="B623">
        <v>-38</v>
      </c>
      <c r="C623">
        <v>15</v>
      </c>
      <c r="F623">
        <v>5815</v>
      </c>
      <c r="G623">
        <v>17</v>
      </c>
      <c r="H623">
        <v>135</v>
      </c>
    </row>
    <row r="624" spans="1:8" x14ac:dyDescent="0.3">
      <c r="A624">
        <v>5145</v>
      </c>
      <c r="B624">
        <v>-36</v>
      </c>
      <c r="C624">
        <v>2</v>
      </c>
      <c r="F624">
        <v>5815</v>
      </c>
      <c r="G624">
        <v>18</v>
      </c>
      <c r="H624">
        <v>79</v>
      </c>
    </row>
    <row r="625" spans="1:8" x14ac:dyDescent="0.3">
      <c r="A625">
        <v>5205</v>
      </c>
      <c r="B625">
        <v>-88</v>
      </c>
      <c r="C625">
        <v>2</v>
      </c>
      <c r="F625">
        <v>5815</v>
      </c>
      <c r="G625">
        <v>19</v>
      </c>
      <c r="H625">
        <v>146</v>
      </c>
    </row>
    <row r="626" spans="1:8" x14ac:dyDescent="0.3">
      <c r="A626">
        <v>5205</v>
      </c>
      <c r="B626">
        <v>-87</v>
      </c>
      <c r="C626">
        <v>2</v>
      </c>
      <c r="F626">
        <v>5815</v>
      </c>
      <c r="G626">
        <v>20</v>
      </c>
      <c r="H626">
        <v>83</v>
      </c>
    </row>
    <row r="627" spans="1:8" x14ac:dyDescent="0.3">
      <c r="A627">
        <v>5205</v>
      </c>
      <c r="B627">
        <v>-86</v>
      </c>
      <c r="C627">
        <v>6</v>
      </c>
      <c r="F627">
        <v>5815</v>
      </c>
      <c r="G627">
        <v>21</v>
      </c>
      <c r="H627">
        <v>41</v>
      </c>
    </row>
    <row r="628" spans="1:8" x14ac:dyDescent="0.3">
      <c r="A628">
        <v>5205</v>
      </c>
      <c r="B628">
        <v>-85</v>
      </c>
      <c r="C628">
        <v>11</v>
      </c>
      <c r="F628">
        <v>5815</v>
      </c>
      <c r="G628">
        <v>22</v>
      </c>
      <c r="H628">
        <v>71</v>
      </c>
    </row>
    <row r="629" spans="1:8" x14ac:dyDescent="0.3">
      <c r="A629">
        <v>5205</v>
      </c>
      <c r="B629">
        <v>-84</v>
      </c>
      <c r="C629">
        <v>5</v>
      </c>
      <c r="F629">
        <v>5815</v>
      </c>
      <c r="G629">
        <v>23</v>
      </c>
      <c r="H629">
        <v>86</v>
      </c>
    </row>
    <row r="630" spans="1:8" x14ac:dyDescent="0.3">
      <c r="A630">
        <v>5205</v>
      </c>
      <c r="B630">
        <v>-83</v>
      </c>
      <c r="C630">
        <v>33</v>
      </c>
      <c r="F630">
        <v>5815</v>
      </c>
      <c r="G630">
        <v>24</v>
      </c>
      <c r="H630">
        <v>49</v>
      </c>
    </row>
    <row r="631" spans="1:8" x14ac:dyDescent="0.3">
      <c r="A631">
        <v>5205</v>
      </c>
      <c r="B631">
        <v>-82</v>
      </c>
      <c r="C631">
        <v>59</v>
      </c>
      <c r="F631">
        <v>5815</v>
      </c>
      <c r="G631">
        <v>25</v>
      </c>
      <c r="H631">
        <v>47</v>
      </c>
    </row>
    <row r="632" spans="1:8" x14ac:dyDescent="0.3">
      <c r="A632">
        <v>5205</v>
      </c>
      <c r="B632">
        <v>-81</v>
      </c>
      <c r="C632">
        <v>68</v>
      </c>
      <c r="F632">
        <v>5815</v>
      </c>
      <c r="G632">
        <v>26</v>
      </c>
      <c r="H632">
        <v>53</v>
      </c>
    </row>
    <row r="633" spans="1:8" x14ac:dyDescent="0.3">
      <c r="A633">
        <v>5205</v>
      </c>
      <c r="B633">
        <v>-80</v>
      </c>
      <c r="C633">
        <v>80</v>
      </c>
      <c r="F633">
        <v>5815</v>
      </c>
      <c r="G633">
        <v>27</v>
      </c>
      <c r="H633">
        <v>72</v>
      </c>
    </row>
    <row r="634" spans="1:8" x14ac:dyDescent="0.3">
      <c r="A634">
        <v>5205</v>
      </c>
      <c r="B634">
        <v>-79</v>
      </c>
      <c r="C634">
        <v>87</v>
      </c>
      <c r="F634">
        <v>5815</v>
      </c>
      <c r="G634">
        <v>28</v>
      </c>
      <c r="H634">
        <v>52</v>
      </c>
    </row>
    <row r="635" spans="1:8" x14ac:dyDescent="0.3">
      <c r="A635">
        <v>5205</v>
      </c>
      <c r="B635">
        <v>-78</v>
      </c>
      <c r="C635">
        <v>82</v>
      </c>
      <c r="F635">
        <v>5815</v>
      </c>
      <c r="G635">
        <v>29</v>
      </c>
      <c r="H635">
        <v>40</v>
      </c>
    </row>
    <row r="636" spans="1:8" x14ac:dyDescent="0.3">
      <c r="A636">
        <v>5205</v>
      </c>
      <c r="B636">
        <v>-77</v>
      </c>
      <c r="C636">
        <v>180</v>
      </c>
      <c r="F636">
        <v>5815</v>
      </c>
      <c r="G636">
        <v>30</v>
      </c>
      <c r="H636">
        <v>17</v>
      </c>
    </row>
    <row r="637" spans="1:8" x14ac:dyDescent="0.3">
      <c r="A637">
        <v>5205</v>
      </c>
      <c r="B637">
        <v>-76</v>
      </c>
      <c r="C637">
        <v>406</v>
      </c>
      <c r="F637">
        <v>5815</v>
      </c>
      <c r="G637">
        <v>31</v>
      </c>
      <c r="H637">
        <v>30</v>
      </c>
    </row>
    <row r="638" spans="1:8" x14ac:dyDescent="0.3">
      <c r="A638">
        <v>5205</v>
      </c>
      <c r="B638">
        <v>-75</v>
      </c>
      <c r="C638">
        <v>103</v>
      </c>
      <c r="F638">
        <v>5815</v>
      </c>
      <c r="G638">
        <v>32</v>
      </c>
      <c r="H638">
        <v>11</v>
      </c>
    </row>
    <row r="639" spans="1:8" x14ac:dyDescent="0.3">
      <c r="A639">
        <v>5205</v>
      </c>
      <c r="B639">
        <v>-74</v>
      </c>
      <c r="C639">
        <v>107</v>
      </c>
      <c r="F639">
        <v>5815</v>
      </c>
      <c r="G639">
        <v>33</v>
      </c>
      <c r="H639">
        <v>7</v>
      </c>
    </row>
    <row r="640" spans="1:8" x14ac:dyDescent="0.3">
      <c r="A640">
        <v>5205</v>
      </c>
      <c r="B640">
        <v>-73</v>
      </c>
      <c r="C640">
        <v>104</v>
      </c>
      <c r="F640">
        <v>9720</v>
      </c>
      <c r="G640">
        <v>-3</v>
      </c>
      <c r="H640">
        <v>3</v>
      </c>
    </row>
    <row r="641" spans="1:8" x14ac:dyDescent="0.3">
      <c r="A641">
        <v>5205</v>
      </c>
      <c r="B641">
        <v>-72</v>
      </c>
      <c r="C641">
        <v>57</v>
      </c>
      <c r="F641">
        <v>9720</v>
      </c>
      <c r="G641">
        <v>-1</v>
      </c>
      <c r="H641">
        <v>4</v>
      </c>
    </row>
    <row r="642" spans="1:8" x14ac:dyDescent="0.3">
      <c r="A642">
        <v>5205</v>
      </c>
      <c r="B642">
        <v>-71</v>
      </c>
      <c r="C642">
        <v>87</v>
      </c>
      <c r="F642">
        <v>9720</v>
      </c>
      <c r="G642">
        <v>0</v>
      </c>
      <c r="H642">
        <v>13</v>
      </c>
    </row>
    <row r="643" spans="1:8" x14ac:dyDescent="0.3">
      <c r="A643">
        <v>5205</v>
      </c>
      <c r="B643">
        <v>-70</v>
      </c>
      <c r="C643">
        <v>124</v>
      </c>
      <c r="F643">
        <v>9720</v>
      </c>
      <c r="G643">
        <v>1</v>
      </c>
      <c r="H643">
        <v>35</v>
      </c>
    </row>
    <row r="644" spans="1:8" x14ac:dyDescent="0.3">
      <c r="A644">
        <v>5205</v>
      </c>
      <c r="B644">
        <v>-69</v>
      </c>
      <c r="C644">
        <v>104</v>
      </c>
      <c r="F644">
        <v>9720</v>
      </c>
      <c r="G644">
        <v>2</v>
      </c>
      <c r="H644">
        <v>31</v>
      </c>
    </row>
    <row r="645" spans="1:8" x14ac:dyDescent="0.3">
      <c r="A645">
        <v>5205</v>
      </c>
      <c r="B645">
        <v>-68</v>
      </c>
      <c r="C645">
        <v>90</v>
      </c>
      <c r="F645">
        <v>9720</v>
      </c>
      <c r="G645">
        <v>3</v>
      </c>
      <c r="H645">
        <v>17</v>
      </c>
    </row>
    <row r="646" spans="1:8" x14ac:dyDescent="0.3">
      <c r="A646">
        <v>5205</v>
      </c>
      <c r="B646">
        <v>-67</v>
      </c>
      <c r="C646">
        <v>103</v>
      </c>
      <c r="F646">
        <v>9720</v>
      </c>
      <c r="G646">
        <v>4</v>
      </c>
      <c r="H646">
        <v>30</v>
      </c>
    </row>
    <row r="647" spans="1:8" x14ac:dyDescent="0.3">
      <c r="A647">
        <v>5205</v>
      </c>
      <c r="B647">
        <v>-66</v>
      </c>
      <c r="C647">
        <v>115</v>
      </c>
      <c r="F647">
        <v>9720</v>
      </c>
      <c r="G647">
        <v>5</v>
      </c>
      <c r="H647">
        <v>50</v>
      </c>
    </row>
    <row r="648" spans="1:8" x14ac:dyDescent="0.3">
      <c r="A648">
        <v>5205</v>
      </c>
      <c r="B648">
        <v>-65</v>
      </c>
      <c r="C648">
        <v>135</v>
      </c>
      <c r="F648">
        <v>9720</v>
      </c>
      <c r="G648">
        <v>6</v>
      </c>
      <c r="H648">
        <v>30</v>
      </c>
    </row>
    <row r="649" spans="1:8" x14ac:dyDescent="0.3">
      <c r="A649">
        <v>5205</v>
      </c>
      <c r="B649">
        <v>-64</v>
      </c>
      <c r="C649">
        <v>117</v>
      </c>
      <c r="F649">
        <v>9720</v>
      </c>
      <c r="G649">
        <v>7</v>
      </c>
      <c r="H649">
        <v>50</v>
      </c>
    </row>
    <row r="650" spans="1:8" x14ac:dyDescent="0.3">
      <c r="A650">
        <v>5205</v>
      </c>
      <c r="B650">
        <v>-63</v>
      </c>
      <c r="C650">
        <v>85</v>
      </c>
      <c r="F650">
        <v>9720</v>
      </c>
      <c r="G650">
        <v>8</v>
      </c>
      <c r="H650">
        <v>55</v>
      </c>
    </row>
    <row r="651" spans="1:8" x14ac:dyDescent="0.3">
      <c r="A651">
        <v>5205</v>
      </c>
      <c r="B651">
        <v>-62</v>
      </c>
      <c r="C651">
        <v>80</v>
      </c>
      <c r="F651">
        <v>9720</v>
      </c>
      <c r="G651">
        <v>9</v>
      </c>
      <c r="H651">
        <v>78</v>
      </c>
    </row>
    <row r="652" spans="1:8" x14ac:dyDescent="0.3">
      <c r="A652">
        <v>5205</v>
      </c>
      <c r="B652">
        <v>-61</v>
      </c>
      <c r="C652">
        <v>33</v>
      </c>
      <c r="F652">
        <v>9720</v>
      </c>
      <c r="G652">
        <v>10</v>
      </c>
      <c r="H652">
        <v>93</v>
      </c>
    </row>
    <row r="653" spans="1:8" x14ac:dyDescent="0.3">
      <c r="A653">
        <v>5205</v>
      </c>
      <c r="B653">
        <v>-60</v>
      </c>
      <c r="C653">
        <v>57</v>
      </c>
      <c r="F653">
        <v>9720</v>
      </c>
      <c r="G653">
        <v>11</v>
      </c>
      <c r="H653">
        <v>101</v>
      </c>
    </row>
    <row r="654" spans="1:8" x14ac:dyDescent="0.3">
      <c r="A654">
        <v>5205</v>
      </c>
      <c r="B654">
        <v>-59</v>
      </c>
      <c r="C654">
        <v>42</v>
      </c>
      <c r="F654">
        <v>9720</v>
      </c>
      <c r="G654">
        <v>12</v>
      </c>
      <c r="H654">
        <v>48</v>
      </c>
    </row>
    <row r="655" spans="1:8" x14ac:dyDescent="0.3">
      <c r="A655">
        <v>5205</v>
      </c>
      <c r="B655">
        <v>-58</v>
      </c>
      <c r="C655">
        <v>34</v>
      </c>
      <c r="F655">
        <v>9720</v>
      </c>
      <c r="G655">
        <v>13</v>
      </c>
      <c r="H655">
        <v>75</v>
      </c>
    </row>
    <row r="656" spans="1:8" x14ac:dyDescent="0.3">
      <c r="A656">
        <v>5205</v>
      </c>
      <c r="B656">
        <v>-57</v>
      </c>
      <c r="C656">
        <v>24</v>
      </c>
      <c r="F656">
        <v>9720</v>
      </c>
      <c r="G656">
        <v>14</v>
      </c>
      <c r="H656">
        <v>92</v>
      </c>
    </row>
    <row r="657" spans="1:8" x14ac:dyDescent="0.3">
      <c r="A657">
        <v>5205</v>
      </c>
      <c r="B657">
        <v>-56</v>
      </c>
      <c r="C657">
        <v>27</v>
      </c>
      <c r="F657">
        <v>9720</v>
      </c>
      <c r="G657">
        <v>15</v>
      </c>
      <c r="H657">
        <v>86</v>
      </c>
    </row>
    <row r="658" spans="1:8" x14ac:dyDescent="0.3">
      <c r="A658">
        <v>5205</v>
      </c>
      <c r="B658">
        <v>-55</v>
      </c>
      <c r="C658">
        <v>32</v>
      </c>
      <c r="F658">
        <v>9720</v>
      </c>
      <c r="G658">
        <v>16</v>
      </c>
      <c r="H658">
        <v>105</v>
      </c>
    </row>
    <row r="659" spans="1:8" x14ac:dyDescent="0.3">
      <c r="A659">
        <v>5205</v>
      </c>
      <c r="B659">
        <v>-54</v>
      </c>
      <c r="C659">
        <v>23</v>
      </c>
      <c r="F659">
        <v>9720</v>
      </c>
      <c r="G659">
        <v>17</v>
      </c>
      <c r="H659">
        <v>93</v>
      </c>
    </row>
    <row r="660" spans="1:8" x14ac:dyDescent="0.3">
      <c r="A660">
        <v>5205</v>
      </c>
      <c r="B660">
        <v>-53</v>
      </c>
      <c r="C660">
        <v>44</v>
      </c>
      <c r="F660">
        <v>9720</v>
      </c>
      <c r="G660">
        <v>18</v>
      </c>
      <c r="H660">
        <v>116</v>
      </c>
    </row>
    <row r="661" spans="1:8" x14ac:dyDescent="0.3">
      <c r="A661">
        <v>5205</v>
      </c>
      <c r="B661">
        <v>-52</v>
      </c>
      <c r="C661">
        <v>17</v>
      </c>
      <c r="F661">
        <v>9720</v>
      </c>
      <c r="G661">
        <v>19</v>
      </c>
      <c r="H661">
        <v>143</v>
      </c>
    </row>
    <row r="662" spans="1:8" x14ac:dyDescent="0.3">
      <c r="A662">
        <v>5205</v>
      </c>
      <c r="B662">
        <v>-51</v>
      </c>
      <c r="C662">
        <v>22</v>
      </c>
      <c r="F662">
        <v>9720</v>
      </c>
      <c r="G662">
        <v>20</v>
      </c>
      <c r="H662">
        <v>104</v>
      </c>
    </row>
    <row r="663" spans="1:8" x14ac:dyDescent="0.3">
      <c r="A663">
        <v>5205</v>
      </c>
      <c r="B663">
        <v>-50</v>
      </c>
      <c r="C663">
        <v>20</v>
      </c>
      <c r="F663">
        <v>9720</v>
      </c>
      <c r="G663">
        <v>21</v>
      </c>
      <c r="H663">
        <v>75</v>
      </c>
    </row>
    <row r="664" spans="1:8" x14ac:dyDescent="0.3">
      <c r="A664">
        <v>5205</v>
      </c>
      <c r="B664">
        <v>-49</v>
      </c>
      <c r="C664">
        <v>37</v>
      </c>
      <c r="F664">
        <v>9720</v>
      </c>
      <c r="G664">
        <v>22</v>
      </c>
      <c r="H664">
        <v>124</v>
      </c>
    </row>
    <row r="665" spans="1:8" x14ac:dyDescent="0.3">
      <c r="A665">
        <v>5205</v>
      </c>
      <c r="B665">
        <v>-48</v>
      </c>
      <c r="C665">
        <v>12</v>
      </c>
      <c r="F665">
        <v>9720</v>
      </c>
      <c r="G665">
        <v>23</v>
      </c>
      <c r="H665">
        <v>46</v>
      </c>
    </row>
    <row r="666" spans="1:8" x14ac:dyDescent="0.3">
      <c r="A666">
        <v>5205</v>
      </c>
      <c r="B666">
        <v>-47</v>
      </c>
      <c r="C666">
        <v>30</v>
      </c>
      <c r="F666">
        <v>9720</v>
      </c>
      <c r="G666">
        <v>24</v>
      </c>
      <c r="H666">
        <v>65</v>
      </c>
    </row>
    <row r="667" spans="1:8" x14ac:dyDescent="0.3">
      <c r="A667">
        <v>5205</v>
      </c>
      <c r="B667">
        <v>-46</v>
      </c>
      <c r="C667">
        <v>12</v>
      </c>
      <c r="F667">
        <v>9720</v>
      </c>
      <c r="G667">
        <v>25</v>
      </c>
      <c r="H667">
        <v>58</v>
      </c>
    </row>
    <row r="668" spans="1:8" x14ac:dyDescent="0.3">
      <c r="A668">
        <v>5205</v>
      </c>
      <c r="B668">
        <v>-45</v>
      </c>
      <c r="C668">
        <v>10</v>
      </c>
      <c r="F668">
        <v>9720</v>
      </c>
      <c r="G668">
        <v>26</v>
      </c>
      <c r="H668">
        <v>111</v>
      </c>
    </row>
    <row r="669" spans="1:8" x14ac:dyDescent="0.3">
      <c r="A669">
        <v>5205</v>
      </c>
      <c r="B669">
        <v>-44</v>
      </c>
      <c r="C669">
        <v>14</v>
      </c>
      <c r="F669">
        <v>9720</v>
      </c>
      <c r="G669">
        <v>27</v>
      </c>
      <c r="H669">
        <v>46</v>
      </c>
    </row>
    <row r="670" spans="1:8" x14ac:dyDescent="0.3">
      <c r="A670">
        <v>5205</v>
      </c>
      <c r="B670">
        <v>-43</v>
      </c>
      <c r="C670">
        <v>2</v>
      </c>
      <c r="F670">
        <v>9720</v>
      </c>
      <c r="G670">
        <v>28</v>
      </c>
      <c r="H670">
        <v>48</v>
      </c>
    </row>
    <row r="671" spans="1:8" x14ac:dyDescent="0.3">
      <c r="A671">
        <v>5205</v>
      </c>
      <c r="B671">
        <v>-42</v>
      </c>
      <c r="C671">
        <v>3</v>
      </c>
      <c r="F671">
        <v>9720</v>
      </c>
      <c r="G671">
        <v>29</v>
      </c>
      <c r="H671">
        <v>74</v>
      </c>
    </row>
    <row r="672" spans="1:8" x14ac:dyDescent="0.3">
      <c r="A672">
        <v>5255</v>
      </c>
      <c r="B672">
        <v>-90</v>
      </c>
      <c r="C672">
        <v>2</v>
      </c>
      <c r="F672">
        <v>9720</v>
      </c>
      <c r="G672">
        <v>30</v>
      </c>
      <c r="H672">
        <v>40</v>
      </c>
    </row>
    <row r="673" spans="1:8" x14ac:dyDescent="0.3">
      <c r="A673">
        <v>5255</v>
      </c>
      <c r="B673">
        <v>-89</v>
      </c>
      <c r="C673">
        <v>5</v>
      </c>
      <c r="F673">
        <v>9720</v>
      </c>
      <c r="G673">
        <v>31</v>
      </c>
      <c r="H673">
        <v>27</v>
      </c>
    </row>
    <row r="674" spans="1:8" x14ac:dyDescent="0.3">
      <c r="A674">
        <v>5255</v>
      </c>
      <c r="B674">
        <v>-88</v>
      </c>
      <c r="C674">
        <v>7</v>
      </c>
      <c r="F674">
        <v>9720</v>
      </c>
      <c r="G674">
        <v>32</v>
      </c>
      <c r="H674">
        <v>45</v>
      </c>
    </row>
    <row r="675" spans="1:8" x14ac:dyDescent="0.3">
      <c r="A675">
        <v>5255</v>
      </c>
      <c r="B675">
        <v>-87</v>
      </c>
      <c r="C675">
        <v>15</v>
      </c>
      <c r="F675">
        <v>9720</v>
      </c>
      <c r="G675">
        <v>33</v>
      </c>
      <c r="H675">
        <v>46</v>
      </c>
    </row>
    <row r="676" spans="1:8" x14ac:dyDescent="0.3">
      <c r="A676">
        <v>5255</v>
      </c>
      <c r="B676">
        <v>-86</v>
      </c>
      <c r="C676">
        <v>23</v>
      </c>
      <c r="F676">
        <v>9720</v>
      </c>
      <c r="G676">
        <v>34</v>
      </c>
      <c r="H676">
        <v>46</v>
      </c>
    </row>
    <row r="677" spans="1:8" x14ac:dyDescent="0.3">
      <c r="A677">
        <v>5255</v>
      </c>
      <c r="B677">
        <v>-85</v>
      </c>
      <c r="C677">
        <v>37</v>
      </c>
      <c r="F677">
        <v>9720</v>
      </c>
      <c r="G677">
        <v>35</v>
      </c>
      <c r="H677">
        <v>39</v>
      </c>
    </row>
    <row r="678" spans="1:8" x14ac:dyDescent="0.3">
      <c r="A678">
        <v>5255</v>
      </c>
      <c r="B678">
        <v>-84</v>
      </c>
      <c r="C678">
        <v>36</v>
      </c>
      <c r="F678">
        <v>9720</v>
      </c>
      <c r="G678">
        <v>36</v>
      </c>
      <c r="H678">
        <v>35</v>
      </c>
    </row>
    <row r="679" spans="1:8" x14ac:dyDescent="0.3">
      <c r="A679">
        <v>5255</v>
      </c>
      <c r="B679">
        <v>-83</v>
      </c>
      <c r="C679">
        <v>32</v>
      </c>
      <c r="F679">
        <v>9720</v>
      </c>
      <c r="G679">
        <v>37</v>
      </c>
      <c r="H679">
        <v>15</v>
      </c>
    </row>
    <row r="680" spans="1:8" x14ac:dyDescent="0.3">
      <c r="A680">
        <v>5255</v>
      </c>
      <c r="B680">
        <v>-82</v>
      </c>
      <c r="C680">
        <v>75</v>
      </c>
      <c r="F680">
        <v>9720</v>
      </c>
      <c r="G680">
        <v>38</v>
      </c>
      <c r="H680">
        <v>6</v>
      </c>
    </row>
    <row r="681" spans="1:8" x14ac:dyDescent="0.3">
      <c r="A681">
        <v>5255</v>
      </c>
      <c r="B681">
        <v>-81</v>
      </c>
      <c r="C681">
        <v>55</v>
      </c>
      <c r="F681">
        <v>9720</v>
      </c>
      <c r="G681">
        <v>39</v>
      </c>
      <c r="H681">
        <v>5</v>
      </c>
    </row>
    <row r="682" spans="1:8" x14ac:dyDescent="0.3">
      <c r="A682">
        <v>5255</v>
      </c>
      <c r="B682">
        <v>-80</v>
      </c>
      <c r="C682">
        <v>97</v>
      </c>
      <c r="F682">
        <v>9720</v>
      </c>
      <c r="G682">
        <v>40</v>
      </c>
      <c r="H682">
        <v>4</v>
      </c>
    </row>
    <row r="683" spans="1:8" x14ac:dyDescent="0.3">
      <c r="A683">
        <v>5255</v>
      </c>
      <c r="B683">
        <v>-79</v>
      </c>
      <c r="C683">
        <v>83</v>
      </c>
      <c r="F683">
        <v>66661</v>
      </c>
      <c r="G683">
        <v>-5</v>
      </c>
      <c r="H683">
        <v>10</v>
      </c>
    </row>
    <row r="684" spans="1:8" x14ac:dyDescent="0.3">
      <c r="A684">
        <v>5255</v>
      </c>
      <c r="B684">
        <v>-78</v>
      </c>
      <c r="C684">
        <v>95</v>
      </c>
      <c r="F684">
        <v>66661</v>
      </c>
      <c r="G684">
        <v>-4</v>
      </c>
      <c r="H684">
        <v>10</v>
      </c>
    </row>
    <row r="685" spans="1:8" x14ac:dyDescent="0.3">
      <c r="A685">
        <v>5255</v>
      </c>
      <c r="B685">
        <v>-77</v>
      </c>
      <c r="C685">
        <v>106</v>
      </c>
      <c r="F685">
        <v>66661</v>
      </c>
      <c r="G685">
        <v>-3</v>
      </c>
      <c r="H685">
        <v>25</v>
      </c>
    </row>
    <row r="686" spans="1:8" x14ac:dyDescent="0.3">
      <c r="A686">
        <v>5255</v>
      </c>
      <c r="B686">
        <v>-76</v>
      </c>
      <c r="C686">
        <v>98</v>
      </c>
      <c r="F686">
        <v>66661</v>
      </c>
      <c r="G686">
        <v>-2</v>
      </c>
      <c r="H686">
        <v>49</v>
      </c>
    </row>
    <row r="687" spans="1:8" x14ac:dyDescent="0.3">
      <c r="A687">
        <v>5255</v>
      </c>
      <c r="B687">
        <v>-75</v>
      </c>
      <c r="C687">
        <v>65</v>
      </c>
      <c r="F687">
        <v>66661</v>
      </c>
      <c r="G687">
        <v>-1</v>
      </c>
      <c r="H687">
        <v>72</v>
      </c>
    </row>
    <row r="688" spans="1:8" x14ac:dyDescent="0.3">
      <c r="A688">
        <v>5255</v>
      </c>
      <c r="B688">
        <v>-74</v>
      </c>
      <c r="C688">
        <v>69</v>
      </c>
      <c r="F688">
        <v>66661</v>
      </c>
      <c r="G688">
        <v>0</v>
      </c>
      <c r="H688">
        <v>100</v>
      </c>
    </row>
    <row r="689" spans="1:8" x14ac:dyDescent="0.3">
      <c r="A689">
        <v>5255</v>
      </c>
      <c r="B689">
        <v>-73</v>
      </c>
      <c r="C689">
        <v>101</v>
      </c>
      <c r="F689">
        <v>66661</v>
      </c>
      <c r="G689">
        <v>1</v>
      </c>
      <c r="H689">
        <v>74</v>
      </c>
    </row>
    <row r="690" spans="1:8" x14ac:dyDescent="0.3">
      <c r="A690">
        <v>5255</v>
      </c>
      <c r="B690">
        <v>-72</v>
      </c>
      <c r="C690">
        <v>91</v>
      </c>
      <c r="F690">
        <v>66661</v>
      </c>
      <c r="G690">
        <v>2</v>
      </c>
      <c r="H690">
        <v>137</v>
      </c>
    </row>
    <row r="691" spans="1:8" x14ac:dyDescent="0.3">
      <c r="A691">
        <v>5255</v>
      </c>
      <c r="B691">
        <v>-71</v>
      </c>
      <c r="C691">
        <v>102</v>
      </c>
      <c r="F691">
        <v>66661</v>
      </c>
      <c r="G691">
        <v>3</v>
      </c>
      <c r="H691">
        <v>136</v>
      </c>
    </row>
    <row r="692" spans="1:8" x14ac:dyDescent="0.3">
      <c r="A692">
        <v>5255</v>
      </c>
      <c r="B692">
        <v>-70</v>
      </c>
      <c r="C692">
        <v>65</v>
      </c>
      <c r="F692">
        <v>66661</v>
      </c>
      <c r="G692">
        <v>4</v>
      </c>
      <c r="H692">
        <v>143</v>
      </c>
    </row>
    <row r="693" spans="1:8" x14ac:dyDescent="0.3">
      <c r="A693">
        <v>5255</v>
      </c>
      <c r="B693">
        <v>-69</v>
      </c>
      <c r="C693">
        <v>46</v>
      </c>
      <c r="F693">
        <v>66661</v>
      </c>
      <c r="G693">
        <v>5</v>
      </c>
      <c r="H693">
        <v>155</v>
      </c>
    </row>
    <row r="694" spans="1:8" x14ac:dyDescent="0.3">
      <c r="A694">
        <v>5255</v>
      </c>
      <c r="B694">
        <v>-68</v>
      </c>
      <c r="C694">
        <v>26</v>
      </c>
      <c r="F694">
        <v>66661</v>
      </c>
      <c r="G694">
        <v>6</v>
      </c>
      <c r="H694">
        <v>201</v>
      </c>
    </row>
    <row r="695" spans="1:8" x14ac:dyDescent="0.3">
      <c r="A695">
        <v>5255</v>
      </c>
      <c r="B695">
        <v>-67</v>
      </c>
      <c r="C695">
        <v>37</v>
      </c>
      <c r="F695">
        <v>66661</v>
      </c>
      <c r="G695">
        <v>7</v>
      </c>
      <c r="H695">
        <v>160</v>
      </c>
    </row>
    <row r="696" spans="1:8" x14ac:dyDescent="0.3">
      <c r="A696">
        <v>5255</v>
      </c>
      <c r="B696">
        <v>-66</v>
      </c>
      <c r="C696">
        <v>48</v>
      </c>
      <c r="F696">
        <v>66661</v>
      </c>
      <c r="G696">
        <v>8</v>
      </c>
      <c r="H696">
        <v>188</v>
      </c>
    </row>
    <row r="697" spans="1:8" x14ac:dyDescent="0.3">
      <c r="A697">
        <v>5255</v>
      </c>
      <c r="B697">
        <v>-65</v>
      </c>
      <c r="C697">
        <v>29</v>
      </c>
      <c r="F697">
        <v>66661</v>
      </c>
      <c r="G697">
        <v>9</v>
      </c>
      <c r="H697">
        <v>145</v>
      </c>
    </row>
    <row r="698" spans="1:8" x14ac:dyDescent="0.3">
      <c r="A698">
        <v>5255</v>
      </c>
      <c r="B698">
        <v>-64</v>
      </c>
      <c r="C698">
        <v>108</v>
      </c>
      <c r="F698">
        <v>66661</v>
      </c>
      <c r="G698">
        <v>10</v>
      </c>
      <c r="H698">
        <v>111</v>
      </c>
    </row>
    <row r="699" spans="1:8" x14ac:dyDescent="0.3">
      <c r="A699">
        <v>5255</v>
      </c>
      <c r="B699">
        <v>-63</v>
      </c>
      <c r="C699">
        <v>49</v>
      </c>
      <c r="F699">
        <v>66661</v>
      </c>
      <c r="G699">
        <v>11</v>
      </c>
      <c r="H699">
        <v>100</v>
      </c>
    </row>
    <row r="700" spans="1:8" x14ac:dyDescent="0.3">
      <c r="A700">
        <v>5255</v>
      </c>
      <c r="B700">
        <v>-62</v>
      </c>
      <c r="C700">
        <v>45</v>
      </c>
      <c r="F700">
        <v>66661</v>
      </c>
      <c r="G700">
        <v>12</v>
      </c>
      <c r="H700">
        <v>100</v>
      </c>
    </row>
    <row r="701" spans="1:8" x14ac:dyDescent="0.3">
      <c r="A701">
        <v>5255</v>
      </c>
      <c r="B701">
        <v>-61</v>
      </c>
      <c r="C701">
        <v>58</v>
      </c>
      <c r="F701">
        <v>66661</v>
      </c>
      <c r="G701">
        <v>13</v>
      </c>
      <c r="H701">
        <v>122</v>
      </c>
    </row>
    <row r="702" spans="1:8" x14ac:dyDescent="0.3">
      <c r="A702">
        <v>5255</v>
      </c>
      <c r="B702">
        <v>-60</v>
      </c>
      <c r="C702">
        <v>54</v>
      </c>
      <c r="F702">
        <v>66661</v>
      </c>
      <c r="G702">
        <v>14</v>
      </c>
      <c r="H702">
        <v>102</v>
      </c>
    </row>
    <row r="703" spans="1:8" x14ac:dyDescent="0.3">
      <c r="A703">
        <v>5255</v>
      </c>
      <c r="B703">
        <v>-59</v>
      </c>
      <c r="C703">
        <v>81</v>
      </c>
      <c r="F703">
        <v>66661</v>
      </c>
      <c r="G703">
        <v>15</v>
      </c>
      <c r="H703">
        <v>125</v>
      </c>
    </row>
    <row r="704" spans="1:8" x14ac:dyDescent="0.3">
      <c r="A704">
        <v>5255</v>
      </c>
      <c r="B704">
        <v>-58</v>
      </c>
      <c r="C704">
        <v>463</v>
      </c>
      <c r="F704">
        <v>66661</v>
      </c>
      <c r="G704">
        <v>16</v>
      </c>
      <c r="H704">
        <v>105</v>
      </c>
    </row>
    <row r="705" spans="1:8" x14ac:dyDescent="0.3">
      <c r="A705">
        <v>5255</v>
      </c>
      <c r="B705">
        <v>-57</v>
      </c>
      <c r="C705">
        <v>49</v>
      </c>
      <c r="F705">
        <v>66661</v>
      </c>
      <c r="G705">
        <v>17</v>
      </c>
      <c r="H705">
        <v>67</v>
      </c>
    </row>
    <row r="706" spans="1:8" x14ac:dyDescent="0.3">
      <c r="A706">
        <v>5255</v>
      </c>
      <c r="B706">
        <v>-56</v>
      </c>
      <c r="C706">
        <v>47</v>
      </c>
      <c r="F706">
        <v>66661</v>
      </c>
      <c r="G706">
        <v>18</v>
      </c>
      <c r="H706">
        <v>75</v>
      </c>
    </row>
    <row r="707" spans="1:8" x14ac:dyDescent="0.3">
      <c r="A707">
        <v>5255</v>
      </c>
      <c r="B707">
        <v>-55</v>
      </c>
      <c r="C707">
        <v>45</v>
      </c>
      <c r="F707">
        <v>66661</v>
      </c>
      <c r="G707">
        <v>19</v>
      </c>
      <c r="H707">
        <v>87</v>
      </c>
    </row>
    <row r="708" spans="1:8" x14ac:dyDescent="0.3">
      <c r="A708">
        <v>5255</v>
      </c>
      <c r="B708">
        <v>-54</v>
      </c>
      <c r="C708">
        <v>54</v>
      </c>
      <c r="F708">
        <v>66661</v>
      </c>
      <c r="G708">
        <v>20</v>
      </c>
      <c r="H708">
        <v>48</v>
      </c>
    </row>
    <row r="709" spans="1:8" x14ac:dyDescent="0.3">
      <c r="A709">
        <v>5255</v>
      </c>
      <c r="B709">
        <v>-53</v>
      </c>
      <c r="C709">
        <v>32</v>
      </c>
      <c r="F709">
        <v>66661</v>
      </c>
      <c r="G709">
        <v>21</v>
      </c>
      <c r="H709">
        <v>77</v>
      </c>
    </row>
    <row r="710" spans="1:8" x14ac:dyDescent="0.3">
      <c r="A710">
        <v>5255</v>
      </c>
      <c r="B710">
        <v>-52</v>
      </c>
      <c r="C710">
        <v>27</v>
      </c>
      <c r="F710">
        <v>66661</v>
      </c>
      <c r="G710">
        <v>22</v>
      </c>
      <c r="H710">
        <v>26</v>
      </c>
    </row>
    <row r="711" spans="1:8" x14ac:dyDescent="0.3">
      <c r="A711">
        <v>5255</v>
      </c>
      <c r="B711">
        <v>-51</v>
      </c>
      <c r="C711">
        <v>37</v>
      </c>
      <c r="F711">
        <v>66661</v>
      </c>
      <c r="G711">
        <v>23</v>
      </c>
      <c r="H711">
        <v>34</v>
      </c>
    </row>
    <row r="712" spans="1:8" x14ac:dyDescent="0.3">
      <c r="A712">
        <v>5255</v>
      </c>
      <c r="B712">
        <v>-50</v>
      </c>
      <c r="C712">
        <v>35</v>
      </c>
      <c r="F712">
        <v>66661</v>
      </c>
      <c r="G712">
        <v>24</v>
      </c>
      <c r="H712">
        <v>34</v>
      </c>
    </row>
    <row r="713" spans="1:8" x14ac:dyDescent="0.3">
      <c r="A713">
        <v>5255</v>
      </c>
      <c r="B713">
        <v>-49</v>
      </c>
      <c r="C713">
        <v>26</v>
      </c>
      <c r="F713">
        <v>66661</v>
      </c>
      <c r="G713">
        <v>25</v>
      </c>
      <c r="H713">
        <v>29</v>
      </c>
    </row>
    <row r="714" spans="1:8" x14ac:dyDescent="0.3">
      <c r="A714">
        <v>5255</v>
      </c>
      <c r="B714">
        <v>-48</v>
      </c>
      <c r="C714">
        <v>73</v>
      </c>
      <c r="F714">
        <v>66661</v>
      </c>
      <c r="G714">
        <v>26</v>
      </c>
      <c r="H714">
        <v>8</v>
      </c>
    </row>
    <row r="715" spans="1:8" x14ac:dyDescent="0.3">
      <c r="A715">
        <v>5255</v>
      </c>
      <c r="B715">
        <v>-47</v>
      </c>
      <c r="C715">
        <v>37</v>
      </c>
      <c r="F715">
        <v>66661</v>
      </c>
      <c r="G715">
        <v>27</v>
      </c>
      <c r="H715">
        <v>34</v>
      </c>
    </row>
    <row r="716" spans="1:8" x14ac:dyDescent="0.3">
      <c r="A716">
        <v>5255</v>
      </c>
      <c r="B716">
        <v>-46</v>
      </c>
      <c r="C716">
        <v>28</v>
      </c>
      <c r="F716">
        <v>66661</v>
      </c>
      <c r="G716">
        <v>28</v>
      </c>
      <c r="H716">
        <v>2</v>
      </c>
    </row>
    <row r="717" spans="1:8" x14ac:dyDescent="0.3">
      <c r="A717">
        <v>5255</v>
      </c>
      <c r="B717">
        <v>-45</v>
      </c>
      <c r="C717">
        <v>23</v>
      </c>
      <c r="F717">
        <v>66661</v>
      </c>
      <c r="G717">
        <v>29</v>
      </c>
      <c r="H717">
        <v>5</v>
      </c>
    </row>
    <row r="718" spans="1:8" x14ac:dyDescent="0.3">
      <c r="A718">
        <v>5255</v>
      </c>
      <c r="B718">
        <v>-44</v>
      </c>
      <c r="C718">
        <v>25</v>
      </c>
      <c r="F718">
        <v>66661</v>
      </c>
      <c r="G718">
        <v>30</v>
      </c>
      <c r="H718">
        <v>17</v>
      </c>
    </row>
    <row r="719" spans="1:8" x14ac:dyDescent="0.3">
      <c r="A719">
        <v>5255</v>
      </c>
      <c r="B719">
        <v>-43</v>
      </c>
      <c r="C719">
        <v>25</v>
      </c>
      <c r="F719">
        <v>66661</v>
      </c>
      <c r="G719">
        <v>31</v>
      </c>
      <c r="H719">
        <v>7</v>
      </c>
    </row>
    <row r="720" spans="1:8" x14ac:dyDescent="0.3">
      <c r="A720">
        <v>5255</v>
      </c>
      <c r="B720">
        <v>-42</v>
      </c>
      <c r="C720">
        <v>19</v>
      </c>
      <c r="F720">
        <v>66661</v>
      </c>
      <c r="G720">
        <v>33</v>
      </c>
      <c r="H720">
        <v>7</v>
      </c>
    </row>
    <row r="721" spans="1:8" x14ac:dyDescent="0.3">
      <c r="A721">
        <v>5255</v>
      </c>
      <c r="B721">
        <v>-41</v>
      </c>
      <c r="C721">
        <v>10</v>
      </c>
      <c r="F721">
        <v>66961</v>
      </c>
      <c r="G721">
        <v>-7</v>
      </c>
      <c r="H721">
        <v>5</v>
      </c>
    </row>
    <row r="722" spans="1:8" x14ac:dyDescent="0.3">
      <c r="A722">
        <v>5255</v>
      </c>
      <c r="B722">
        <v>-40</v>
      </c>
      <c r="C722">
        <v>13</v>
      </c>
      <c r="F722">
        <v>66961</v>
      </c>
      <c r="G722">
        <v>-6</v>
      </c>
      <c r="H722">
        <v>10</v>
      </c>
    </row>
    <row r="723" spans="1:8" x14ac:dyDescent="0.3">
      <c r="A723">
        <v>5255</v>
      </c>
      <c r="B723">
        <v>-39</v>
      </c>
      <c r="C723">
        <v>7</v>
      </c>
      <c r="F723">
        <v>66961</v>
      </c>
      <c r="G723">
        <v>-5</v>
      </c>
      <c r="H723">
        <v>22</v>
      </c>
    </row>
    <row r="724" spans="1:8" x14ac:dyDescent="0.3">
      <c r="A724">
        <v>5255</v>
      </c>
      <c r="B724">
        <v>-38</v>
      </c>
      <c r="C724">
        <v>9</v>
      </c>
      <c r="F724">
        <v>66961</v>
      </c>
      <c r="G724">
        <v>-4</v>
      </c>
      <c r="H724">
        <v>45</v>
      </c>
    </row>
    <row r="725" spans="1:8" x14ac:dyDescent="0.3">
      <c r="A725">
        <v>5255</v>
      </c>
      <c r="B725">
        <v>-37</v>
      </c>
      <c r="C725">
        <v>2</v>
      </c>
      <c r="F725">
        <v>66961</v>
      </c>
      <c r="G725">
        <v>-3</v>
      </c>
      <c r="H725">
        <v>66</v>
      </c>
    </row>
    <row r="726" spans="1:8" x14ac:dyDescent="0.3">
      <c r="A726">
        <v>5815</v>
      </c>
      <c r="B726">
        <v>-90</v>
      </c>
      <c r="C726">
        <v>2</v>
      </c>
      <c r="F726">
        <v>66961</v>
      </c>
      <c r="G726">
        <v>-2</v>
      </c>
      <c r="H726">
        <v>78</v>
      </c>
    </row>
    <row r="727" spans="1:8" x14ac:dyDescent="0.3">
      <c r="A727">
        <v>5815</v>
      </c>
      <c r="B727">
        <v>-89</v>
      </c>
      <c r="C727">
        <v>7</v>
      </c>
      <c r="F727">
        <v>66961</v>
      </c>
      <c r="G727">
        <v>-1</v>
      </c>
      <c r="H727">
        <v>81</v>
      </c>
    </row>
    <row r="728" spans="1:8" x14ac:dyDescent="0.3">
      <c r="A728">
        <v>5815</v>
      </c>
      <c r="B728">
        <v>-88</v>
      </c>
      <c r="C728">
        <v>9</v>
      </c>
      <c r="F728">
        <v>66961</v>
      </c>
      <c r="G728">
        <v>0</v>
      </c>
      <c r="H728">
        <v>158</v>
      </c>
    </row>
    <row r="729" spans="1:8" x14ac:dyDescent="0.3">
      <c r="A729">
        <v>5815</v>
      </c>
      <c r="B729">
        <v>-87</v>
      </c>
      <c r="C729">
        <v>17</v>
      </c>
      <c r="F729">
        <v>66961</v>
      </c>
      <c r="G729">
        <v>1</v>
      </c>
      <c r="H729">
        <v>127</v>
      </c>
    </row>
    <row r="730" spans="1:8" x14ac:dyDescent="0.3">
      <c r="A730">
        <v>5815</v>
      </c>
      <c r="B730">
        <v>-86</v>
      </c>
      <c r="C730">
        <v>53</v>
      </c>
      <c r="F730">
        <v>66961</v>
      </c>
      <c r="G730">
        <v>2</v>
      </c>
      <c r="H730">
        <v>124</v>
      </c>
    </row>
    <row r="731" spans="1:8" x14ac:dyDescent="0.3">
      <c r="A731">
        <v>5815</v>
      </c>
      <c r="B731">
        <v>-85</v>
      </c>
      <c r="C731">
        <v>19</v>
      </c>
      <c r="F731">
        <v>66961</v>
      </c>
      <c r="G731">
        <v>3</v>
      </c>
      <c r="H731">
        <v>170</v>
      </c>
    </row>
    <row r="732" spans="1:8" x14ac:dyDescent="0.3">
      <c r="A732">
        <v>5815</v>
      </c>
      <c r="B732">
        <v>-84</v>
      </c>
      <c r="C732">
        <v>9</v>
      </c>
      <c r="F732">
        <v>66961</v>
      </c>
      <c r="G732">
        <v>4</v>
      </c>
      <c r="H732">
        <v>158</v>
      </c>
    </row>
    <row r="733" spans="1:8" x14ac:dyDescent="0.3">
      <c r="A733">
        <v>5815</v>
      </c>
      <c r="B733">
        <v>-83</v>
      </c>
      <c r="C733">
        <v>27</v>
      </c>
      <c r="F733">
        <v>66961</v>
      </c>
      <c r="G733">
        <v>5</v>
      </c>
      <c r="H733">
        <v>159</v>
      </c>
    </row>
    <row r="734" spans="1:8" x14ac:dyDescent="0.3">
      <c r="A734">
        <v>5815</v>
      </c>
      <c r="B734">
        <v>-82</v>
      </c>
      <c r="C734">
        <v>26</v>
      </c>
      <c r="F734">
        <v>66961</v>
      </c>
      <c r="G734">
        <v>6</v>
      </c>
      <c r="H734">
        <v>145</v>
      </c>
    </row>
    <row r="735" spans="1:8" x14ac:dyDescent="0.3">
      <c r="A735">
        <v>5815</v>
      </c>
      <c r="B735">
        <v>-81</v>
      </c>
      <c r="C735">
        <v>62</v>
      </c>
      <c r="F735">
        <v>66961</v>
      </c>
      <c r="G735">
        <v>7</v>
      </c>
      <c r="H735">
        <v>153</v>
      </c>
    </row>
    <row r="736" spans="1:8" x14ac:dyDescent="0.3">
      <c r="A736">
        <v>5815</v>
      </c>
      <c r="B736">
        <v>-80</v>
      </c>
      <c r="C736">
        <v>69</v>
      </c>
      <c r="F736">
        <v>66961</v>
      </c>
      <c r="G736">
        <v>8</v>
      </c>
      <c r="H736">
        <v>148</v>
      </c>
    </row>
    <row r="737" spans="1:8" x14ac:dyDescent="0.3">
      <c r="A737">
        <v>5815</v>
      </c>
      <c r="B737">
        <v>-79</v>
      </c>
      <c r="C737">
        <v>39</v>
      </c>
      <c r="F737">
        <v>66961</v>
      </c>
      <c r="G737">
        <v>9</v>
      </c>
      <c r="H737">
        <v>111</v>
      </c>
    </row>
    <row r="738" spans="1:8" x14ac:dyDescent="0.3">
      <c r="A738">
        <v>5815</v>
      </c>
      <c r="B738">
        <v>-78</v>
      </c>
      <c r="C738">
        <v>71</v>
      </c>
      <c r="F738">
        <v>66961</v>
      </c>
      <c r="G738">
        <v>10</v>
      </c>
      <c r="H738">
        <v>111</v>
      </c>
    </row>
    <row r="739" spans="1:8" x14ac:dyDescent="0.3">
      <c r="A739">
        <v>5815</v>
      </c>
      <c r="B739">
        <v>-77</v>
      </c>
      <c r="C739">
        <v>76</v>
      </c>
      <c r="F739">
        <v>66961</v>
      </c>
      <c r="G739">
        <v>11</v>
      </c>
      <c r="H739">
        <v>132</v>
      </c>
    </row>
    <row r="740" spans="1:8" x14ac:dyDescent="0.3">
      <c r="A740">
        <v>5815</v>
      </c>
      <c r="B740">
        <v>-76</v>
      </c>
      <c r="C740">
        <v>53</v>
      </c>
      <c r="F740">
        <v>66961</v>
      </c>
      <c r="G740">
        <v>12</v>
      </c>
      <c r="H740">
        <v>93</v>
      </c>
    </row>
    <row r="741" spans="1:8" x14ac:dyDescent="0.3">
      <c r="A741">
        <v>5815</v>
      </c>
      <c r="B741">
        <v>-75</v>
      </c>
      <c r="C741">
        <v>50</v>
      </c>
      <c r="F741">
        <v>66961</v>
      </c>
      <c r="G741">
        <v>13</v>
      </c>
      <c r="H741">
        <v>80</v>
      </c>
    </row>
    <row r="742" spans="1:8" x14ac:dyDescent="0.3">
      <c r="A742">
        <v>5815</v>
      </c>
      <c r="B742">
        <v>-74</v>
      </c>
      <c r="C742">
        <v>83</v>
      </c>
      <c r="F742">
        <v>66961</v>
      </c>
      <c r="G742">
        <v>14</v>
      </c>
      <c r="H742">
        <v>88</v>
      </c>
    </row>
    <row r="743" spans="1:8" x14ac:dyDescent="0.3">
      <c r="A743">
        <v>5815</v>
      </c>
      <c r="B743">
        <v>-73</v>
      </c>
      <c r="C743">
        <v>104</v>
      </c>
      <c r="F743">
        <v>66961</v>
      </c>
      <c r="G743">
        <v>15</v>
      </c>
      <c r="H743">
        <v>99</v>
      </c>
    </row>
    <row r="744" spans="1:8" x14ac:dyDescent="0.3">
      <c r="A744">
        <v>5815</v>
      </c>
      <c r="B744">
        <v>-72</v>
      </c>
      <c r="C744">
        <v>63</v>
      </c>
      <c r="F744">
        <v>66961</v>
      </c>
      <c r="G744">
        <v>16</v>
      </c>
      <c r="H744">
        <v>64</v>
      </c>
    </row>
    <row r="745" spans="1:8" x14ac:dyDescent="0.3">
      <c r="A745">
        <v>5815</v>
      </c>
      <c r="B745">
        <v>-71</v>
      </c>
      <c r="C745">
        <v>155</v>
      </c>
      <c r="F745">
        <v>66961</v>
      </c>
      <c r="G745">
        <v>17</v>
      </c>
      <c r="H745">
        <v>68</v>
      </c>
    </row>
    <row r="746" spans="1:8" x14ac:dyDescent="0.3">
      <c r="A746">
        <v>5815</v>
      </c>
      <c r="B746">
        <v>-70</v>
      </c>
      <c r="C746">
        <v>73</v>
      </c>
      <c r="F746">
        <v>66961</v>
      </c>
      <c r="G746">
        <v>18</v>
      </c>
      <c r="H746">
        <v>89</v>
      </c>
    </row>
    <row r="747" spans="1:8" x14ac:dyDescent="0.3">
      <c r="A747">
        <v>5815</v>
      </c>
      <c r="B747">
        <v>-69</v>
      </c>
      <c r="C747">
        <v>76</v>
      </c>
      <c r="F747">
        <v>66961</v>
      </c>
      <c r="G747">
        <v>19</v>
      </c>
      <c r="H747">
        <v>94</v>
      </c>
    </row>
    <row r="748" spans="1:8" x14ac:dyDescent="0.3">
      <c r="A748">
        <v>5815</v>
      </c>
      <c r="B748">
        <v>-68</v>
      </c>
      <c r="C748">
        <v>116</v>
      </c>
      <c r="F748">
        <v>66961</v>
      </c>
      <c r="G748">
        <v>20</v>
      </c>
      <c r="H748">
        <v>57</v>
      </c>
    </row>
    <row r="749" spans="1:8" x14ac:dyDescent="0.3">
      <c r="A749">
        <v>5815</v>
      </c>
      <c r="B749">
        <v>-67</v>
      </c>
      <c r="C749">
        <v>88</v>
      </c>
      <c r="F749">
        <v>66961</v>
      </c>
      <c r="G749">
        <v>21</v>
      </c>
      <c r="H749">
        <v>34</v>
      </c>
    </row>
    <row r="750" spans="1:8" x14ac:dyDescent="0.3">
      <c r="A750">
        <v>5815</v>
      </c>
      <c r="B750">
        <v>-66</v>
      </c>
      <c r="C750">
        <v>113</v>
      </c>
      <c r="F750">
        <v>66961</v>
      </c>
      <c r="G750">
        <v>22</v>
      </c>
      <c r="H750">
        <v>39</v>
      </c>
    </row>
    <row r="751" spans="1:8" x14ac:dyDescent="0.3">
      <c r="A751">
        <v>5815</v>
      </c>
      <c r="B751">
        <v>-65</v>
      </c>
      <c r="C751">
        <v>68</v>
      </c>
      <c r="F751">
        <v>66961</v>
      </c>
      <c r="G751">
        <v>23</v>
      </c>
      <c r="H751">
        <v>34</v>
      </c>
    </row>
    <row r="752" spans="1:8" x14ac:dyDescent="0.3">
      <c r="A752">
        <v>5815</v>
      </c>
      <c r="B752">
        <v>-64</v>
      </c>
      <c r="C752">
        <v>40</v>
      </c>
      <c r="F752">
        <v>66961</v>
      </c>
      <c r="G752">
        <v>24</v>
      </c>
      <c r="H752">
        <v>27</v>
      </c>
    </row>
    <row r="753" spans="1:8" x14ac:dyDescent="0.3">
      <c r="A753">
        <v>5815</v>
      </c>
      <c r="B753">
        <v>-63</v>
      </c>
      <c r="C753">
        <v>76</v>
      </c>
      <c r="F753">
        <v>66961</v>
      </c>
      <c r="G753">
        <v>25</v>
      </c>
      <c r="H753">
        <v>15</v>
      </c>
    </row>
    <row r="754" spans="1:8" x14ac:dyDescent="0.3">
      <c r="A754">
        <v>5815</v>
      </c>
      <c r="B754">
        <v>-62</v>
      </c>
      <c r="C754">
        <v>430</v>
      </c>
      <c r="F754">
        <v>66961</v>
      </c>
      <c r="G754">
        <v>26</v>
      </c>
      <c r="H754">
        <v>16</v>
      </c>
    </row>
    <row r="755" spans="1:8" x14ac:dyDescent="0.3">
      <c r="A755">
        <v>5815</v>
      </c>
      <c r="B755">
        <v>-61</v>
      </c>
      <c r="C755">
        <v>45</v>
      </c>
      <c r="F755">
        <v>66961</v>
      </c>
      <c r="G755">
        <v>27</v>
      </c>
      <c r="H755">
        <v>11</v>
      </c>
    </row>
    <row r="756" spans="1:8" x14ac:dyDescent="0.3">
      <c r="A756">
        <v>5815</v>
      </c>
      <c r="B756">
        <v>-60</v>
      </c>
      <c r="C756">
        <v>54</v>
      </c>
      <c r="F756">
        <v>66961</v>
      </c>
      <c r="G756">
        <v>28</v>
      </c>
      <c r="H756">
        <v>8</v>
      </c>
    </row>
    <row r="757" spans="1:8" x14ac:dyDescent="0.3">
      <c r="A757">
        <v>5815</v>
      </c>
      <c r="B757">
        <v>-59</v>
      </c>
      <c r="C757">
        <v>32</v>
      </c>
      <c r="F757">
        <v>66961</v>
      </c>
      <c r="G757">
        <v>29</v>
      </c>
      <c r="H757">
        <v>6</v>
      </c>
    </row>
    <row r="758" spans="1:8" x14ac:dyDescent="0.3">
      <c r="A758">
        <v>5815</v>
      </c>
      <c r="B758">
        <v>-58</v>
      </c>
      <c r="C758">
        <v>30</v>
      </c>
      <c r="F758">
        <v>66961</v>
      </c>
      <c r="G758">
        <v>30</v>
      </c>
      <c r="H758">
        <v>3</v>
      </c>
    </row>
    <row r="759" spans="1:8" x14ac:dyDescent="0.3">
      <c r="A759">
        <v>5815</v>
      </c>
      <c r="B759">
        <v>-57</v>
      </c>
      <c r="C759">
        <v>61</v>
      </c>
      <c r="F759">
        <v>66961</v>
      </c>
      <c r="G759">
        <v>32</v>
      </c>
      <c r="H759">
        <v>2</v>
      </c>
    </row>
    <row r="760" spans="1:8" x14ac:dyDescent="0.3">
      <c r="A760">
        <v>5815</v>
      </c>
      <c r="B760">
        <v>-56</v>
      </c>
      <c r="C760">
        <v>72</v>
      </c>
      <c r="F760">
        <v>66961</v>
      </c>
      <c r="G760">
        <v>33</v>
      </c>
      <c r="H760">
        <v>2</v>
      </c>
    </row>
    <row r="761" spans="1:8" x14ac:dyDescent="0.3">
      <c r="A761">
        <v>5815</v>
      </c>
      <c r="B761">
        <v>-55</v>
      </c>
      <c r="C761">
        <v>76</v>
      </c>
    </row>
    <row r="762" spans="1:8" x14ac:dyDescent="0.3">
      <c r="A762">
        <v>5815</v>
      </c>
      <c r="B762">
        <v>-54</v>
      </c>
      <c r="C762">
        <v>31</v>
      </c>
    </row>
    <row r="763" spans="1:8" x14ac:dyDescent="0.3">
      <c r="A763">
        <v>5815</v>
      </c>
      <c r="B763">
        <v>-53</v>
      </c>
      <c r="C763">
        <v>43</v>
      </c>
    </row>
    <row r="764" spans="1:8" x14ac:dyDescent="0.3">
      <c r="A764">
        <v>5815</v>
      </c>
      <c r="B764">
        <v>-52</v>
      </c>
      <c r="C764">
        <v>59</v>
      </c>
    </row>
    <row r="765" spans="1:8" x14ac:dyDescent="0.3">
      <c r="A765">
        <v>5815</v>
      </c>
      <c r="B765">
        <v>-51</v>
      </c>
      <c r="C765">
        <v>70</v>
      </c>
    </row>
    <row r="766" spans="1:8" x14ac:dyDescent="0.3">
      <c r="A766">
        <v>5815</v>
      </c>
      <c r="B766">
        <v>-50</v>
      </c>
      <c r="C766">
        <v>65</v>
      </c>
    </row>
    <row r="767" spans="1:8" x14ac:dyDescent="0.3">
      <c r="A767">
        <v>5815</v>
      </c>
      <c r="B767">
        <v>-49</v>
      </c>
      <c r="C767">
        <v>45</v>
      </c>
    </row>
    <row r="768" spans="1:8" x14ac:dyDescent="0.3">
      <c r="A768">
        <v>5815</v>
      </c>
      <c r="B768">
        <v>-48</v>
      </c>
      <c r="C768">
        <v>25</v>
      </c>
    </row>
    <row r="769" spans="1:3" x14ac:dyDescent="0.3">
      <c r="A769">
        <v>5815</v>
      </c>
      <c r="B769">
        <v>-47</v>
      </c>
      <c r="C769">
        <v>16</v>
      </c>
    </row>
    <row r="770" spans="1:3" x14ac:dyDescent="0.3">
      <c r="A770">
        <v>5815</v>
      </c>
      <c r="B770">
        <v>-46</v>
      </c>
      <c r="C770">
        <v>23</v>
      </c>
    </row>
    <row r="771" spans="1:3" x14ac:dyDescent="0.3">
      <c r="A771">
        <v>5815</v>
      </c>
      <c r="B771">
        <v>-45</v>
      </c>
      <c r="C771">
        <v>19</v>
      </c>
    </row>
    <row r="772" spans="1:3" x14ac:dyDescent="0.3">
      <c r="A772">
        <v>5815</v>
      </c>
      <c r="B772">
        <v>-44</v>
      </c>
      <c r="C772">
        <v>24</v>
      </c>
    </row>
    <row r="773" spans="1:3" x14ac:dyDescent="0.3">
      <c r="A773">
        <v>5815</v>
      </c>
      <c r="B773">
        <v>-43</v>
      </c>
      <c r="C773">
        <v>20</v>
      </c>
    </row>
    <row r="774" spans="1:3" x14ac:dyDescent="0.3">
      <c r="A774">
        <v>5815</v>
      </c>
      <c r="B774">
        <v>-42</v>
      </c>
      <c r="C774">
        <v>25</v>
      </c>
    </row>
    <row r="775" spans="1:3" x14ac:dyDescent="0.3">
      <c r="A775">
        <v>5815</v>
      </c>
      <c r="B775">
        <v>-41</v>
      </c>
      <c r="C775">
        <v>9</v>
      </c>
    </row>
    <row r="776" spans="1:3" x14ac:dyDescent="0.3">
      <c r="A776">
        <v>5815</v>
      </c>
      <c r="B776">
        <v>-40</v>
      </c>
      <c r="C776">
        <v>3</v>
      </c>
    </row>
    <row r="777" spans="1:3" x14ac:dyDescent="0.3">
      <c r="A777">
        <v>5815</v>
      </c>
      <c r="B777">
        <v>-39</v>
      </c>
      <c r="C777">
        <v>3</v>
      </c>
    </row>
    <row r="778" spans="1:3" x14ac:dyDescent="0.3">
      <c r="A778">
        <v>5815</v>
      </c>
      <c r="B778">
        <v>-37</v>
      </c>
      <c r="C778">
        <v>3</v>
      </c>
    </row>
    <row r="779" spans="1:3" x14ac:dyDescent="0.3">
      <c r="A779">
        <v>9720</v>
      </c>
      <c r="B779">
        <v>-92</v>
      </c>
      <c r="C779">
        <v>2</v>
      </c>
    </row>
    <row r="780" spans="1:3" x14ac:dyDescent="0.3">
      <c r="A780">
        <v>9720</v>
      </c>
      <c r="B780">
        <v>-91</v>
      </c>
      <c r="C780">
        <v>6</v>
      </c>
    </row>
    <row r="781" spans="1:3" x14ac:dyDescent="0.3">
      <c r="A781">
        <v>9720</v>
      </c>
      <c r="B781">
        <v>-90</v>
      </c>
      <c r="C781">
        <v>8</v>
      </c>
    </row>
    <row r="782" spans="1:3" x14ac:dyDescent="0.3">
      <c r="A782">
        <v>9720</v>
      </c>
      <c r="B782">
        <v>-89</v>
      </c>
      <c r="C782">
        <v>17</v>
      </c>
    </row>
    <row r="783" spans="1:3" x14ac:dyDescent="0.3">
      <c r="A783">
        <v>9720</v>
      </c>
      <c r="B783">
        <v>-88</v>
      </c>
      <c r="C783">
        <v>59</v>
      </c>
    </row>
    <row r="784" spans="1:3" x14ac:dyDescent="0.3">
      <c r="A784">
        <v>9720</v>
      </c>
      <c r="B784">
        <v>-87</v>
      </c>
      <c r="C784">
        <v>24</v>
      </c>
    </row>
    <row r="785" spans="1:3" x14ac:dyDescent="0.3">
      <c r="A785">
        <v>9720</v>
      </c>
      <c r="B785">
        <v>-86</v>
      </c>
      <c r="C785">
        <v>25</v>
      </c>
    </row>
    <row r="786" spans="1:3" x14ac:dyDescent="0.3">
      <c r="A786">
        <v>9720</v>
      </c>
      <c r="B786">
        <v>-85</v>
      </c>
      <c r="C786">
        <v>54</v>
      </c>
    </row>
    <row r="787" spans="1:3" x14ac:dyDescent="0.3">
      <c r="A787">
        <v>9720</v>
      </c>
      <c r="B787">
        <v>-84</v>
      </c>
      <c r="C787">
        <v>41</v>
      </c>
    </row>
    <row r="788" spans="1:3" x14ac:dyDescent="0.3">
      <c r="A788">
        <v>9720</v>
      </c>
      <c r="B788">
        <v>-83</v>
      </c>
      <c r="C788">
        <v>47</v>
      </c>
    </row>
    <row r="789" spans="1:3" x14ac:dyDescent="0.3">
      <c r="A789">
        <v>9720</v>
      </c>
      <c r="B789">
        <v>-82</v>
      </c>
      <c r="C789">
        <v>44</v>
      </c>
    </row>
    <row r="790" spans="1:3" x14ac:dyDescent="0.3">
      <c r="A790">
        <v>9720</v>
      </c>
      <c r="B790">
        <v>-81</v>
      </c>
      <c r="C790">
        <v>47</v>
      </c>
    </row>
    <row r="791" spans="1:3" x14ac:dyDescent="0.3">
      <c r="A791">
        <v>9720</v>
      </c>
      <c r="B791">
        <v>-80</v>
      </c>
      <c r="C791">
        <v>43</v>
      </c>
    </row>
    <row r="792" spans="1:3" x14ac:dyDescent="0.3">
      <c r="A792">
        <v>9720</v>
      </c>
      <c r="B792">
        <v>-79</v>
      </c>
      <c r="C792">
        <v>46</v>
      </c>
    </row>
    <row r="793" spans="1:3" x14ac:dyDescent="0.3">
      <c r="A793">
        <v>9720</v>
      </c>
      <c r="B793">
        <v>-78</v>
      </c>
      <c r="C793">
        <v>92</v>
      </c>
    </row>
    <row r="794" spans="1:3" x14ac:dyDescent="0.3">
      <c r="A794">
        <v>9720</v>
      </c>
      <c r="B794">
        <v>-77</v>
      </c>
      <c r="C794">
        <v>31</v>
      </c>
    </row>
    <row r="795" spans="1:3" x14ac:dyDescent="0.3">
      <c r="A795">
        <v>9720</v>
      </c>
      <c r="B795">
        <v>-76</v>
      </c>
      <c r="C795">
        <v>84</v>
      </c>
    </row>
    <row r="796" spans="1:3" x14ac:dyDescent="0.3">
      <c r="A796">
        <v>9720</v>
      </c>
      <c r="B796">
        <v>-75</v>
      </c>
      <c r="C796">
        <v>76</v>
      </c>
    </row>
    <row r="797" spans="1:3" x14ac:dyDescent="0.3">
      <c r="A797">
        <v>9720</v>
      </c>
      <c r="B797">
        <v>-74</v>
      </c>
      <c r="C797">
        <v>112</v>
      </c>
    </row>
    <row r="798" spans="1:3" x14ac:dyDescent="0.3">
      <c r="A798">
        <v>9720</v>
      </c>
      <c r="B798">
        <v>-73</v>
      </c>
      <c r="C798">
        <v>174</v>
      </c>
    </row>
    <row r="799" spans="1:3" x14ac:dyDescent="0.3">
      <c r="A799">
        <v>9720</v>
      </c>
      <c r="B799">
        <v>-72</v>
      </c>
      <c r="C799">
        <v>103</v>
      </c>
    </row>
    <row r="800" spans="1:3" x14ac:dyDescent="0.3">
      <c r="A800">
        <v>9720</v>
      </c>
      <c r="B800">
        <v>-71</v>
      </c>
      <c r="C800">
        <v>91</v>
      </c>
    </row>
    <row r="801" spans="1:3" x14ac:dyDescent="0.3">
      <c r="A801">
        <v>9720</v>
      </c>
      <c r="B801">
        <v>-70</v>
      </c>
      <c r="C801">
        <v>51</v>
      </c>
    </row>
    <row r="802" spans="1:3" x14ac:dyDescent="0.3">
      <c r="A802">
        <v>9720</v>
      </c>
      <c r="B802">
        <v>-69</v>
      </c>
      <c r="C802">
        <v>62</v>
      </c>
    </row>
    <row r="803" spans="1:3" x14ac:dyDescent="0.3">
      <c r="A803">
        <v>9720</v>
      </c>
      <c r="B803">
        <v>-68</v>
      </c>
      <c r="C803">
        <v>43</v>
      </c>
    </row>
    <row r="804" spans="1:3" x14ac:dyDescent="0.3">
      <c r="A804">
        <v>9720</v>
      </c>
      <c r="B804">
        <v>-67</v>
      </c>
      <c r="C804">
        <v>62</v>
      </c>
    </row>
    <row r="805" spans="1:3" x14ac:dyDescent="0.3">
      <c r="A805">
        <v>9720</v>
      </c>
      <c r="B805">
        <v>-66</v>
      </c>
      <c r="C805">
        <v>45</v>
      </c>
    </row>
    <row r="806" spans="1:3" x14ac:dyDescent="0.3">
      <c r="A806">
        <v>9720</v>
      </c>
      <c r="B806">
        <v>-65</v>
      </c>
      <c r="C806">
        <v>71</v>
      </c>
    </row>
    <row r="807" spans="1:3" x14ac:dyDescent="0.3">
      <c r="A807">
        <v>9720</v>
      </c>
      <c r="B807">
        <v>-64</v>
      </c>
      <c r="C807">
        <v>73</v>
      </c>
    </row>
    <row r="808" spans="1:3" x14ac:dyDescent="0.3">
      <c r="A808">
        <v>9720</v>
      </c>
      <c r="B808">
        <v>-63</v>
      </c>
      <c r="C808">
        <v>80</v>
      </c>
    </row>
    <row r="809" spans="1:3" x14ac:dyDescent="0.3">
      <c r="A809">
        <v>9720</v>
      </c>
      <c r="B809">
        <v>-62</v>
      </c>
      <c r="C809">
        <v>78</v>
      </c>
    </row>
    <row r="810" spans="1:3" x14ac:dyDescent="0.3">
      <c r="A810">
        <v>9720</v>
      </c>
      <c r="B810">
        <v>-61</v>
      </c>
      <c r="C810">
        <v>33</v>
      </c>
    </row>
    <row r="811" spans="1:3" x14ac:dyDescent="0.3">
      <c r="A811">
        <v>9720</v>
      </c>
      <c r="B811">
        <v>-60</v>
      </c>
      <c r="C811">
        <v>33</v>
      </c>
    </row>
    <row r="812" spans="1:3" x14ac:dyDescent="0.3">
      <c r="A812">
        <v>9720</v>
      </c>
      <c r="B812">
        <v>-59</v>
      </c>
      <c r="C812">
        <v>20</v>
      </c>
    </row>
    <row r="813" spans="1:3" x14ac:dyDescent="0.3">
      <c r="A813">
        <v>9720</v>
      </c>
      <c r="B813">
        <v>-58</v>
      </c>
      <c r="C813">
        <v>31</v>
      </c>
    </row>
    <row r="814" spans="1:3" x14ac:dyDescent="0.3">
      <c r="A814">
        <v>9720</v>
      </c>
      <c r="B814">
        <v>-57</v>
      </c>
      <c r="C814">
        <v>22</v>
      </c>
    </row>
    <row r="815" spans="1:3" x14ac:dyDescent="0.3">
      <c r="A815">
        <v>9720</v>
      </c>
      <c r="B815">
        <v>-56</v>
      </c>
      <c r="C815">
        <v>32</v>
      </c>
    </row>
    <row r="816" spans="1:3" x14ac:dyDescent="0.3">
      <c r="A816">
        <v>9720</v>
      </c>
      <c r="B816">
        <v>-55</v>
      </c>
      <c r="C816">
        <v>54</v>
      </c>
    </row>
    <row r="817" spans="1:3" x14ac:dyDescent="0.3">
      <c r="A817">
        <v>9720</v>
      </c>
      <c r="B817">
        <v>-54</v>
      </c>
      <c r="C817">
        <v>61</v>
      </c>
    </row>
    <row r="818" spans="1:3" x14ac:dyDescent="0.3">
      <c r="A818">
        <v>9720</v>
      </c>
      <c r="B818">
        <v>-53</v>
      </c>
      <c r="C818">
        <v>60</v>
      </c>
    </row>
    <row r="819" spans="1:3" x14ac:dyDescent="0.3">
      <c r="A819">
        <v>9720</v>
      </c>
      <c r="B819">
        <v>-52</v>
      </c>
      <c r="C819">
        <v>61</v>
      </c>
    </row>
    <row r="820" spans="1:3" x14ac:dyDescent="0.3">
      <c r="A820">
        <v>9720</v>
      </c>
      <c r="B820">
        <v>-51</v>
      </c>
      <c r="C820">
        <v>33</v>
      </c>
    </row>
    <row r="821" spans="1:3" x14ac:dyDescent="0.3">
      <c r="A821">
        <v>9720</v>
      </c>
      <c r="B821">
        <v>-50</v>
      </c>
      <c r="C821">
        <v>25</v>
      </c>
    </row>
    <row r="822" spans="1:3" x14ac:dyDescent="0.3">
      <c r="A822">
        <v>9720</v>
      </c>
      <c r="B822">
        <v>-49</v>
      </c>
      <c r="C822">
        <v>30</v>
      </c>
    </row>
    <row r="823" spans="1:3" x14ac:dyDescent="0.3">
      <c r="A823">
        <v>9720</v>
      </c>
      <c r="B823">
        <v>-48</v>
      </c>
      <c r="C823">
        <v>24</v>
      </c>
    </row>
    <row r="824" spans="1:3" x14ac:dyDescent="0.3">
      <c r="A824">
        <v>9720</v>
      </c>
      <c r="B824">
        <v>-47</v>
      </c>
      <c r="C824">
        <v>27</v>
      </c>
    </row>
    <row r="825" spans="1:3" x14ac:dyDescent="0.3">
      <c r="A825">
        <v>9720</v>
      </c>
      <c r="B825">
        <v>-46</v>
      </c>
      <c r="C825">
        <v>20</v>
      </c>
    </row>
    <row r="826" spans="1:3" x14ac:dyDescent="0.3">
      <c r="A826">
        <v>9720</v>
      </c>
      <c r="B826">
        <v>-45</v>
      </c>
      <c r="C826">
        <v>21</v>
      </c>
    </row>
    <row r="827" spans="1:3" x14ac:dyDescent="0.3">
      <c r="A827">
        <v>9720</v>
      </c>
      <c r="B827">
        <v>-44</v>
      </c>
      <c r="C827">
        <v>15</v>
      </c>
    </row>
    <row r="828" spans="1:3" x14ac:dyDescent="0.3">
      <c r="A828">
        <v>9720</v>
      </c>
      <c r="B828">
        <v>-43</v>
      </c>
      <c r="C828">
        <v>5</v>
      </c>
    </row>
    <row r="829" spans="1:3" x14ac:dyDescent="0.3">
      <c r="A829">
        <v>9720</v>
      </c>
      <c r="B829">
        <v>-42</v>
      </c>
      <c r="C829">
        <v>7</v>
      </c>
    </row>
    <row r="830" spans="1:3" x14ac:dyDescent="0.3">
      <c r="A830">
        <v>9720</v>
      </c>
      <c r="B830">
        <v>-41</v>
      </c>
      <c r="C830">
        <v>2</v>
      </c>
    </row>
    <row r="831" spans="1:3" x14ac:dyDescent="0.3">
      <c r="A831">
        <v>66661</v>
      </c>
      <c r="B831">
        <v>-93</v>
      </c>
      <c r="C831">
        <v>2</v>
      </c>
    </row>
    <row r="832" spans="1:3" x14ac:dyDescent="0.3">
      <c r="A832">
        <v>66661</v>
      </c>
      <c r="B832">
        <v>-92</v>
      </c>
      <c r="C832">
        <v>7</v>
      </c>
    </row>
    <row r="833" spans="1:3" x14ac:dyDescent="0.3">
      <c r="A833">
        <v>66661</v>
      </c>
      <c r="B833">
        <v>-91</v>
      </c>
      <c r="C833">
        <v>23</v>
      </c>
    </row>
    <row r="834" spans="1:3" x14ac:dyDescent="0.3">
      <c r="A834">
        <v>66661</v>
      </c>
      <c r="B834">
        <v>-90</v>
      </c>
      <c r="C834">
        <v>61</v>
      </c>
    </row>
    <row r="835" spans="1:3" x14ac:dyDescent="0.3">
      <c r="A835">
        <v>66661</v>
      </c>
      <c r="B835">
        <v>-89</v>
      </c>
      <c r="C835">
        <v>136</v>
      </c>
    </row>
    <row r="836" spans="1:3" x14ac:dyDescent="0.3">
      <c r="A836">
        <v>66661</v>
      </c>
      <c r="B836">
        <v>-88</v>
      </c>
      <c r="C836">
        <v>211</v>
      </c>
    </row>
    <row r="837" spans="1:3" x14ac:dyDescent="0.3">
      <c r="A837">
        <v>66661</v>
      </c>
      <c r="B837">
        <v>-87</v>
      </c>
      <c r="C837">
        <v>201</v>
      </c>
    </row>
    <row r="838" spans="1:3" x14ac:dyDescent="0.3">
      <c r="A838">
        <v>66661</v>
      </c>
      <c r="B838">
        <v>-86</v>
      </c>
      <c r="C838">
        <v>98</v>
      </c>
    </row>
    <row r="839" spans="1:3" x14ac:dyDescent="0.3">
      <c r="A839">
        <v>66661</v>
      </c>
      <c r="B839">
        <v>-85</v>
      </c>
      <c r="C839">
        <v>72</v>
      </c>
    </row>
    <row r="840" spans="1:3" x14ac:dyDescent="0.3">
      <c r="A840">
        <v>66661</v>
      </c>
      <c r="B840">
        <v>-84</v>
      </c>
      <c r="C840">
        <v>60</v>
      </c>
    </row>
    <row r="841" spans="1:3" x14ac:dyDescent="0.3">
      <c r="A841">
        <v>66661</v>
      </c>
      <c r="B841">
        <v>-83</v>
      </c>
      <c r="C841">
        <v>60</v>
      </c>
    </row>
    <row r="842" spans="1:3" x14ac:dyDescent="0.3">
      <c r="A842">
        <v>66661</v>
      </c>
      <c r="B842">
        <v>-82</v>
      </c>
      <c r="C842">
        <v>52</v>
      </c>
    </row>
    <row r="843" spans="1:3" x14ac:dyDescent="0.3">
      <c r="A843">
        <v>66661</v>
      </c>
      <c r="B843">
        <v>-81</v>
      </c>
      <c r="C843">
        <v>82</v>
      </c>
    </row>
    <row r="844" spans="1:3" x14ac:dyDescent="0.3">
      <c r="A844">
        <v>66661</v>
      </c>
      <c r="B844">
        <v>-80</v>
      </c>
      <c r="C844">
        <v>107</v>
      </c>
    </row>
    <row r="845" spans="1:3" x14ac:dyDescent="0.3">
      <c r="A845">
        <v>66661</v>
      </c>
      <c r="B845">
        <v>-79</v>
      </c>
      <c r="C845">
        <v>41</v>
      </c>
    </row>
    <row r="846" spans="1:3" x14ac:dyDescent="0.3">
      <c r="A846">
        <v>66661</v>
      </c>
      <c r="B846">
        <v>-78</v>
      </c>
      <c r="C846">
        <v>46</v>
      </c>
    </row>
    <row r="847" spans="1:3" x14ac:dyDescent="0.3">
      <c r="A847">
        <v>66661</v>
      </c>
      <c r="B847">
        <v>-77</v>
      </c>
      <c r="C847">
        <v>61</v>
      </c>
    </row>
    <row r="848" spans="1:3" x14ac:dyDescent="0.3">
      <c r="A848">
        <v>66661</v>
      </c>
      <c r="B848">
        <v>-76</v>
      </c>
      <c r="C848">
        <v>64</v>
      </c>
    </row>
    <row r="849" spans="1:3" x14ac:dyDescent="0.3">
      <c r="A849">
        <v>66661</v>
      </c>
      <c r="B849">
        <v>-75</v>
      </c>
      <c r="C849">
        <v>148</v>
      </c>
    </row>
    <row r="850" spans="1:3" x14ac:dyDescent="0.3">
      <c r="A850">
        <v>66661</v>
      </c>
      <c r="B850">
        <v>-74</v>
      </c>
      <c r="C850">
        <v>133</v>
      </c>
    </row>
    <row r="851" spans="1:3" x14ac:dyDescent="0.3">
      <c r="A851">
        <v>66661</v>
      </c>
      <c r="B851">
        <v>-73</v>
      </c>
      <c r="C851">
        <v>90</v>
      </c>
    </row>
    <row r="852" spans="1:3" x14ac:dyDescent="0.3">
      <c r="A852">
        <v>66661</v>
      </c>
      <c r="B852">
        <v>-72</v>
      </c>
      <c r="C852">
        <v>62</v>
      </c>
    </row>
    <row r="853" spans="1:3" x14ac:dyDescent="0.3">
      <c r="A853">
        <v>66661</v>
      </c>
      <c r="B853">
        <v>-71</v>
      </c>
      <c r="C853">
        <v>112</v>
      </c>
    </row>
    <row r="854" spans="1:3" x14ac:dyDescent="0.3">
      <c r="A854">
        <v>66661</v>
      </c>
      <c r="B854">
        <v>-70</v>
      </c>
      <c r="C854">
        <v>99</v>
      </c>
    </row>
    <row r="855" spans="1:3" x14ac:dyDescent="0.3">
      <c r="A855">
        <v>66661</v>
      </c>
      <c r="B855">
        <v>-69</v>
      </c>
      <c r="C855">
        <v>99</v>
      </c>
    </row>
    <row r="856" spans="1:3" x14ac:dyDescent="0.3">
      <c r="A856">
        <v>66661</v>
      </c>
      <c r="B856">
        <v>-68</v>
      </c>
      <c r="C856">
        <v>57</v>
      </c>
    </row>
    <row r="857" spans="1:3" x14ac:dyDescent="0.3">
      <c r="A857">
        <v>66661</v>
      </c>
      <c r="B857">
        <v>-67</v>
      </c>
      <c r="C857">
        <v>50</v>
      </c>
    </row>
    <row r="858" spans="1:3" x14ac:dyDescent="0.3">
      <c r="A858">
        <v>66661</v>
      </c>
      <c r="B858">
        <v>-66</v>
      </c>
      <c r="C858">
        <v>72</v>
      </c>
    </row>
    <row r="859" spans="1:3" x14ac:dyDescent="0.3">
      <c r="A859">
        <v>66661</v>
      </c>
      <c r="B859">
        <v>-65</v>
      </c>
      <c r="C859">
        <v>105</v>
      </c>
    </row>
    <row r="860" spans="1:3" x14ac:dyDescent="0.3">
      <c r="A860">
        <v>66661</v>
      </c>
      <c r="B860">
        <v>-64</v>
      </c>
      <c r="C860">
        <v>52</v>
      </c>
    </row>
    <row r="861" spans="1:3" x14ac:dyDescent="0.3">
      <c r="A861">
        <v>66661</v>
      </c>
      <c r="B861">
        <v>-63</v>
      </c>
      <c r="C861">
        <v>74</v>
      </c>
    </row>
    <row r="862" spans="1:3" x14ac:dyDescent="0.3">
      <c r="A862">
        <v>66661</v>
      </c>
      <c r="B862">
        <v>-62</v>
      </c>
      <c r="C862">
        <v>47</v>
      </c>
    </row>
    <row r="863" spans="1:3" x14ac:dyDescent="0.3">
      <c r="A863">
        <v>66661</v>
      </c>
      <c r="B863">
        <v>-61</v>
      </c>
      <c r="C863">
        <v>56</v>
      </c>
    </row>
    <row r="864" spans="1:3" x14ac:dyDescent="0.3">
      <c r="A864">
        <v>66661</v>
      </c>
      <c r="B864">
        <v>-60</v>
      </c>
      <c r="C864">
        <v>39</v>
      </c>
    </row>
    <row r="865" spans="1:3" x14ac:dyDescent="0.3">
      <c r="A865">
        <v>66661</v>
      </c>
      <c r="B865">
        <v>-59</v>
      </c>
      <c r="C865">
        <v>48</v>
      </c>
    </row>
    <row r="866" spans="1:3" x14ac:dyDescent="0.3">
      <c r="A866">
        <v>66661</v>
      </c>
      <c r="B866">
        <v>-58</v>
      </c>
      <c r="C866">
        <v>32</v>
      </c>
    </row>
    <row r="867" spans="1:3" x14ac:dyDescent="0.3">
      <c r="A867">
        <v>66661</v>
      </c>
      <c r="B867">
        <v>-57</v>
      </c>
      <c r="C867">
        <v>20</v>
      </c>
    </row>
    <row r="868" spans="1:3" x14ac:dyDescent="0.3">
      <c r="A868">
        <v>66661</v>
      </c>
      <c r="B868">
        <v>-56</v>
      </c>
      <c r="C868">
        <v>35</v>
      </c>
    </row>
    <row r="869" spans="1:3" x14ac:dyDescent="0.3">
      <c r="A869">
        <v>66661</v>
      </c>
      <c r="B869">
        <v>-55</v>
      </c>
      <c r="C869">
        <v>11</v>
      </c>
    </row>
    <row r="870" spans="1:3" x14ac:dyDescent="0.3">
      <c r="A870">
        <v>66661</v>
      </c>
      <c r="B870">
        <v>-54</v>
      </c>
      <c r="C870">
        <v>55</v>
      </c>
    </row>
    <row r="871" spans="1:3" x14ac:dyDescent="0.3">
      <c r="A871">
        <v>66661</v>
      </c>
      <c r="B871">
        <v>-53</v>
      </c>
      <c r="C871">
        <v>36</v>
      </c>
    </row>
    <row r="872" spans="1:3" x14ac:dyDescent="0.3">
      <c r="A872">
        <v>66661</v>
      </c>
      <c r="B872">
        <v>-52</v>
      </c>
      <c r="C872">
        <v>3</v>
      </c>
    </row>
    <row r="873" spans="1:3" x14ac:dyDescent="0.3">
      <c r="A873">
        <v>66661</v>
      </c>
      <c r="B873">
        <v>-51</v>
      </c>
      <c r="C873">
        <v>5</v>
      </c>
    </row>
    <row r="874" spans="1:3" x14ac:dyDescent="0.3">
      <c r="A874">
        <v>66661</v>
      </c>
      <c r="B874">
        <v>-50</v>
      </c>
      <c r="C874">
        <v>3</v>
      </c>
    </row>
    <row r="875" spans="1:3" x14ac:dyDescent="0.3">
      <c r="A875">
        <v>66961</v>
      </c>
      <c r="B875">
        <v>-100</v>
      </c>
      <c r="C875">
        <v>3</v>
      </c>
    </row>
    <row r="876" spans="1:3" x14ac:dyDescent="0.3">
      <c r="A876">
        <v>66961</v>
      </c>
      <c r="B876">
        <v>-99</v>
      </c>
      <c r="C876">
        <v>4</v>
      </c>
    </row>
    <row r="877" spans="1:3" x14ac:dyDescent="0.3">
      <c r="A877">
        <v>66961</v>
      </c>
      <c r="B877">
        <v>-97</v>
      </c>
      <c r="C877">
        <v>39</v>
      </c>
    </row>
    <row r="878" spans="1:3" x14ac:dyDescent="0.3">
      <c r="A878">
        <v>66961</v>
      </c>
      <c r="B878">
        <v>-96</v>
      </c>
      <c r="C878">
        <v>41</v>
      </c>
    </row>
    <row r="879" spans="1:3" x14ac:dyDescent="0.3">
      <c r="A879">
        <v>66961</v>
      </c>
      <c r="B879">
        <v>-95</v>
      </c>
      <c r="C879">
        <v>92</v>
      </c>
    </row>
    <row r="880" spans="1:3" x14ac:dyDescent="0.3">
      <c r="A880">
        <v>66961</v>
      </c>
      <c r="B880">
        <v>-94</v>
      </c>
      <c r="C880">
        <v>295</v>
      </c>
    </row>
    <row r="881" spans="1:3" x14ac:dyDescent="0.3">
      <c r="A881">
        <v>66961</v>
      </c>
      <c r="B881">
        <v>-93</v>
      </c>
      <c r="C881">
        <v>139</v>
      </c>
    </row>
    <row r="882" spans="1:3" x14ac:dyDescent="0.3">
      <c r="A882">
        <v>66961</v>
      </c>
      <c r="B882">
        <v>-92</v>
      </c>
      <c r="C882">
        <v>83</v>
      </c>
    </row>
    <row r="883" spans="1:3" x14ac:dyDescent="0.3">
      <c r="A883">
        <v>66961</v>
      </c>
      <c r="B883">
        <v>-91</v>
      </c>
      <c r="C883">
        <v>73</v>
      </c>
    </row>
    <row r="884" spans="1:3" x14ac:dyDescent="0.3">
      <c r="A884">
        <v>66961</v>
      </c>
      <c r="B884">
        <v>-90</v>
      </c>
      <c r="C884">
        <v>50</v>
      </c>
    </row>
    <row r="885" spans="1:3" x14ac:dyDescent="0.3">
      <c r="A885">
        <v>66961</v>
      </c>
      <c r="B885">
        <v>-89</v>
      </c>
      <c r="C885">
        <v>71</v>
      </c>
    </row>
    <row r="886" spans="1:3" x14ac:dyDescent="0.3">
      <c r="A886">
        <v>66961</v>
      </c>
      <c r="B886">
        <v>-88</v>
      </c>
      <c r="C886">
        <v>51</v>
      </c>
    </row>
    <row r="887" spans="1:3" x14ac:dyDescent="0.3">
      <c r="A887">
        <v>66961</v>
      </c>
      <c r="B887">
        <v>-87</v>
      </c>
      <c r="C887">
        <v>47</v>
      </c>
    </row>
    <row r="888" spans="1:3" x14ac:dyDescent="0.3">
      <c r="A888">
        <v>66961</v>
      </c>
      <c r="B888">
        <v>-86</v>
      </c>
      <c r="C888">
        <v>91</v>
      </c>
    </row>
    <row r="889" spans="1:3" x14ac:dyDescent="0.3">
      <c r="A889">
        <v>66961</v>
      </c>
      <c r="B889">
        <v>-85</v>
      </c>
      <c r="C889">
        <v>88</v>
      </c>
    </row>
    <row r="890" spans="1:3" x14ac:dyDescent="0.3">
      <c r="A890">
        <v>66961</v>
      </c>
      <c r="B890">
        <v>-84</v>
      </c>
      <c r="C890">
        <v>52</v>
      </c>
    </row>
    <row r="891" spans="1:3" x14ac:dyDescent="0.3">
      <c r="A891">
        <v>66961</v>
      </c>
      <c r="B891">
        <v>-83</v>
      </c>
      <c r="C891">
        <v>61</v>
      </c>
    </row>
    <row r="892" spans="1:3" x14ac:dyDescent="0.3">
      <c r="A892">
        <v>66961</v>
      </c>
      <c r="B892">
        <v>-82</v>
      </c>
      <c r="C892">
        <v>75</v>
      </c>
    </row>
    <row r="893" spans="1:3" x14ac:dyDescent="0.3">
      <c r="A893">
        <v>66961</v>
      </c>
      <c r="B893">
        <v>-81</v>
      </c>
      <c r="C893">
        <v>55</v>
      </c>
    </row>
    <row r="894" spans="1:3" x14ac:dyDescent="0.3">
      <c r="A894">
        <v>66961</v>
      </c>
      <c r="B894">
        <v>-80</v>
      </c>
      <c r="C894">
        <v>79</v>
      </c>
    </row>
    <row r="895" spans="1:3" x14ac:dyDescent="0.3">
      <c r="A895">
        <v>66961</v>
      </c>
      <c r="B895">
        <v>-79</v>
      </c>
      <c r="C895">
        <v>53</v>
      </c>
    </row>
    <row r="896" spans="1:3" x14ac:dyDescent="0.3">
      <c r="A896">
        <v>66961</v>
      </c>
      <c r="B896">
        <v>-78</v>
      </c>
      <c r="C896">
        <v>90</v>
      </c>
    </row>
    <row r="897" spans="1:3" x14ac:dyDescent="0.3">
      <c r="A897">
        <v>66961</v>
      </c>
      <c r="B897">
        <v>-77</v>
      </c>
      <c r="C897">
        <v>114</v>
      </c>
    </row>
    <row r="898" spans="1:3" x14ac:dyDescent="0.3">
      <c r="A898">
        <v>66961</v>
      </c>
      <c r="B898">
        <v>-76</v>
      </c>
      <c r="C898">
        <v>139</v>
      </c>
    </row>
    <row r="899" spans="1:3" x14ac:dyDescent="0.3">
      <c r="A899">
        <v>66961</v>
      </c>
      <c r="B899">
        <v>-75</v>
      </c>
      <c r="C899">
        <v>134</v>
      </c>
    </row>
    <row r="900" spans="1:3" x14ac:dyDescent="0.3">
      <c r="A900">
        <v>66961</v>
      </c>
      <c r="B900">
        <v>-74</v>
      </c>
      <c r="C900">
        <v>82</v>
      </c>
    </row>
    <row r="901" spans="1:3" x14ac:dyDescent="0.3">
      <c r="A901">
        <v>66961</v>
      </c>
      <c r="B901">
        <v>-73</v>
      </c>
      <c r="C901">
        <v>94</v>
      </c>
    </row>
    <row r="902" spans="1:3" x14ac:dyDescent="0.3">
      <c r="A902">
        <v>66961</v>
      </c>
      <c r="B902">
        <v>-72</v>
      </c>
      <c r="C902">
        <v>83</v>
      </c>
    </row>
    <row r="903" spans="1:3" x14ac:dyDescent="0.3">
      <c r="A903">
        <v>66961</v>
      </c>
      <c r="B903">
        <v>-71</v>
      </c>
      <c r="C903">
        <v>81</v>
      </c>
    </row>
    <row r="904" spans="1:3" x14ac:dyDescent="0.3">
      <c r="A904">
        <v>66961</v>
      </c>
      <c r="B904">
        <v>-70</v>
      </c>
      <c r="C904">
        <v>72</v>
      </c>
    </row>
    <row r="905" spans="1:3" x14ac:dyDescent="0.3">
      <c r="A905">
        <v>66961</v>
      </c>
      <c r="B905">
        <v>-69</v>
      </c>
      <c r="C905">
        <v>74</v>
      </c>
    </row>
    <row r="906" spans="1:3" x14ac:dyDescent="0.3">
      <c r="A906">
        <v>66961</v>
      </c>
      <c r="B906">
        <v>-68</v>
      </c>
      <c r="C906">
        <v>78</v>
      </c>
    </row>
    <row r="907" spans="1:3" x14ac:dyDescent="0.3">
      <c r="A907">
        <v>66961</v>
      </c>
      <c r="B907">
        <v>-67</v>
      </c>
      <c r="C907">
        <v>52</v>
      </c>
    </row>
    <row r="908" spans="1:3" x14ac:dyDescent="0.3">
      <c r="A908">
        <v>66961</v>
      </c>
      <c r="B908">
        <v>-66</v>
      </c>
      <c r="C908">
        <v>42</v>
      </c>
    </row>
    <row r="909" spans="1:3" x14ac:dyDescent="0.3">
      <c r="A909">
        <v>66961</v>
      </c>
      <c r="B909">
        <v>-65</v>
      </c>
      <c r="C909">
        <v>37</v>
      </c>
    </row>
    <row r="910" spans="1:3" x14ac:dyDescent="0.3">
      <c r="A910">
        <v>66961</v>
      </c>
      <c r="B910">
        <v>-64</v>
      </c>
      <c r="C910">
        <v>30</v>
      </c>
    </row>
    <row r="911" spans="1:3" x14ac:dyDescent="0.3">
      <c r="A911">
        <v>66961</v>
      </c>
      <c r="B911">
        <v>-63</v>
      </c>
      <c r="C911">
        <v>30</v>
      </c>
    </row>
    <row r="912" spans="1:3" x14ac:dyDescent="0.3">
      <c r="A912">
        <v>66961</v>
      </c>
      <c r="B912">
        <v>-62</v>
      </c>
      <c r="C912">
        <v>38</v>
      </c>
    </row>
    <row r="913" spans="1:3" x14ac:dyDescent="0.3">
      <c r="A913">
        <v>66961</v>
      </c>
      <c r="B913">
        <v>-61</v>
      </c>
      <c r="C913">
        <v>36</v>
      </c>
    </row>
    <row r="914" spans="1:3" x14ac:dyDescent="0.3">
      <c r="A914">
        <v>66961</v>
      </c>
      <c r="B914">
        <v>-60</v>
      </c>
      <c r="C914">
        <v>45</v>
      </c>
    </row>
    <row r="915" spans="1:3" x14ac:dyDescent="0.3">
      <c r="A915">
        <v>66961</v>
      </c>
      <c r="B915">
        <v>-59</v>
      </c>
      <c r="C915">
        <v>14</v>
      </c>
    </row>
    <row r="916" spans="1:3" x14ac:dyDescent="0.3">
      <c r="A916">
        <v>66961</v>
      </c>
      <c r="B916">
        <v>-58</v>
      </c>
      <c r="C916">
        <v>12</v>
      </c>
    </row>
    <row r="917" spans="1:3" x14ac:dyDescent="0.3">
      <c r="A917">
        <v>66961</v>
      </c>
      <c r="B917">
        <v>-57</v>
      </c>
      <c r="C917">
        <v>4</v>
      </c>
    </row>
    <row r="918" spans="1:3" x14ac:dyDescent="0.3">
      <c r="A918">
        <v>66961</v>
      </c>
      <c r="B918">
        <v>-56</v>
      </c>
      <c r="C918">
        <v>7</v>
      </c>
    </row>
    <row r="919" spans="1:3" x14ac:dyDescent="0.3">
      <c r="A919">
        <v>66961</v>
      </c>
      <c r="B919">
        <v>-55</v>
      </c>
      <c r="C919">
        <v>2</v>
      </c>
    </row>
  </sheetData>
  <pageMargins left="0.7" right="0.7" top="0.75" bottom="0.75" header="0.3" footer="0.3"/>
  <pageSetup paperSize="32767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A7D0-7E5A-472F-B3C2-42BCACC64A5B}">
  <sheetPr codeName="Sheet200">
    <outlinePr summaryBelow="0" summaryRight="0"/>
  </sheetPr>
  <dimension ref="A1:FD14"/>
  <sheetViews>
    <sheetView zoomScale="80" zoomScaleNormal="80" workbookViewId="0">
      <pane ySplit="2" topLeftCell="A3" activePane="bottomLeft" state="frozen"/>
      <selection pane="bottomLeft" activeCell="EF3" sqref="EF3"/>
    </sheetView>
  </sheetViews>
  <sheetFormatPr defaultColWidth="3.6640625" defaultRowHeight="14.4" outlineLevelCol="1" x14ac:dyDescent="0.3"/>
  <cols>
    <col min="1" max="1" width="8.6640625" customWidth="1"/>
    <col min="2" max="2" width="8.6640625" customWidth="1" outlineLevel="1"/>
    <col min="3" max="4" width="8.6640625" style="13" customWidth="1" outlineLevel="1"/>
    <col min="5" max="7" width="8.6640625" customWidth="1" outlineLevel="1"/>
    <col min="8" max="9" width="3.6640625" customWidth="1" outlineLevel="1"/>
    <col min="10" max="10" width="3.6640625" style="2" customWidth="1" outlineLevel="1"/>
    <col min="11" max="12" width="8.6640625" customWidth="1" outlineLevel="1"/>
    <col min="13" max="14" width="8.6640625" style="13" customWidth="1" outlineLevel="1"/>
    <col min="15" max="17" width="8.6640625" customWidth="1" outlineLevel="1"/>
    <col min="18" max="19" width="3.6640625" customWidth="1" outlineLevel="1"/>
    <col min="20" max="20" width="3.6640625" style="2" customWidth="1" outlineLevel="1"/>
    <col min="21" max="22" width="8.6640625" customWidth="1" outlineLevel="1"/>
    <col min="23" max="24" width="8.6640625" style="13" customWidth="1" outlineLevel="1"/>
    <col min="25" max="27" width="8.6640625" customWidth="1" outlineLevel="1"/>
    <col min="28" max="29" width="3.6640625" customWidth="1" outlineLevel="1"/>
    <col min="30" max="30" width="3.6640625" style="2" customWidth="1" outlineLevel="1"/>
    <col min="31" max="32" width="8.6640625" customWidth="1" outlineLevel="1"/>
    <col min="33" max="34" width="8.6640625" style="13" customWidth="1" outlineLevel="1"/>
    <col min="35" max="37" width="8.6640625" customWidth="1" outlineLevel="1"/>
    <col min="38" max="39" width="3.6640625" customWidth="1" outlineLevel="1"/>
    <col min="40" max="40" width="3.6640625" style="2"/>
    <col min="41" max="41" width="8.6640625" customWidth="1"/>
    <col min="42" max="42" width="8.6640625" customWidth="1" outlineLevel="1"/>
    <col min="43" max="44" width="8.6640625" style="13" customWidth="1" outlineLevel="1"/>
    <col min="45" max="47" width="8.6640625" customWidth="1" outlineLevel="1"/>
    <col min="48" max="49" width="3.6640625" customWidth="1" outlineLevel="1"/>
    <col min="50" max="50" width="3.6640625" style="2" customWidth="1" outlineLevel="1"/>
    <col min="51" max="52" width="8.6640625" customWidth="1" outlineLevel="1"/>
    <col min="53" max="54" width="8.6640625" style="13" customWidth="1" outlineLevel="1"/>
    <col min="55" max="57" width="8.6640625" customWidth="1" outlineLevel="1"/>
    <col min="58" max="59" width="3.6640625" customWidth="1" outlineLevel="1"/>
    <col min="60" max="60" width="3.6640625" style="2" customWidth="1" outlineLevel="1"/>
    <col min="61" max="62" width="8.6640625" customWidth="1" outlineLevel="1"/>
    <col min="63" max="64" width="8.6640625" style="13" customWidth="1" outlineLevel="1"/>
    <col min="65" max="67" width="8.6640625" customWidth="1" outlineLevel="1"/>
    <col min="68" max="69" width="3.6640625" customWidth="1" outlineLevel="1"/>
    <col min="70" max="70" width="3.6640625" style="2" customWidth="1" outlineLevel="1"/>
    <col min="71" max="72" width="8.6640625" customWidth="1" outlineLevel="1"/>
    <col min="73" max="74" width="8.6640625" style="13" customWidth="1" outlineLevel="1"/>
    <col min="75" max="77" width="8.6640625" customWidth="1" outlineLevel="1"/>
    <col min="78" max="79" width="3.6640625" customWidth="1" outlineLevel="1"/>
    <col min="80" max="80" width="3.6640625" style="2"/>
    <col min="81" max="81" width="8.6640625" customWidth="1"/>
    <col min="82" max="82" width="8.6640625" customWidth="1" outlineLevel="1"/>
    <col min="83" max="84" width="8.6640625" style="13" customWidth="1" outlineLevel="1"/>
    <col min="85" max="87" width="8.6640625" customWidth="1" outlineLevel="1"/>
    <col min="88" max="89" width="3.6640625" customWidth="1" outlineLevel="1"/>
    <col min="90" max="90" width="3.6640625" style="2" customWidth="1" outlineLevel="1"/>
    <col min="91" max="92" width="8.6640625" customWidth="1" outlineLevel="1"/>
    <col min="93" max="94" width="8.6640625" style="13" customWidth="1" outlineLevel="1"/>
    <col min="95" max="97" width="8.6640625" customWidth="1" outlineLevel="1"/>
    <col min="98" max="99" width="3.6640625" customWidth="1" outlineLevel="1"/>
    <col min="100" max="100" width="3.6640625" style="2" customWidth="1" outlineLevel="1"/>
    <col min="101" max="102" width="8.6640625" customWidth="1" outlineLevel="1"/>
    <col min="103" max="104" width="8.6640625" style="13" customWidth="1" outlineLevel="1"/>
    <col min="105" max="107" width="8.6640625" customWidth="1" outlineLevel="1"/>
    <col min="108" max="109" width="3.6640625" customWidth="1" outlineLevel="1"/>
    <col min="110" max="110" width="3.6640625" style="2" customWidth="1" outlineLevel="1"/>
    <col min="111" max="112" width="8.6640625" customWidth="1" outlineLevel="1"/>
    <col min="113" max="114" width="8.6640625" style="13" customWidth="1" outlineLevel="1"/>
    <col min="115" max="117" width="8.6640625" customWidth="1" outlineLevel="1"/>
    <col min="118" max="119" width="3.6640625" customWidth="1" outlineLevel="1"/>
    <col min="120" max="120" width="3.6640625" style="2"/>
    <col min="121" max="121" width="8.6640625" customWidth="1"/>
    <col min="122" max="122" width="8.6640625" customWidth="1" outlineLevel="1"/>
    <col min="123" max="124" width="8.6640625" style="13" customWidth="1" outlineLevel="1"/>
    <col min="125" max="127" width="8.6640625" customWidth="1" outlineLevel="1"/>
    <col min="128" max="129" width="3.6640625" customWidth="1" outlineLevel="1"/>
    <col min="130" max="130" width="3.6640625" style="2" customWidth="1" outlineLevel="1"/>
    <col min="131" max="132" width="8.6640625" customWidth="1" outlineLevel="1"/>
    <col min="133" max="134" width="8.6640625" style="13" customWidth="1" outlineLevel="1"/>
    <col min="135" max="137" width="8.6640625" customWidth="1" outlineLevel="1"/>
    <col min="138" max="139" width="3.6640625" customWidth="1" outlineLevel="1"/>
    <col min="140" max="140" width="3.6640625" style="2" customWidth="1" outlineLevel="1"/>
    <col min="141" max="142" width="8.6640625" customWidth="1" outlineLevel="1"/>
    <col min="143" max="144" width="8.6640625" style="13" customWidth="1" outlineLevel="1"/>
    <col min="145" max="147" width="8.6640625" customWidth="1" outlineLevel="1"/>
    <col min="148" max="149" width="3.6640625" customWidth="1" outlineLevel="1"/>
    <col min="150" max="150" width="3.6640625" style="2" customWidth="1" outlineLevel="1"/>
    <col min="151" max="152" width="8.6640625" customWidth="1" outlineLevel="1"/>
    <col min="153" max="154" width="8.6640625" style="13" customWidth="1" outlineLevel="1"/>
    <col min="155" max="157" width="8.6640625" customWidth="1" outlineLevel="1"/>
    <col min="158" max="159" width="3.6640625" customWidth="1" outlineLevel="1"/>
    <col min="160" max="160" width="3.6640625" style="2"/>
  </cols>
  <sheetData>
    <row r="1" spans="1:160" x14ac:dyDescent="0.3">
      <c r="A1">
        <v>11</v>
      </c>
      <c r="B1" s="13">
        <f>COUNT(A:A)-1</f>
        <v>11</v>
      </c>
      <c r="C1" s="20">
        <f>MAX('CrossTab Formatted Data'!$AA:$AA)</f>
        <v>2325</v>
      </c>
      <c r="D1"/>
      <c r="K1">
        <v>12</v>
      </c>
      <c r="L1" s="13">
        <f>COUNT(K:K)-1</f>
        <v>12</v>
      </c>
      <c r="M1" s="20">
        <f>MAX('CrossTab Formatted Data'!$AA:$AA)</f>
        <v>2325</v>
      </c>
      <c r="N1"/>
      <c r="U1" s="21">
        <v>11</v>
      </c>
      <c r="V1" s="13">
        <f>COUNT(U:U)-1</f>
        <v>11</v>
      </c>
      <c r="W1" s="20">
        <f>MAX('CrossTab Formatted Data'!$AB:$AB)</f>
        <v>5815</v>
      </c>
      <c r="X1"/>
      <c r="AE1" s="21">
        <v>12</v>
      </c>
      <c r="AF1" s="13">
        <f>COUNT(AE:AE)-1</f>
        <v>12</v>
      </c>
      <c r="AG1" s="20">
        <f>MAX('CrossTab Formatted Data'!$AB:$AB)</f>
        <v>5815</v>
      </c>
      <c r="AH1"/>
      <c r="AO1" s="21">
        <v>11</v>
      </c>
      <c r="AP1" s="13">
        <f>COUNT(AO:AO)-1</f>
        <v>11</v>
      </c>
      <c r="AQ1" s="20">
        <f>MAX('CrossTab Formatted Data'!$AC:$AC)</f>
        <v>5255</v>
      </c>
      <c r="AR1"/>
      <c r="AY1" s="21">
        <v>12</v>
      </c>
      <c r="AZ1" s="13">
        <f>COUNT(AY:AY)-1</f>
        <v>12</v>
      </c>
      <c r="BA1" s="20">
        <f>MAX('CrossTab Formatted Data'!$AC:$AC)</f>
        <v>5255</v>
      </c>
      <c r="BB1"/>
      <c r="BI1" s="21">
        <v>11</v>
      </c>
      <c r="BJ1" s="13">
        <f>COUNT(BI:BI)-1</f>
        <v>11</v>
      </c>
      <c r="BK1" s="20">
        <f>MAX('CrossTab Formatted Data'!$AD:$AD)</f>
        <v>9720</v>
      </c>
      <c r="BL1"/>
      <c r="BS1" s="21">
        <v>12</v>
      </c>
      <c r="BT1" s="13">
        <f>COUNT(BS:BS)-1</f>
        <v>12</v>
      </c>
      <c r="BU1" s="20">
        <f>MAX('CrossTab Formatted Data'!$AD:$AD)</f>
        <v>9720</v>
      </c>
      <c r="BV1"/>
      <c r="CC1" s="21">
        <v>11</v>
      </c>
      <c r="CD1" s="13">
        <f>COUNT(CC:CC)-1</f>
        <v>11</v>
      </c>
      <c r="CE1" s="20">
        <f>MAX('CrossTab Formatted Data'!$AE:$AE)</f>
        <v>900</v>
      </c>
      <c r="CF1"/>
      <c r="CM1" s="21">
        <v>12</v>
      </c>
      <c r="CN1" s="13">
        <f>COUNT(CM:CM)-1</f>
        <v>12</v>
      </c>
      <c r="CO1" s="20">
        <f>MAX('CrossTab Formatted Data'!$AE:$AE)</f>
        <v>900</v>
      </c>
      <c r="CP1"/>
      <c r="CW1" s="21">
        <v>11</v>
      </c>
      <c r="CX1" s="13">
        <f>COUNT(CW:CW)-1</f>
        <v>11</v>
      </c>
      <c r="CY1" s="20">
        <f>MAX('CrossTab Formatted Data'!$AF:$AF)</f>
        <v>2585</v>
      </c>
      <c r="CZ1"/>
      <c r="DG1" s="21">
        <v>12</v>
      </c>
      <c r="DH1" s="13">
        <f>COUNT(DG:DG)-1</f>
        <v>12</v>
      </c>
      <c r="DI1" s="20">
        <f>MAX('CrossTab Formatted Data'!$AF:$AF)</f>
        <v>2585</v>
      </c>
      <c r="DJ1"/>
      <c r="DQ1" s="21">
        <v>11</v>
      </c>
      <c r="DR1" s="13">
        <f>COUNT(DQ:DQ)-1</f>
        <v>11</v>
      </c>
      <c r="DS1" s="20">
        <f>MAX('CrossTab Formatted Data'!$AG:$AG)</f>
        <v>2850</v>
      </c>
      <c r="DT1"/>
      <c r="EA1" s="21">
        <v>12</v>
      </c>
      <c r="EB1" s="13">
        <f>COUNT(EA:EA)-1</f>
        <v>12</v>
      </c>
      <c r="EC1" s="20">
        <f>MAX('CrossTab Formatted Data'!$AG:$AG)</f>
        <v>2850</v>
      </c>
      <c r="ED1"/>
      <c r="EK1" s="21">
        <v>11</v>
      </c>
      <c r="EL1" s="13">
        <f>COUNT(EK:EK)-1</f>
        <v>11</v>
      </c>
      <c r="EM1" s="20">
        <f>MAX('CrossTab Formatted Data'!$AH:$AH)</f>
        <v>3350</v>
      </c>
      <c r="EN1"/>
      <c r="EU1" s="21">
        <v>12</v>
      </c>
      <c r="EV1" s="13">
        <f>COUNT(EU:EU)-1</f>
        <v>12</v>
      </c>
      <c r="EW1" s="20">
        <f>MAX('CrossTab Formatted Data'!$AH:$AH)</f>
        <v>3350</v>
      </c>
      <c r="EX1"/>
    </row>
    <row r="2" spans="1:160" ht="204" customHeight="1" x14ac:dyDescent="0.3">
      <c r="A2" s="12" t="s">
        <v>162</v>
      </c>
      <c r="B2" s="12" t="s">
        <v>163</v>
      </c>
      <c r="C2" s="14" t="s">
        <v>77</v>
      </c>
      <c r="D2" s="14" t="s">
        <v>74</v>
      </c>
      <c r="E2" s="12" t="s">
        <v>82</v>
      </c>
      <c r="F2" s="12" t="s">
        <v>75</v>
      </c>
      <c r="G2" s="12" t="s">
        <v>76</v>
      </c>
      <c r="H2" s="15">
        <f>SUM(TableR11[Occurence ('#)])</f>
        <v>2926</v>
      </c>
      <c r="I2" s="12"/>
      <c r="J2" s="1"/>
      <c r="K2" s="12" t="s">
        <v>164</v>
      </c>
      <c r="L2" s="12" t="s">
        <v>163</v>
      </c>
      <c r="M2" s="14" t="s">
        <v>77</v>
      </c>
      <c r="N2" s="14" t="s">
        <v>74</v>
      </c>
      <c r="O2" s="12" t="s">
        <v>82</v>
      </c>
      <c r="P2" s="12" t="s">
        <v>75</v>
      </c>
      <c r="Q2" s="12" t="s">
        <v>76</v>
      </c>
      <c r="R2" s="15">
        <f>SUM(TableR12[Occurence ('#)])</f>
        <v>2926</v>
      </c>
      <c r="S2" s="12"/>
      <c r="T2" s="1"/>
      <c r="U2" s="12" t="s">
        <v>162</v>
      </c>
      <c r="V2" s="12" t="s">
        <v>163</v>
      </c>
      <c r="W2" s="14" t="s">
        <v>77</v>
      </c>
      <c r="X2" s="14" t="s">
        <v>74</v>
      </c>
      <c r="Y2" s="12" t="s">
        <v>82</v>
      </c>
      <c r="Z2" s="12" t="s">
        <v>75</v>
      </c>
      <c r="AA2" s="12" t="s">
        <v>76</v>
      </c>
      <c r="AB2" s="15">
        <f>SUM(TableR13[Occurence ('#)])</f>
        <v>2927</v>
      </c>
      <c r="AC2" s="12"/>
      <c r="AD2" s="1"/>
      <c r="AE2" s="12" t="s">
        <v>164</v>
      </c>
      <c r="AF2" s="12" t="s">
        <v>163</v>
      </c>
      <c r="AG2" s="14" t="s">
        <v>77</v>
      </c>
      <c r="AH2" s="14" t="s">
        <v>74</v>
      </c>
      <c r="AI2" s="12" t="s">
        <v>82</v>
      </c>
      <c r="AJ2" s="12" t="s">
        <v>75</v>
      </c>
      <c r="AK2" s="12" t="s">
        <v>76</v>
      </c>
      <c r="AL2" s="15">
        <f>SUM(TableR14[Occurence ('#)])</f>
        <v>2927</v>
      </c>
      <c r="AM2" s="12"/>
      <c r="AN2" s="1"/>
      <c r="AO2" s="12" t="s">
        <v>162</v>
      </c>
      <c r="AP2" s="12" t="s">
        <v>163</v>
      </c>
      <c r="AQ2" s="14" t="s">
        <v>77</v>
      </c>
      <c r="AR2" s="14" t="s">
        <v>74</v>
      </c>
      <c r="AS2" s="12" t="s">
        <v>82</v>
      </c>
      <c r="AT2" s="12" t="s">
        <v>75</v>
      </c>
      <c r="AU2" s="12" t="s">
        <v>76</v>
      </c>
      <c r="AV2" s="15">
        <f>SUM(TableR21[Occurence ('#)])</f>
        <v>2926</v>
      </c>
      <c r="AW2" s="12"/>
      <c r="AX2" s="1"/>
      <c r="AY2" s="12" t="s">
        <v>164</v>
      </c>
      <c r="AZ2" s="12" t="s">
        <v>163</v>
      </c>
      <c r="BA2" s="14" t="s">
        <v>77</v>
      </c>
      <c r="BB2" s="14" t="s">
        <v>74</v>
      </c>
      <c r="BC2" s="12" t="s">
        <v>82</v>
      </c>
      <c r="BD2" s="12" t="s">
        <v>75</v>
      </c>
      <c r="BE2" s="12" t="s">
        <v>76</v>
      </c>
      <c r="BF2" s="15">
        <f>SUM(TableR22[Occurence ('#)])</f>
        <v>2926</v>
      </c>
      <c r="BG2" s="12"/>
      <c r="BH2" s="1"/>
      <c r="BI2" s="12" t="s">
        <v>162</v>
      </c>
      <c r="BJ2" s="12" t="s">
        <v>163</v>
      </c>
      <c r="BK2" s="14" t="s">
        <v>77</v>
      </c>
      <c r="BL2" s="14" t="s">
        <v>74</v>
      </c>
      <c r="BM2" s="12" t="s">
        <v>82</v>
      </c>
      <c r="BN2" s="12" t="s">
        <v>75</v>
      </c>
      <c r="BO2" s="12" t="s">
        <v>76</v>
      </c>
      <c r="BP2" s="15">
        <f>SUM(TableR23[Occurence ('#)])</f>
        <v>2407</v>
      </c>
      <c r="BQ2" s="12"/>
      <c r="BR2" s="1"/>
      <c r="BS2" s="12" t="s">
        <v>164</v>
      </c>
      <c r="BT2" s="12" t="s">
        <v>163</v>
      </c>
      <c r="BU2" s="14" t="s">
        <v>77</v>
      </c>
      <c r="BV2" s="14" t="s">
        <v>74</v>
      </c>
      <c r="BW2" s="12" t="s">
        <v>82</v>
      </c>
      <c r="BX2" s="12" t="s">
        <v>75</v>
      </c>
      <c r="BY2" s="12" t="s">
        <v>76</v>
      </c>
      <c r="BZ2" s="15">
        <f>SUM(TableR24[Occurence ('#)])</f>
        <v>2407</v>
      </c>
      <c r="CA2" s="12"/>
      <c r="CB2" s="1"/>
      <c r="CC2" s="12" t="s">
        <v>162</v>
      </c>
      <c r="CD2" s="12" t="s">
        <v>163</v>
      </c>
      <c r="CE2" s="14" t="s">
        <v>77</v>
      </c>
      <c r="CF2" s="14" t="s">
        <v>74</v>
      </c>
      <c r="CG2" s="12" t="s">
        <v>82</v>
      </c>
      <c r="CH2" s="12" t="s">
        <v>75</v>
      </c>
      <c r="CI2" s="12" t="s">
        <v>76</v>
      </c>
      <c r="CJ2" s="15">
        <f>SUM(TableR31[Occurence ('#)])</f>
        <v>2925</v>
      </c>
      <c r="CK2" s="12"/>
      <c r="CL2" s="1"/>
      <c r="CM2" s="12" t="s">
        <v>164</v>
      </c>
      <c r="CN2" s="12" t="s">
        <v>163</v>
      </c>
      <c r="CO2" s="14" t="s">
        <v>77</v>
      </c>
      <c r="CP2" s="14" t="s">
        <v>74</v>
      </c>
      <c r="CQ2" s="12" t="s">
        <v>82</v>
      </c>
      <c r="CR2" s="12" t="s">
        <v>75</v>
      </c>
      <c r="CS2" s="12" t="s">
        <v>76</v>
      </c>
      <c r="CT2" s="15">
        <f>SUM(TableR32[Occurence ('#)])</f>
        <v>2925</v>
      </c>
      <c r="CU2" s="12"/>
      <c r="CV2" s="1"/>
      <c r="CW2" s="12" t="s">
        <v>162</v>
      </c>
      <c r="CX2" s="12" t="s">
        <v>163</v>
      </c>
      <c r="CY2" s="14" t="s">
        <v>77</v>
      </c>
      <c r="CZ2" s="14" t="s">
        <v>74</v>
      </c>
      <c r="DA2" s="12" t="s">
        <v>82</v>
      </c>
      <c r="DB2" s="12" t="s">
        <v>75</v>
      </c>
      <c r="DC2" s="12" t="s">
        <v>76</v>
      </c>
      <c r="DD2" s="15">
        <f>SUM(TableR33[Occurence ('#)])</f>
        <v>2928</v>
      </c>
      <c r="DE2" s="12"/>
      <c r="DF2" s="1"/>
      <c r="DG2" s="12" t="s">
        <v>164</v>
      </c>
      <c r="DH2" s="12" t="s">
        <v>163</v>
      </c>
      <c r="DI2" s="14" t="s">
        <v>77</v>
      </c>
      <c r="DJ2" s="14" t="s">
        <v>74</v>
      </c>
      <c r="DK2" s="12" t="s">
        <v>82</v>
      </c>
      <c r="DL2" s="12" t="s">
        <v>75</v>
      </c>
      <c r="DM2" s="12" t="s">
        <v>76</v>
      </c>
      <c r="DN2" s="15">
        <f>SUM(TableR34[Occurence ('#)])</f>
        <v>2928</v>
      </c>
      <c r="DO2" s="12"/>
      <c r="DP2" s="1"/>
      <c r="DQ2" s="12" t="s">
        <v>162</v>
      </c>
      <c r="DR2" s="12" t="s">
        <v>163</v>
      </c>
      <c r="DS2" s="14" t="s">
        <v>77</v>
      </c>
      <c r="DT2" s="14" t="s">
        <v>74</v>
      </c>
      <c r="DU2" s="12" t="s">
        <v>82</v>
      </c>
      <c r="DV2" s="12" t="s">
        <v>75</v>
      </c>
      <c r="DW2" s="12" t="s">
        <v>76</v>
      </c>
      <c r="DX2" s="15">
        <f>SUM(TableR41[Occurence ('#)])</f>
        <v>2927</v>
      </c>
      <c r="DY2" s="12"/>
      <c r="DZ2" s="1"/>
      <c r="EA2" s="12" t="s">
        <v>164</v>
      </c>
      <c r="EB2" s="12" t="s">
        <v>163</v>
      </c>
      <c r="EC2" s="14" t="s">
        <v>77</v>
      </c>
      <c r="ED2" s="14" t="s">
        <v>74</v>
      </c>
      <c r="EE2" s="12" t="s">
        <v>82</v>
      </c>
      <c r="EF2" s="12" t="s">
        <v>75</v>
      </c>
      <c r="EG2" s="12" t="s">
        <v>76</v>
      </c>
      <c r="EH2" s="15">
        <f>SUM(TableR42[Occurence ('#)])</f>
        <v>2927</v>
      </c>
      <c r="EI2" s="12"/>
      <c r="EJ2" s="1"/>
      <c r="EK2" s="12" t="s">
        <v>162</v>
      </c>
      <c r="EL2" s="12" t="s">
        <v>163</v>
      </c>
      <c r="EM2" s="14" t="s">
        <v>77</v>
      </c>
      <c r="EN2" s="14" t="s">
        <v>74</v>
      </c>
      <c r="EO2" s="12" t="s">
        <v>82</v>
      </c>
      <c r="EP2" s="12" t="s">
        <v>75</v>
      </c>
      <c r="EQ2" s="12" t="s">
        <v>76</v>
      </c>
      <c r="ER2" s="15">
        <f>SUM(TableR43[Occurence ('#)])</f>
        <v>2926</v>
      </c>
      <c r="ES2" s="12"/>
      <c r="ET2" s="1"/>
      <c r="EU2" s="12" t="s">
        <v>164</v>
      </c>
      <c r="EV2" s="12" t="s">
        <v>163</v>
      </c>
      <c r="EW2" s="14" t="s">
        <v>77</v>
      </c>
      <c r="EX2" s="14" t="s">
        <v>74</v>
      </c>
      <c r="EY2" s="12" t="s">
        <v>82</v>
      </c>
      <c r="EZ2" s="12" t="s">
        <v>75</v>
      </c>
      <c r="FA2" s="12" t="s">
        <v>76</v>
      </c>
      <c r="FB2" s="15">
        <f>SUM(TableR44[Occurence ('#)])</f>
        <v>2926</v>
      </c>
      <c r="FC2" s="12"/>
      <c r="FD2" s="1"/>
    </row>
    <row r="3" spans="1:160" x14ac:dyDescent="0.3">
      <c r="A3">
        <v>-30</v>
      </c>
      <c r="B3" s="13">
        <f>SUMIFS('CrossTab Formatted Data'!$AV:$AV,'CrossTab Formatted Data'!$AU:$AU,"&gt;=" &amp; TableR11[[#This Row],[RSRP]],'CrossTab Formatted Data'!$AT:$AT,C$1)</f>
        <v>0</v>
      </c>
      <c r="C3" s="13">
        <f t="shared" ref="C3:C8" si="0">IFERROR(B3-B2,B3)</f>
        <v>0</v>
      </c>
      <c r="E3" s="13"/>
      <c r="F3" s="16">
        <f>TableR11[[#This Row],[Occurence ('#)]]/SUMIFS(TableR11[Occurence ('#)],TableR11[Occurence ('#)],"&lt;&gt;0")</f>
        <v>0</v>
      </c>
      <c r="G3" s="16">
        <f>IFERROR(SUM(F$3:F3),F3)</f>
        <v>0</v>
      </c>
      <c r="H3" t="str">
        <f>"&gt;= " &amp; A3 &amp; "dBm"</f>
        <v>&gt;= -30dBm</v>
      </c>
      <c r="K3">
        <v>30</v>
      </c>
      <c r="L3" s="13">
        <f>SUMIFS('CrossTab Formatted Data'!$BA:$BA,'CrossTab Formatted Data'!$AZ:$AZ,"&gt;=" &amp; TableR12[[#This Row],[CINR]],'CrossTab Formatted Data'!$AY:$AY,M$1)</f>
        <v>26</v>
      </c>
      <c r="M3" s="13">
        <f t="shared" ref="M3:M8" si="1">IFERROR(L3-L2,L3)</f>
        <v>26</v>
      </c>
      <c r="O3" s="13"/>
      <c r="P3" s="16">
        <f>TableR12[[#This Row],[Occurence ('#)]]/SUMIFS(TableR12[Occurence ('#)],TableR12[Occurence ('#)],"&lt;&gt;0")</f>
        <v>8.8858509911141498E-3</v>
      </c>
      <c r="Q3" s="16">
        <f>IFERROR(SUM(P$3:P3),P3)</f>
        <v>8.8858509911141498E-3</v>
      </c>
      <c r="R3" t="str">
        <f>"&gt;= " &amp; $K3 &amp; "dB"</f>
        <v>&gt;= 30dB</v>
      </c>
      <c r="U3" s="21">
        <v>-30</v>
      </c>
      <c r="V3" s="13">
        <f>SUMIFS('CrossTab Formatted Data'!$AV:$AV,'CrossTab Formatted Data'!$AU:$AU,"&gt;=" &amp; TableR13[[#This Row],[RSRP]],'CrossTab Formatted Data'!$AT:$AT,W$1)</f>
        <v>0</v>
      </c>
      <c r="W3" s="13">
        <f t="shared" ref="W3:W8" si="2">IFERROR(V3-V2,V3)</f>
        <v>0</v>
      </c>
      <c r="Y3" s="13"/>
      <c r="Z3" s="16">
        <f>TableR13[[#This Row],[Occurence ('#)]]/SUMIFS(TableR13[Occurence ('#)],TableR13[Occurence ('#)],"&lt;&gt;0")</f>
        <v>0</v>
      </c>
      <c r="AA3" s="16">
        <f>IFERROR(SUM(Z$3:Z3),Z3)</f>
        <v>0</v>
      </c>
      <c r="AB3" s="21" t="str">
        <f>"&gt;= " &amp; U3 &amp; "dBm"</f>
        <v>&gt;= -30dBm</v>
      </c>
      <c r="AE3" s="21">
        <v>30</v>
      </c>
      <c r="AF3" s="13">
        <f>SUMIFS('CrossTab Formatted Data'!$BA:$BA,'CrossTab Formatted Data'!$AZ:$AZ,"&gt;=" &amp; TableR14[[#This Row],[CINR]],'CrossTab Formatted Data'!$AY:$AY,AG$1)</f>
        <v>65</v>
      </c>
      <c r="AG3" s="13">
        <f t="shared" ref="AG3:AG8" si="3">IFERROR(AF3-AF2,AF3)</f>
        <v>65</v>
      </c>
      <c r="AI3" s="13"/>
      <c r="AJ3" s="16">
        <f>TableR14[[#This Row],[Occurence ('#)]]/SUMIFS(TableR14[Occurence ('#)],TableR14[Occurence ('#)],"&lt;&gt;0")</f>
        <v>2.2207037922787838E-2</v>
      </c>
      <c r="AK3" s="16">
        <f>IFERROR(SUM(AJ$3:AJ3),AJ3)</f>
        <v>2.2207037922787838E-2</v>
      </c>
      <c r="AL3" s="21" t="str">
        <f>"&gt;= " &amp; $K3 &amp; "dB"</f>
        <v>&gt;= 30dB</v>
      </c>
      <c r="AO3" s="21">
        <v>-30</v>
      </c>
      <c r="AP3" s="13">
        <f>SUMIFS('CrossTab Formatted Data'!$AV:$AV,'CrossTab Formatted Data'!$AU:$AU,"&gt;=" &amp; TableR21[[#This Row],[RSRP]],'CrossTab Formatted Data'!$AT:$AT,AQ$1)</f>
        <v>0</v>
      </c>
      <c r="AQ3" s="13">
        <f t="shared" ref="AQ3:AQ8" si="4">IFERROR(AP3-AP2,AP3)</f>
        <v>0</v>
      </c>
      <c r="AS3" s="13"/>
      <c r="AT3" s="16">
        <f>TableR21[[#This Row],[Occurence ('#)]]/SUMIFS(TableR21[Occurence ('#)],TableR21[Occurence ('#)],"&lt;&gt;0")</f>
        <v>0</v>
      </c>
      <c r="AU3" s="16">
        <f>IFERROR(SUM(AT$3:AT3),AT3)</f>
        <v>0</v>
      </c>
      <c r="AV3" s="21" t="str">
        <f>"&gt;= " &amp; AO3 &amp; "dBm"</f>
        <v>&gt;= -30dBm</v>
      </c>
      <c r="AY3" s="21">
        <v>30</v>
      </c>
      <c r="AZ3" s="13">
        <f>SUMIFS('CrossTab Formatted Data'!$BA:$BA,'CrossTab Formatted Data'!$AZ:$AZ,"&gt;=" &amp; TableR22[[#This Row],[CINR]],'CrossTab Formatted Data'!$AY:$AY,BA$1)</f>
        <v>151</v>
      </c>
      <c r="BA3" s="13">
        <f t="shared" ref="BA3:BA8" si="5">IFERROR(AZ3-AZ2,AZ3)</f>
        <v>151</v>
      </c>
      <c r="BC3" s="13"/>
      <c r="BD3" s="16">
        <f>TableR22[[#This Row],[Occurence ('#)]]/SUMIFS(TableR22[Occurence ('#)],TableR22[Occurence ('#)],"&lt;&gt;0")</f>
        <v>5.1606288448393711E-2</v>
      </c>
      <c r="BE3" s="16">
        <f>IFERROR(SUM(BD$3:BD3),BD3)</f>
        <v>5.1606288448393711E-2</v>
      </c>
      <c r="BF3" s="21" t="str">
        <f>"&gt;= " &amp; $K3 &amp; "dB"</f>
        <v>&gt;= 30dB</v>
      </c>
      <c r="BI3" s="21">
        <v>-30</v>
      </c>
      <c r="BJ3" s="13">
        <f>SUMIFS('CrossTab Formatted Data'!$AV:$AV,'CrossTab Formatted Data'!$AU:$AU,"&gt;=" &amp; TableR23[[#This Row],[RSRP]],'CrossTab Formatted Data'!$AT:$AT,BK$1)</f>
        <v>0</v>
      </c>
      <c r="BK3" s="13">
        <f t="shared" ref="BK3:BK8" si="6">IFERROR(BJ3-BJ2,BJ3)</f>
        <v>0</v>
      </c>
      <c r="BM3" s="13"/>
      <c r="BN3" s="16">
        <f>TableR23[[#This Row],[Occurence ('#)]]/SUMIFS(TableR23[Occurence ('#)],TableR23[Occurence ('#)],"&lt;&gt;0")</f>
        <v>0</v>
      </c>
      <c r="BO3" s="16">
        <f>IFERROR(SUM(BN$3:BN3),BN3)</f>
        <v>0</v>
      </c>
      <c r="BP3" s="21" t="str">
        <f>"&gt;= " &amp; BI3 &amp; "dBm"</f>
        <v>&gt;= -30dBm</v>
      </c>
      <c r="BS3" s="21">
        <v>30</v>
      </c>
      <c r="BT3" s="13">
        <f>SUMIFS('CrossTab Formatted Data'!$BA:$BA,'CrossTab Formatted Data'!$AZ:$AZ,"&gt;=" &amp; TableR24[[#This Row],[CINR]],'CrossTab Formatted Data'!$AY:$AY,BU$1)</f>
        <v>308</v>
      </c>
      <c r="BU3" s="13">
        <f t="shared" ref="BU3:BU8" si="7">IFERROR(BT3-BT2,BT3)</f>
        <v>308</v>
      </c>
      <c r="BW3" s="13"/>
      <c r="BX3" s="16">
        <f>TableR24[[#This Row],[Occurence ('#)]]/SUMIFS(TableR24[Occurence ('#)],TableR24[Occurence ('#)],"&lt;&gt;0")</f>
        <v>0.12796011632737847</v>
      </c>
      <c r="BY3" s="16">
        <f>IFERROR(SUM(BX$3:BX3),BX3)</f>
        <v>0.12796011632737847</v>
      </c>
      <c r="BZ3" s="21" t="str">
        <f>"&gt;= " &amp; $K3 &amp; "dB"</f>
        <v>&gt;= 30dB</v>
      </c>
      <c r="CC3" s="21">
        <v>-30</v>
      </c>
      <c r="CD3" s="13">
        <f>SUMIFS('CrossTab Formatted Data'!$AV:$AV,'CrossTab Formatted Data'!$AU:$AU,"&gt;=" &amp; TableR31[[#This Row],[RSRP]],'CrossTab Formatted Data'!$AT:$AT,CE$1)</f>
        <v>0</v>
      </c>
      <c r="CE3" s="13">
        <f t="shared" ref="CE3:CE8" si="8">IFERROR(CD3-CD2,CD3)</f>
        <v>0</v>
      </c>
      <c r="CG3" s="13"/>
      <c r="CH3" s="16">
        <f>TableR31[[#This Row],[Occurence ('#)]]/SUMIFS(TableR31[Occurence ('#)],TableR31[Occurence ('#)],"&lt;&gt;0")</f>
        <v>0</v>
      </c>
      <c r="CI3" s="16">
        <f>IFERROR(SUM(CH$3:CH3),CH3)</f>
        <v>0</v>
      </c>
      <c r="CJ3" s="21" t="str">
        <f>"&gt;= " &amp; CC3 &amp; "dBm"</f>
        <v>&gt;= -30dBm</v>
      </c>
      <c r="CM3" s="21">
        <v>30</v>
      </c>
      <c r="CN3" s="13">
        <f>SUMIFS('CrossTab Formatted Data'!$BA:$BA,'CrossTab Formatted Data'!$AZ:$AZ,"&gt;=" &amp; TableR32[[#This Row],[CINR]],'CrossTab Formatted Data'!$AY:$AY,CO$1)</f>
        <v>35</v>
      </c>
      <c r="CO3" s="13">
        <f t="shared" ref="CO3:CO8" si="9">IFERROR(CN3-CN2,CN3)</f>
        <v>35</v>
      </c>
      <c r="CQ3" s="13"/>
      <c r="CR3" s="16">
        <f>TableR32[[#This Row],[Occurence ('#)]]/SUMIFS(TableR32[Occurence ('#)],TableR32[Occurence ('#)],"&lt;&gt;0")</f>
        <v>1.1965811965811967E-2</v>
      </c>
      <c r="CS3" s="16">
        <f>IFERROR(SUM(CR$3:CR3),CR3)</f>
        <v>1.1965811965811967E-2</v>
      </c>
      <c r="CT3" s="21" t="str">
        <f>"&gt;= " &amp; $K3 &amp; "dB"</f>
        <v>&gt;= 30dB</v>
      </c>
      <c r="CW3" s="21">
        <v>-30</v>
      </c>
      <c r="CX3" s="13">
        <f>SUMIFS('CrossTab Formatted Data'!$AV:$AV,'CrossTab Formatted Data'!$AU:$AU,"&gt;=" &amp; TableR33[[#This Row],[RSRP]],'CrossTab Formatted Data'!$AT:$AT,CY$1)</f>
        <v>0</v>
      </c>
      <c r="CY3" s="13">
        <f t="shared" ref="CY3:CY8" si="10">IFERROR(CX3-CX2,CX3)</f>
        <v>0</v>
      </c>
      <c r="DA3" s="13"/>
      <c r="DB3" s="16">
        <f>TableR33[[#This Row],[Occurence ('#)]]/SUMIFS(TableR33[Occurence ('#)],TableR33[Occurence ('#)],"&lt;&gt;0")</f>
        <v>0</v>
      </c>
      <c r="DC3" s="16">
        <f>IFERROR(SUM(DB$3:DB3),DB3)</f>
        <v>0</v>
      </c>
      <c r="DD3" s="21" t="str">
        <f>"&gt;= " &amp; CW3 &amp; "dBm"</f>
        <v>&gt;= -30dBm</v>
      </c>
      <c r="DG3" s="21">
        <v>30</v>
      </c>
      <c r="DH3" s="13">
        <f>SUMIFS('CrossTab Formatted Data'!$BA:$BA,'CrossTab Formatted Data'!$AZ:$AZ,"&gt;=" &amp; TableR34[[#This Row],[CINR]],'CrossTab Formatted Data'!$AY:$AY,DI$1)</f>
        <v>138</v>
      </c>
      <c r="DI3" s="13">
        <f t="shared" ref="DI3:DI8" si="11">IFERROR(DH3-DH2,DH3)</f>
        <v>138</v>
      </c>
      <c r="DK3" s="13"/>
      <c r="DL3" s="16">
        <f>TableR34[[#This Row],[Occurence ('#)]]/SUMIFS(TableR34[Occurence ('#)],TableR34[Occurence ('#)],"&lt;&gt;0")</f>
        <v>4.7131147540983603E-2</v>
      </c>
      <c r="DM3" s="16">
        <f>IFERROR(SUM(DL$3:DL3),DL3)</f>
        <v>4.7131147540983603E-2</v>
      </c>
      <c r="DN3" s="21" t="str">
        <f>"&gt;= " &amp; $K3 &amp; "dB"</f>
        <v>&gt;= 30dB</v>
      </c>
      <c r="DQ3" s="21">
        <v>-30</v>
      </c>
      <c r="DR3" s="13">
        <f>SUMIFS('CrossTab Formatted Data'!$AV:$AV,'CrossTab Formatted Data'!$AU:$AU,"&gt;=" &amp; TableR41[[#This Row],[RSRP]],'CrossTab Formatted Data'!$AT:$AT,DS$1)</f>
        <v>0</v>
      </c>
      <c r="DS3" s="13">
        <f t="shared" ref="DS3:DS8" si="12">IFERROR(DR3-DR2,DR3)</f>
        <v>0</v>
      </c>
      <c r="DU3" s="13"/>
      <c r="DV3" s="16">
        <f>TableR41[[#This Row],[Occurence ('#)]]/SUMIFS(TableR41[Occurence ('#)],TableR41[Occurence ('#)],"&lt;&gt;0")</f>
        <v>0</v>
      </c>
      <c r="DW3" s="16">
        <f>IFERROR(SUM(DV$3:DV3),DV3)</f>
        <v>0</v>
      </c>
      <c r="DX3" s="21" t="str">
        <f>"&gt;= " &amp; DQ3 &amp; "dBm"</f>
        <v>&gt;= -30dBm</v>
      </c>
      <c r="EA3" s="21">
        <v>30</v>
      </c>
      <c r="EB3" s="13">
        <f>SUMIFS('CrossTab Formatted Data'!$BA:$BA,'CrossTab Formatted Data'!$AZ:$AZ,"&gt;=" &amp; TableR42[[#This Row],[CINR]],'CrossTab Formatted Data'!$AY:$AY,EC$1)</f>
        <v>14</v>
      </c>
      <c r="EC3" s="13">
        <f t="shared" ref="EC3:EC8" si="13">IFERROR(EB3-EB2,EB3)</f>
        <v>14</v>
      </c>
      <c r="EE3" s="13"/>
      <c r="EF3" s="16">
        <f>TableR42[[#This Row],[Occurence ('#)]]/SUMIFS(TableR42[Occurence ('#)],TableR42[Occurence ('#)],"&lt;&gt;0")</f>
        <v>4.7830543218312267E-3</v>
      </c>
      <c r="EG3" s="16">
        <f>IFERROR(SUM(EF$3:EF3),EF3)</f>
        <v>4.7830543218312267E-3</v>
      </c>
      <c r="EH3" s="21" t="str">
        <f>"&gt;= " &amp; $K3 &amp; "dB"</f>
        <v>&gt;= 30dB</v>
      </c>
      <c r="EK3" s="21">
        <v>-30</v>
      </c>
      <c r="EL3" s="13">
        <f>SUMIFS('CrossTab Formatted Data'!$AV:$AV,'CrossTab Formatted Data'!$AU:$AU,"&gt;=" &amp; TableR43[[#This Row],[RSRP]],'CrossTab Formatted Data'!$AT:$AT,EM$1)</f>
        <v>0</v>
      </c>
      <c r="EM3" s="13">
        <f t="shared" ref="EM3:EM8" si="14">IFERROR(EL3-EL2,EL3)</f>
        <v>0</v>
      </c>
      <c r="EO3" s="13"/>
      <c r="EP3" s="16">
        <f>TableR43[[#This Row],[Occurence ('#)]]/SUMIFS(TableR43[Occurence ('#)],TableR43[Occurence ('#)],"&lt;&gt;0")</f>
        <v>0</v>
      </c>
      <c r="EQ3" s="16">
        <f>IFERROR(SUM(EP$3:EP3),EP3)</f>
        <v>0</v>
      </c>
      <c r="ER3" s="21" t="str">
        <f>"&gt;= " &amp; EK3 &amp; "dBm"</f>
        <v>&gt;= -30dBm</v>
      </c>
      <c r="EU3" s="21">
        <v>30</v>
      </c>
      <c r="EV3" s="13">
        <f>SUMIFS('CrossTab Formatted Data'!$BA:$BA,'CrossTab Formatted Data'!$AZ:$AZ,"&gt;=" &amp; TableR44[[#This Row],[CINR]],'CrossTab Formatted Data'!$AY:$AY,EW$1)</f>
        <v>16</v>
      </c>
      <c r="EW3" s="13">
        <f t="shared" ref="EW3:EW8" si="15">IFERROR(EV3-EV2,EV3)</f>
        <v>16</v>
      </c>
      <c r="EY3" s="13"/>
      <c r="EZ3" s="16">
        <f>TableR44[[#This Row],[Occurence ('#)]]/SUMIFS(TableR44[Occurence ('#)],TableR44[Occurence ('#)],"&lt;&gt;0")</f>
        <v>5.4682159945317844E-3</v>
      </c>
      <c r="FA3" s="16">
        <f>IFERROR(SUM(EZ$3:EZ3),EZ3)</f>
        <v>5.4682159945317844E-3</v>
      </c>
      <c r="FB3" s="21" t="str">
        <f>"&gt;= " &amp; $K3 &amp; "dB"</f>
        <v>&gt;= 30dB</v>
      </c>
    </row>
    <row r="4" spans="1:160" x14ac:dyDescent="0.3">
      <c r="A4">
        <v>-40</v>
      </c>
      <c r="B4" s="13">
        <f>SUMIFS('CrossTab Formatted Data'!$AV:$AV,'CrossTab Formatted Data'!$AU:$AU,"&gt;=" &amp; TableR11[[#This Row],[RSRP]],'CrossTab Formatted Data'!$AT:$AT,C$1)</f>
        <v>0</v>
      </c>
      <c r="C4" s="13">
        <f t="shared" si="0"/>
        <v>0</v>
      </c>
      <c r="E4" s="13"/>
      <c r="F4" s="16">
        <f>TableR11[[#This Row],[Occurence ('#)]]/SUMIFS(TableR11[Occurence ('#)],TableR11[Occurence ('#)],"&lt;&gt;0")</f>
        <v>0</v>
      </c>
      <c r="G4" s="16">
        <f>IFERROR(SUM(F$3:F4),F4)</f>
        <v>0</v>
      </c>
      <c r="H4" s="21" t="str">
        <f t="shared" ref="H4:H13" si="16">"&gt;= " &amp; A4 &amp; "dBm"</f>
        <v>&gt;= -40dBm</v>
      </c>
      <c r="K4">
        <v>25</v>
      </c>
      <c r="L4" s="13">
        <f>SUMIFS('CrossTab Formatted Data'!$BA:$BA,'CrossTab Formatted Data'!$AZ:$AZ,"&gt;=" &amp; TableR12[[#This Row],[CINR]],'CrossTab Formatted Data'!$AY:$AY,M$1)</f>
        <v>247</v>
      </c>
      <c r="M4" s="13">
        <f t="shared" si="1"/>
        <v>221</v>
      </c>
      <c r="O4" s="13"/>
      <c r="P4" s="16">
        <f>TableR12[[#This Row],[Occurence ('#)]]/SUMIFS(TableR12[Occurence ('#)],TableR12[Occurence ('#)],"&lt;&gt;0")</f>
        <v>7.5529733424470266E-2</v>
      </c>
      <c r="Q4" s="16">
        <f>IFERROR(SUM(P$3:P4),P4)</f>
        <v>8.4415584415584416E-2</v>
      </c>
      <c r="R4" t="str">
        <f t="shared" ref="R4:R14" si="17">"&gt;= " &amp; $K4 &amp; "dB"</f>
        <v>&gt;= 25dB</v>
      </c>
      <c r="U4" s="21">
        <v>-40</v>
      </c>
      <c r="V4" s="13">
        <f>SUMIFS('CrossTab Formatted Data'!$AV:$AV,'CrossTab Formatted Data'!$AU:$AU,"&gt;=" &amp; TableR13[[#This Row],[RSRP]],'CrossTab Formatted Data'!$AT:$AT,W$1)</f>
        <v>9</v>
      </c>
      <c r="W4" s="13">
        <f t="shared" si="2"/>
        <v>9</v>
      </c>
      <c r="Y4" s="13"/>
      <c r="Z4" s="16">
        <f>TableR13[[#This Row],[Occurence ('#)]]/SUMIFS(TableR13[Occurence ('#)],TableR13[Occurence ('#)],"&lt;&gt;0")</f>
        <v>3.0748206354629312E-3</v>
      </c>
      <c r="AA4" s="16">
        <f>IFERROR(SUM(Z$3:Z4),Z4)</f>
        <v>3.0748206354629312E-3</v>
      </c>
      <c r="AB4" s="21" t="str">
        <f t="shared" ref="AB4:AB13" si="18">"&gt;= " &amp; U4 &amp; "dBm"</f>
        <v>&gt;= -40dBm</v>
      </c>
      <c r="AE4" s="21">
        <v>25</v>
      </c>
      <c r="AF4" s="13">
        <f>SUMIFS('CrossTab Formatted Data'!$BA:$BA,'CrossTab Formatted Data'!$AZ:$AZ,"&gt;=" &amp; TableR14[[#This Row],[CINR]],'CrossTab Formatted Data'!$AY:$AY,AG$1)</f>
        <v>329</v>
      </c>
      <c r="AG4" s="13">
        <f t="shared" si="3"/>
        <v>264</v>
      </c>
      <c r="AI4" s="13"/>
      <c r="AJ4" s="16">
        <f>TableR14[[#This Row],[Occurence ('#)]]/SUMIFS(TableR14[Occurence ('#)],TableR14[Occurence ('#)],"&lt;&gt;0")</f>
        <v>9.0194738640245992E-2</v>
      </c>
      <c r="AK4" s="16">
        <f>IFERROR(SUM(AJ$3:AJ4),AJ4)</f>
        <v>0.11240177656303382</v>
      </c>
      <c r="AL4" s="21" t="str">
        <f t="shared" ref="AL4:AL14" si="19">"&gt;= " &amp; $K4 &amp; "dB"</f>
        <v>&gt;= 25dB</v>
      </c>
      <c r="AO4" s="21">
        <v>-40</v>
      </c>
      <c r="AP4" s="13">
        <f>SUMIFS('CrossTab Formatted Data'!$AV:$AV,'CrossTab Formatted Data'!$AU:$AU,"&gt;=" &amp; TableR21[[#This Row],[RSRP]],'CrossTab Formatted Data'!$AT:$AT,AQ$1)</f>
        <v>31</v>
      </c>
      <c r="AQ4" s="13">
        <f t="shared" si="4"/>
        <v>31</v>
      </c>
      <c r="AS4" s="13"/>
      <c r="AT4" s="16">
        <f>TableR21[[#This Row],[Occurence ('#)]]/SUMIFS(TableR21[Occurence ('#)],TableR21[Occurence ('#)],"&lt;&gt;0")</f>
        <v>1.0594668489405332E-2</v>
      </c>
      <c r="AU4" s="16">
        <f>IFERROR(SUM(AT$3:AT4),AT4)</f>
        <v>1.0594668489405332E-2</v>
      </c>
      <c r="AV4" s="21" t="str">
        <f t="shared" ref="AV4:AV13" si="20">"&gt;= " &amp; AO4 &amp; "dBm"</f>
        <v>&gt;= -40dBm</v>
      </c>
      <c r="AY4" s="21">
        <v>25</v>
      </c>
      <c r="AZ4" s="13">
        <f>SUMIFS('CrossTab Formatted Data'!$BA:$BA,'CrossTab Formatted Data'!$AZ:$AZ,"&gt;=" &amp; TableR22[[#This Row],[CINR]],'CrossTab Formatted Data'!$AY:$AY,BA$1)</f>
        <v>402</v>
      </c>
      <c r="BA4" s="13">
        <f t="shared" si="5"/>
        <v>251</v>
      </c>
      <c r="BC4" s="13"/>
      <c r="BD4" s="16">
        <f>TableR22[[#This Row],[Occurence ('#)]]/SUMIFS(TableR22[Occurence ('#)],TableR22[Occurence ('#)],"&lt;&gt;0")</f>
        <v>8.5782638414217363E-2</v>
      </c>
      <c r="BE4" s="16">
        <f>IFERROR(SUM(BD$3:BD4),BD4)</f>
        <v>0.13738892686261106</v>
      </c>
      <c r="BF4" s="21" t="str">
        <f t="shared" ref="BF4:BF14" si="21">"&gt;= " &amp; $K4 &amp; "dB"</f>
        <v>&gt;= 25dB</v>
      </c>
      <c r="BI4" s="21">
        <v>-40</v>
      </c>
      <c r="BJ4" s="13">
        <f>SUMIFS('CrossTab Formatted Data'!$AV:$AV,'CrossTab Formatted Data'!$AU:$AU,"&gt;=" &amp; TableR23[[#This Row],[RSRP]],'CrossTab Formatted Data'!$AT:$AT,BK$1)</f>
        <v>0</v>
      </c>
      <c r="BK4" s="13">
        <f t="shared" si="6"/>
        <v>0</v>
      </c>
      <c r="BM4" s="13"/>
      <c r="BN4" s="16">
        <f>TableR23[[#This Row],[Occurence ('#)]]/SUMIFS(TableR23[Occurence ('#)],TableR23[Occurence ('#)],"&lt;&gt;0")</f>
        <v>0</v>
      </c>
      <c r="BO4" s="16">
        <f>IFERROR(SUM(BN$3:BN4),BN4)</f>
        <v>0</v>
      </c>
      <c r="BP4" s="21" t="str">
        <f t="shared" ref="BP4:BP13" si="22">"&gt;= " &amp; BI4 &amp; "dBm"</f>
        <v>&gt;= -40dBm</v>
      </c>
      <c r="BS4" s="21">
        <v>25</v>
      </c>
      <c r="BT4" s="13">
        <f>SUMIFS('CrossTab Formatted Data'!$BA:$BA,'CrossTab Formatted Data'!$AZ:$AZ,"&gt;=" &amp; TableR24[[#This Row],[CINR]],'CrossTab Formatted Data'!$AY:$AY,BU$1)</f>
        <v>645</v>
      </c>
      <c r="BU4" s="13">
        <f t="shared" si="7"/>
        <v>337</v>
      </c>
      <c r="BW4" s="13"/>
      <c r="BX4" s="16">
        <f>TableR24[[#This Row],[Occurence ('#)]]/SUMIFS(TableR24[Occurence ('#)],TableR24[Occurence ('#)],"&lt;&gt;0")</f>
        <v>0.14000830909846282</v>
      </c>
      <c r="BY4" s="16">
        <f>IFERROR(SUM(BX$3:BX4),BX4)</f>
        <v>0.26796842542584132</v>
      </c>
      <c r="BZ4" s="21" t="str">
        <f t="shared" ref="BZ4:BZ14" si="23">"&gt;= " &amp; $K4 &amp; "dB"</f>
        <v>&gt;= 25dB</v>
      </c>
      <c r="CC4" s="21">
        <v>-40</v>
      </c>
      <c r="CD4" s="13">
        <f>SUMIFS('CrossTab Formatted Data'!$AV:$AV,'CrossTab Formatted Data'!$AU:$AU,"&gt;=" &amp; TableR31[[#This Row],[RSRP]],'CrossTab Formatted Data'!$AT:$AT,CE$1)</f>
        <v>0</v>
      </c>
      <c r="CE4" s="13">
        <f t="shared" si="8"/>
        <v>0</v>
      </c>
      <c r="CG4" s="13"/>
      <c r="CH4" s="16">
        <f>TableR31[[#This Row],[Occurence ('#)]]/SUMIFS(TableR31[Occurence ('#)],TableR31[Occurence ('#)],"&lt;&gt;0")</f>
        <v>0</v>
      </c>
      <c r="CI4" s="16">
        <f>IFERROR(SUM(CH$3:CH4),CH4)</f>
        <v>0</v>
      </c>
      <c r="CJ4" s="21" t="str">
        <f t="shared" ref="CJ4:CJ13" si="24">"&gt;= " &amp; CC4 &amp; "dBm"</f>
        <v>&gt;= -40dBm</v>
      </c>
      <c r="CM4" s="21">
        <v>25</v>
      </c>
      <c r="CN4" s="13">
        <f>SUMIFS('CrossTab Formatted Data'!$BA:$BA,'CrossTab Formatted Data'!$AZ:$AZ,"&gt;=" &amp; TableR32[[#This Row],[CINR]],'CrossTab Formatted Data'!$AY:$AY,CO$1)</f>
        <v>275</v>
      </c>
      <c r="CO4" s="13">
        <f t="shared" si="9"/>
        <v>240</v>
      </c>
      <c r="CQ4" s="13"/>
      <c r="CR4" s="16">
        <f>TableR32[[#This Row],[Occurence ('#)]]/SUMIFS(TableR32[Occurence ('#)],TableR32[Occurence ('#)],"&lt;&gt;0")</f>
        <v>8.2051282051282051E-2</v>
      </c>
      <c r="CS4" s="16">
        <f>IFERROR(SUM(CR$3:CR4),CR4)</f>
        <v>9.4017094017094016E-2</v>
      </c>
      <c r="CT4" s="21" t="str">
        <f t="shared" ref="CT4:CT14" si="25">"&gt;= " &amp; $K4 &amp; "dB"</f>
        <v>&gt;= 25dB</v>
      </c>
      <c r="CW4" s="21">
        <v>-40</v>
      </c>
      <c r="CX4" s="13">
        <f>SUMIFS('CrossTab Formatted Data'!$AV:$AV,'CrossTab Formatted Data'!$AU:$AU,"&gt;=" &amp; TableR33[[#This Row],[RSRP]],'CrossTab Formatted Data'!$AT:$AT,CY$1)</f>
        <v>10</v>
      </c>
      <c r="CY4" s="13">
        <f t="shared" si="10"/>
        <v>10</v>
      </c>
      <c r="DA4" s="13"/>
      <c r="DB4" s="16">
        <f>TableR33[[#This Row],[Occurence ('#)]]/SUMIFS(TableR33[Occurence ('#)],TableR33[Occurence ('#)],"&lt;&gt;0")</f>
        <v>3.4153005464480873E-3</v>
      </c>
      <c r="DC4" s="16">
        <f>IFERROR(SUM(DB$3:DB4),DB4)</f>
        <v>3.4153005464480873E-3</v>
      </c>
      <c r="DD4" s="21" t="str">
        <f t="shared" ref="DD4:DD13" si="26">"&gt;= " &amp; CW4 &amp; "dBm"</f>
        <v>&gt;= -40dBm</v>
      </c>
      <c r="DG4" s="21">
        <v>25</v>
      </c>
      <c r="DH4" s="13">
        <f>SUMIFS('CrossTab Formatted Data'!$BA:$BA,'CrossTab Formatted Data'!$AZ:$AZ,"&gt;=" &amp; TableR34[[#This Row],[CINR]],'CrossTab Formatted Data'!$AY:$AY,DI$1)</f>
        <v>414</v>
      </c>
      <c r="DI4" s="13">
        <f t="shared" si="11"/>
        <v>276</v>
      </c>
      <c r="DK4" s="13"/>
      <c r="DL4" s="16">
        <f>TableR34[[#This Row],[Occurence ('#)]]/SUMIFS(TableR34[Occurence ('#)],TableR34[Occurence ('#)],"&lt;&gt;0")</f>
        <v>9.4262295081967207E-2</v>
      </c>
      <c r="DM4" s="16">
        <f>IFERROR(SUM(DL$3:DL4),DL4)</f>
        <v>0.14139344262295081</v>
      </c>
      <c r="DN4" s="21" t="str">
        <f t="shared" ref="DN4:DN14" si="27">"&gt;= " &amp; $K4 &amp; "dB"</f>
        <v>&gt;= 25dB</v>
      </c>
      <c r="DQ4" s="21">
        <v>-40</v>
      </c>
      <c r="DR4" s="13">
        <f>SUMIFS('CrossTab Formatted Data'!$AV:$AV,'CrossTab Formatted Data'!$AU:$AU,"&gt;=" &amp; TableR41[[#This Row],[RSRP]],'CrossTab Formatted Data'!$AT:$AT,DS$1)</f>
        <v>0</v>
      </c>
      <c r="DS4" s="13">
        <f t="shared" si="12"/>
        <v>0</v>
      </c>
      <c r="DU4" s="13"/>
      <c r="DV4" s="16">
        <f>TableR41[[#This Row],[Occurence ('#)]]/SUMIFS(TableR41[Occurence ('#)],TableR41[Occurence ('#)],"&lt;&gt;0")</f>
        <v>0</v>
      </c>
      <c r="DW4" s="16">
        <f>IFERROR(SUM(DV$3:DV4),DV4)</f>
        <v>0</v>
      </c>
      <c r="DX4" s="21" t="str">
        <f t="shared" ref="DX4:DX13" si="28">"&gt;= " &amp; DQ4 &amp; "dBm"</f>
        <v>&gt;= -40dBm</v>
      </c>
      <c r="EA4" s="21">
        <v>25</v>
      </c>
      <c r="EB4" s="13">
        <f>SUMIFS('CrossTab Formatted Data'!$BA:$BA,'CrossTab Formatted Data'!$AZ:$AZ,"&gt;=" &amp; TableR42[[#This Row],[CINR]],'CrossTab Formatted Data'!$AY:$AY,EC$1)</f>
        <v>168</v>
      </c>
      <c r="EC4" s="13">
        <f t="shared" si="13"/>
        <v>154</v>
      </c>
      <c r="EE4" s="13"/>
      <c r="EF4" s="16">
        <f>TableR42[[#This Row],[Occurence ('#)]]/SUMIFS(TableR42[Occurence ('#)],TableR42[Occurence ('#)],"&lt;&gt;0")</f>
        <v>5.261359754014349E-2</v>
      </c>
      <c r="EG4" s="16">
        <f>IFERROR(SUM(EF$3:EF4),EF4)</f>
        <v>5.7396651861974721E-2</v>
      </c>
      <c r="EH4" s="21" t="str">
        <f t="shared" ref="EH4:EH14" si="29">"&gt;= " &amp; $K4 &amp; "dB"</f>
        <v>&gt;= 25dB</v>
      </c>
      <c r="EK4" s="21">
        <v>-40</v>
      </c>
      <c r="EL4" s="13">
        <f>SUMIFS('CrossTab Formatted Data'!$AV:$AV,'CrossTab Formatted Data'!$AU:$AU,"&gt;=" &amp; TableR43[[#This Row],[RSRP]],'CrossTab Formatted Data'!$AT:$AT,EM$1)</f>
        <v>0</v>
      </c>
      <c r="EM4" s="13">
        <f t="shared" si="14"/>
        <v>0</v>
      </c>
      <c r="EO4" s="13"/>
      <c r="EP4" s="16">
        <f>TableR43[[#This Row],[Occurence ('#)]]/SUMIFS(TableR43[Occurence ('#)],TableR43[Occurence ('#)],"&lt;&gt;0")</f>
        <v>0</v>
      </c>
      <c r="EQ4" s="16">
        <f>IFERROR(SUM(EP$3:EP4),EP4)</f>
        <v>0</v>
      </c>
      <c r="ER4" s="21" t="str">
        <f t="shared" ref="ER4:ER13" si="30">"&gt;= " &amp; EK4 &amp; "dBm"</f>
        <v>&gt;= -40dBm</v>
      </c>
      <c r="EU4" s="21">
        <v>25</v>
      </c>
      <c r="EV4" s="13">
        <f>SUMIFS('CrossTab Formatted Data'!$BA:$BA,'CrossTab Formatted Data'!$AZ:$AZ,"&gt;=" &amp; TableR44[[#This Row],[CINR]],'CrossTab Formatted Data'!$AY:$AY,EW$1)</f>
        <v>109</v>
      </c>
      <c r="EW4" s="13">
        <f t="shared" si="15"/>
        <v>93</v>
      </c>
      <c r="EY4" s="13"/>
      <c r="EZ4" s="16">
        <f>TableR44[[#This Row],[Occurence ('#)]]/SUMIFS(TableR44[Occurence ('#)],TableR44[Occurence ('#)],"&lt;&gt;0")</f>
        <v>3.1784005468215998E-2</v>
      </c>
      <c r="FA4" s="16">
        <f>IFERROR(SUM(EZ$3:EZ4),EZ4)</f>
        <v>3.725222146274778E-2</v>
      </c>
      <c r="FB4" s="21" t="str">
        <f t="shared" ref="FB4:FB14" si="31">"&gt;= " &amp; $K4 &amp; "dB"</f>
        <v>&gt;= 25dB</v>
      </c>
    </row>
    <row r="5" spans="1:160" x14ac:dyDescent="0.3">
      <c r="A5">
        <v>-50</v>
      </c>
      <c r="B5" s="13">
        <f>SUMIFS('CrossTab Formatted Data'!$AV:$AV,'CrossTab Formatted Data'!$AU:$AU,"&gt;=" &amp; TableR11[[#This Row],[RSRP]],'CrossTab Formatted Data'!$AT:$AT,C$1)</f>
        <v>3</v>
      </c>
      <c r="C5" s="13">
        <f t="shared" si="0"/>
        <v>3</v>
      </c>
      <c r="E5" s="13"/>
      <c r="F5" s="16">
        <f>TableR11[[#This Row],[Occurence ('#)]]/SUMIFS(TableR11[Occurence ('#)],TableR11[Occurence ('#)],"&lt;&gt;0")</f>
        <v>1.0252904989747095E-3</v>
      </c>
      <c r="G5" s="16">
        <f>IFERROR(SUM(F$3:F5),F5)</f>
        <v>1.0252904989747095E-3</v>
      </c>
      <c r="H5" s="21" t="str">
        <f t="shared" si="16"/>
        <v>&gt;= -50dBm</v>
      </c>
      <c r="K5">
        <v>20</v>
      </c>
      <c r="L5" s="13">
        <f>SUMIFS('CrossTab Formatted Data'!$BA:$BA,'CrossTab Formatted Data'!$AZ:$AZ,"&gt;=" &amp; TableR12[[#This Row],[CINR]],'CrossTab Formatted Data'!$AY:$AY,M$1)</f>
        <v>694</v>
      </c>
      <c r="M5" s="13">
        <f t="shared" si="1"/>
        <v>447</v>
      </c>
      <c r="O5" s="13"/>
      <c r="P5" s="16">
        <f>TableR12[[#This Row],[Occurence ('#)]]/SUMIFS(TableR12[Occurence ('#)],TableR12[Occurence ('#)],"&lt;&gt;0")</f>
        <v>0.15276828434723172</v>
      </c>
      <c r="Q5" s="16">
        <f>IFERROR(SUM(P$3:P5),P5)</f>
        <v>0.23718386876281614</v>
      </c>
      <c r="R5" t="str">
        <f t="shared" si="17"/>
        <v>&gt;= 20dB</v>
      </c>
      <c r="U5" s="21">
        <v>-50</v>
      </c>
      <c r="V5" s="13">
        <f>SUMIFS('CrossTab Formatted Data'!$AV:$AV,'CrossTab Formatted Data'!$AU:$AU,"&gt;=" &amp; TableR13[[#This Row],[RSRP]],'CrossTab Formatted Data'!$AT:$AT,W$1)</f>
        <v>280</v>
      </c>
      <c r="W5" s="13">
        <f t="shared" si="2"/>
        <v>271</v>
      </c>
      <c r="Y5" s="13"/>
      <c r="Z5" s="16">
        <f>TableR13[[#This Row],[Occurence ('#)]]/SUMIFS(TableR13[Occurence ('#)],TableR13[Occurence ('#)],"&lt;&gt;0")</f>
        <v>9.2586265801161596E-2</v>
      </c>
      <c r="AA5" s="16">
        <f>IFERROR(SUM(Z$3:Z5),Z5)</f>
        <v>9.5661086436624521E-2</v>
      </c>
      <c r="AB5" s="21" t="str">
        <f t="shared" si="18"/>
        <v>&gt;= -50dBm</v>
      </c>
      <c r="AE5" s="21">
        <v>20</v>
      </c>
      <c r="AF5" s="13">
        <f>SUMIFS('CrossTab Formatted Data'!$BA:$BA,'CrossTab Formatted Data'!$AZ:$AZ,"&gt;=" &amp; TableR14[[#This Row],[CINR]],'CrossTab Formatted Data'!$AY:$AY,AG$1)</f>
        <v>659</v>
      </c>
      <c r="AG5" s="13">
        <f t="shared" si="3"/>
        <v>330</v>
      </c>
      <c r="AI5" s="13"/>
      <c r="AJ5" s="16">
        <f>TableR14[[#This Row],[Occurence ('#)]]/SUMIFS(TableR14[Occurence ('#)],TableR14[Occurence ('#)],"&lt;&gt;0")</f>
        <v>0.11274342330030748</v>
      </c>
      <c r="AK5" s="16">
        <f>IFERROR(SUM(AJ$3:AJ5),AJ5)</f>
        <v>0.22514519986334131</v>
      </c>
      <c r="AL5" s="21" t="str">
        <f t="shared" si="19"/>
        <v>&gt;= 20dB</v>
      </c>
      <c r="AO5" s="21">
        <v>-50</v>
      </c>
      <c r="AP5" s="13">
        <f>SUMIFS('CrossTab Formatted Data'!$AV:$AV,'CrossTab Formatted Data'!$AU:$AU,"&gt;=" &amp; TableR21[[#This Row],[RSRP]],'CrossTab Formatted Data'!$AT:$AT,AQ$1)</f>
        <v>332</v>
      </c>
      <c r="AQ5" s="13">
        <f t="shared" si="4"/>
        <v>301</v>
      </c>
      <c r="AS5" s="13"/>
      <c r="AT5" s="16">
        <f>TableR21[[#This Row],[Occurence ('#)]]/SUMIFS(TableR21[Occurence ('#)],TableR21[Occurence ('#)],"&lt;&gt;0")</f>
        <v>0.10287081339712918</v>
      </c>
      <c r="AU5" s="16">
        <f>IFERROR(SUM(AT$3:AT5),AT5)</f>
        <v>0.11346548188653452</v>
      </c>
      <c r="AV5" s="21" t="str">
        <f t="shared" si="20"/>
        <v>&gt;= -50dBm</v>
      </c>
      <c r="AY5" s="21">
        <v>20</v>
      </c>
      <c r="AZ5" s="13">
        <f>SUMIFS('CrossTab Formatted Data'!$BA:$BA,'CrossTab Formatted Data'!$AZ:$AZ,"&gt;=" &amp; TableR22[[#This Row],[CINR]],'CrossTab Formatted Data'!$AY:$AY,BA$1)</f>
        <v>700</v>
      </c>
      <c r="BA5" s="13">
        <f t="shared" si="5"/>
        <v>298</v>
      </c>
      <c r="BC5" s="13"/>
      <c r="BD5" s="16">
        <f>TableR22[[#This Row],[Occurence ('#)]]/SUMIFS(TableR22[Occurence ('#)],TableR22[Occurence ('#)],"&lt;&gt;0")</f>
        <v>0.10184552289815448</v>
      </c>
      <c r="BE5" s="16">
        <f>IFERROR(SUM(BD$3:BD5),BD5)</f>
        <v>0.23923444976076552</v>
      </c>
      <c r="BF5" s="21" t="str">
        <f t="shared" si="21"/>
        <v>&gt;= 20dB</v>
      </c>
      <c r="BI5" s="21">
        <v>-50</v>
      </c>
      <c r="BJ5" s="13">
        <f>SUMIFS('CrossTab Formatted Data'!$AV:$AV,'CrossTab Formatted Data'!$AU:$AU,"&gt;=" &amp; TableR23[[#This Row],[RSRP]],'CrossTab Formatted Data'!$AT:$AT,BK$1)</f>
        <v>176</v>
      </c>
      <c r="BK5" s="13">
        <f t="shared" si="6"/>
        <v>176</v>
      </c>
      <c r="BM5" s="13"/>
      <c r="BN5" s="16">
        <f>TableR23[[#This Row],[Occurence ('#)]]/SUMIFS(TableR23[Occurence ('#)],TableR23[Occurence ('#)],"&lt;&gt;0")</f>
        <v>7.3120066472787709E-2</v>
      </c>
      <c r="BO5" s="16">
        <f>IFERROR(SUM(BN$3:BN5),BN5)</f>
        <v>7.3120066472787709E-2</v>
      </c>
      <c r="BP5" s="21" t="str">
        <f t="shared" si="22"/>
        <v>&gt;= -50dBm</v>
      </c>
      <c r="BS5" s="21">
        <v>20</v>
      </c>
      <c r="BT5" s="13">
        <f>SUMIFS('CrossTab Formatted Data'!$BA:$BA,'CrossTab Formatted Data'!$AZ:$AZ,"&gt;=" &amp; TableR24[[#This Row],[CINR]],'CrossTab Formatted Data'!$AY:$AY,BU$1)</f>
        <v>1059</v>
      </c>
      <c r="BU5" s="13">
        <f t="shared" si="7"/>
        <v>414</v>
      </c>
      <c r="BW5" s="13"/>
      <c r="BX5" s="16">
        <f>TableR24[[#This Row],[Occurence ('#)]]/SUMIFS(TableR24[Occurence ('#)],TableR24[Occurence ('#)],"&lt;&gt;0")</f>
        <v>0.17199833818030744</v>
      </c>
      <c r="BY5" s="16">
        <f>IFERROR(SUM(BX$3:BX5),BX5)</f>
        <v>0.43996676360614873</v>
      </c>
      <c r="BZ5" s="21" t="str">
        <f t="shared" si="23"/>
        <v>&gt;= 20dB</v>
      </c>
      <c r="CC5" s="21">
        <v>-50</v>
      </c>
      <c r="CD5" s="13">
        <f>SUMIFS('CrossTab Formatted Data'!$AV:$AV,'CrossTab Formatted Data'!$AU:$AU,"&gt;=" &amp; TableR31[[#This Row],[RSRP]],'CrossTab Formatted Data'!$AT:$AT,CE$1)</f>
        <v>0</v>
      </c>
      <c r="CE5" s="13">
        <f t="shared" si="8"/>
        <v>0</v>
      </c>
      <c r="CG5" s="13"/>
      <c r="CH5" s="16">
        <f>TableR31[[#This Row],[Occurence ('#)]]/SUMIFS(TableR31[Occurence ('#)],TableR31[Occurence ('#)],"&lt;&gt;0")</f>
        <v>0</v>
      </c>
      <c r="CI5" s="16">
        <f>IFERROR(SUM(CH$3:CH5),CH5)</f>
        <v>0</v>
      </c>
      <c r="CJ5" s="21" t="str">
        <f t="shared" si="24"/>
        <v>&gt;= -50dBm</v>
      </c>
      <c r="CM5" s="21">
        <v>20</v>
      </c>
      <c r="CN5" s="13">
        <f>SUMIFS('CrossTab Formatted Data'!$BA:$BA,'CrossTab Formatted Data'!$AZ:$AZ,"&gt;=" &amp; TableR32[[#This Row],[CINR]],'CrossTab Formatted Data'!$AY:$AY,CO$1)</f>
        <v>983</v>
      </c>
      <c r="CO5" s="13">
        <f t="shared" si="9"/>
        <v>708</v>
      </c>
      <c r="CQ5" s="13"/>
      <c r="CR5" s="16">
        <f>TableR32[[#This Row],[Occurence ('#)]]/SUMIFS(TableR32[Occurence ('#)],TableR32[Occurence ('#)],"&lt;&gt;0")</f>
        <v>0.24205128205128204</v>
      </c>
      <c r="CS5" s="16">
        <f>IFERROR(SUM(CR$3:CR5),CR5)</f>
        <v>0.33606837606837603</v>
      </c>
      <c r="CT5" s="21" t="str">
        <f t="shared" si="25"/>
        <v>&gt;= 20dB</v>
      </c>
      <c r="CW5" s="21">
        <v>-50</v>
      </c>
      <c r="CX5" s="13">
        <f>SUMIFS('CrossTab Formatted Data'!$AV:$AV,'CrossTab Formatted Data'!$AU:$AU,"&gt;=" &amp; TableR33[[#This Row],[RSRP]],'CrossTab Formatted Data'!$AT:$AT,CY$1)</f>
        <v>212</v>
      </c>
      <c r="CY5" s="13">
        <f t="shared" si="10"/>
        <v>202</v>
      </c>
      <c r="DA5" s="13"/>
      <c r="DB5" s="16">
        <f>TableR33[[#This Row],[Occurence ('#)]]/SUMIFS(TableR33[Occurence ('#)],TableR33[Occurence ('#)],"&lt;&gt;0")</f>
        <v>6.8989071038251359E-2</v>
      </c>
      <c r="DC5" s="16">
        <f>IFERROR(SUM(DB$3:DB5),DB5)</f>
        <v>7.2404371584699451E-2</v>
      </c>
      <c r="DD5" s="21" t="str">
        <f t="shared" si="26"/>
        <v>&gt;= -50dBm</v>
      </c>
      <c r="DG5" s="21">
        <v>20</v>
      </c>
      <c r="DH5" s="13">
        <f>SUMIFS('CrossTab Formatted Data'!$BA:$BA,'CrossTab Formatted Data'!$AZ:$AZ,"&gt;=" &amp; TableR34[[#This Row],[CINR]],'CrossTab Formatted Data'!$AY:$AY,DI$1)</f>
        <v>812</v>
      </c>
      <c r="DI5" s="13">
        <f t="shared" si="11"/>
        <v>398</v>
      </c>
      <c r="DK5" s="13"/>
      <c r="DL5" s="16">
        <f>TableR34[[#This Row],[Occurence ('#)]]/SUMIFS(TableR34[Occurence ('#)],TableR34[Occurence ('#)],"&lt;&gt;0")</f>
        <v>0.13592896174863389</v>
      </c>
      <c r="DM5" s="16">
        <f>IFERROR(SUM(DL$3:DL5),DL5)</f>
        <v>0.27732240437158473</v>
      </c>
      <c r="DN5" s="21" t="str">
        <f t="shared" si="27"/>
        <v>&gt;= 20dB</v>
      </c>
      <c r="DQ5" s="21">
        <v>-50</v>
      </c>
      <c r="DR5" s="13">
        <f>SUMIFS('CrossTab Formatted Data'!$AV:$AV,'CrossTab Formatted Data'!$AU:$AU,"&gt;=" &amp; TableR41[[#This Row],[RSRP]],'CrossTab Formatted Data'!$AT:$AT,DS$1)</f>
        <v>0</v>
      </c>
      <c r="DS5" s="13">
        <f t="shared" si="12"/>
        <v>0</v>
      </c>
      <c r="DU5" s="13"/>
      <c r="DV5" s="16">
        <f>TableR41[[#This Row],[Occurence ('#)]]/SUMIFS(TableR41[Occurence ('#)],TableR41[Occurence ('#)],"&lt;&gt;0")</f>
        <v>0</v>
      </c>
      <c r="DW5" s="16">
        <f>IFERROR(SUM(DV$3:DV5),DV5)</f>
        <v>0</v>
      </c>
      <c r="DX5" s="21" t="str">
        <f t="shared" si="28"/>
        <v>&gt;= -50dBm</v>
      </c>
      <c r="EA5" s="21">
        <v>20</v>
      </c>
      <c r="EB5" s="13">
        <f>SUMIFS('CrossTab Formatted Data'!$BA:$BA,'CrossTab Formatted Data'!$AZ:$AZ,"&gt;=" &amp; TableR42[[#This Row],[CINR]],'CrossTab Formatted Data'!$AY:$AY,EC$1)</f>
        <v>579</v>
      </c>
      <c r="EC5" s="13">
        <f t="shared" si="13"/>
        <v>411</v>
      </c>
      <c r="EE5" s="13"/>
      <c r="EF5" s="16">
        <f>TableR42[[#This Row],[Occurence ('#)]]/SUMIFS(TableR42[Occurence ('#)],TableR42[Occurence ('#)],"&lt;&gt;0")</f>
        <v>0.14041680901947387</v>
      </c>
      <c r="EG5" s="16">
        <f>IFERROR(SUM(EF$3:EF5),EF5)</f>
        <v>0.19781346088144858</v>
      </c>
      <c r="EH5" s="21" t="str">
        <f t="shared" si="29"/>
        <v>&gt;= 20dB</v>
      </c>
      <c r="EK5" s="21">
        <v>-50</v>
      </c>
      <c r="EL5" s="13">
        <f>SUMIFS('CrossTab Formatted Data'!$AV:$AV,'CrossTab Formatted Data'!$AU:$AU,"&gt;=" &amp; TableR43[[#This Row],[RSRP]],'CrossTab Formatted Data'!$AT:$AT,EM$1)</f>
        <v>0</v>
      </c>
      <c r="EM5" s="13">
        <f t="shared" si="14"/>
        <v>0</v>
      </c>
      <c r="EO5" s="13"/>
      <c r="EP5" s="16">
        <f>TableR43[[#This Row],[Occurence ('#)]]/SUMIFS(TableR43[Occurence ('#)],TableR43[Occurence ('#)],"&lt;&gt;0")</f>
        <v>0</v>
      </c>
      <c r="EQ5" s="16">
        <f>IFERROR(SUM(EP$3:EP5),EP5)</f>
        <v>0</v>
      </c>
      <c r="ER5" s="21" t="str">
        <f t="shared" si="30"/>
        <v>&gt;= -50dBm</v>
      </c>
      <c r="EU5" s="21">
        <v>20</v>
      </c>
      <c r="EV5" s="13">
        <f>SUMIFS('CrossTab Formatted Data'!$BA:$BA,'CrossTab Formatted Data'!$AZ:$AZ,"&gt;=" &amp; TableR44[[#This Row],[CINR]],'CrossTab Formatted Data'!$AY:$AY,EW$1)</f>
        <v>530</v>
      </c>
      <c r="EW5" s="13">
        <f t="shared" si="15"/>
        <v>421</v>
      </c>
      <c r="EY5" s="13"/>
      <c r="EZ5" s="16">
        <f>TableR44[[#This Row],[Occurence ('#)]]/SUMIFS(TableR44[Occurence ('#)],TableR44[Occurence ('#)],"&lt;&gt;0")</f>
        <v>0.14388243335611756</v>
      </c>
      <c r="FA5" s="16">
        <f>IFERROR(SUM(EZ$3:EZ5),EZ5)</f>
        <v>0.18113465481886534</v>
      </c>
      <c r="FB5" s="21" t="str">
        <f t="shared" si="31"/>
        <v>&gt;= 20dB</v>
      </c>
    </row>
    <row r="6" spans="1:160" x14ac:dyDescent="0.3">
      <c r="A6">
        <v>-60</v>
      </c>
      <c r="B6" s="13">
        <f>SUMIFS('CrossTab Formatted Data'!$AV:$AV,'CrossTab Formatted Data'!$AU:$AU,"&gt;=" &amp; TableR11[[#This Row],[RSRP]],'CrossTab Formatted Data'!$AT:$AT,C$1)</f>
        <v>307</v>
      </c>
      <c r="C6" s="13">
        <f t="shared" si="0"/>
        <v>304</v>
      </c>
      <c r="E6" s="13"/>
      <c r="F6" s="16">
        <f>TableR11[[#This Row],[Occurence ('#)]]/SUMIFS(TableR11[Occurence ('#)],TableR11[Occurence ('#)],"&lt;&gt;0")</f>
        <v>0.1038961038961039</v>
      </c>
      <c r="G6" s="16">
        <f>IFERROR(SUM(F$3:F6),F6)</f>
        <v>0.10492139439507861</v>
      </c>
      <c r="H6" s="21" t="str">
        <f t="shared" si="16"/>
        <v>&gt;= -60dBm</v>
      </c>
      <c r="K6">
        <v>15</v>
      </c>
      <c r="L6" s="13">
        <f>SUMIFS('CrossTab Formatted Data'!$BA:$BA,'CrossTab Formatted Data'!$AZ:$AZ,"&gt;=" &amp; TableR12[[#This Row],[CINR]],'CrossTab Formatted Data'!$AY:$AY,M$1)</f>
        <v>1303</v>
      </c>
      <c r="M6" s="13">
        <f t="shared" si="1"/>
        <v>609</v>
      </c>
      <c r="O6" s="13"/>
      <c r="P6" s="16">
        <f>TableR12[[#This Row],[Occurence ('#)]]/SUMIFS(TableR12[Occurence ('#)],TableR12[Occurence ('#)],"&lt;&gt;0")</f>
        <v>0.20813397129186603</v>
      </c>
      <c r="Q6" s="16">
        <f>IFERROR(SUM(P$3:P6),P6)</f>
        <v>0.44531784005468217</v>
      </c>
      <c r="R6" t="str">
        <f t="shared" si="17"/>
        <v>&gt;= 15dB</v>
      </c>
      <c r="U6" s="21">
        <v>-60</v>
      </c>
      <c r="V6" s="13">
        <f>SUMIFS('CrossTab Formatted Data'!$AV:$AV,'CrossTab Formatted Data'!$AU:$AU,"&gt;=" &amp; TableR13[[#This Row],[RSRP]],'CrossTab Formatted Data'!$AT:$AT,W$1)</f>
        <v>808</v>
      </c>
      <c r="W6" s="13">
        <f t="shared" si="2"/>
        <v>528</v>
      </c>
      <c r="Y6" s="13"/>
      <c r="Z6" s="16">
        <f>TableR13[[#This Row],[Occurence ('#)]]/SUMIFS(TableR13[Occurence ('#)],TableR13[Occurence ('#)],"&lt;&gt;0")</f>
        <v>0.18038947728049198</v>
      </c>
      <c r="AA6" s="16">
        <f>IFERROR(SUM(Z$3:Z6),Z6)</f>
        <v>0.2760505637171165</v>
      </c>
      <c r="AB6" s="21" t="str">
        <f t="shared" si="18"/>
        <v>&gt;= -60dBm</v>
      </c>
      <c r="AE6" s="21">
        <v>15</v>
      </c>
      <c r="AF6" s="13">
        <f>SUMIFS('CrossTab Formatted Data'!$BA:$BA,'CrossTab Formatted Data'!$AZ:$AZ,"&gt;=" &amp; TableR14[[#This Row],[CINR]],'CrossTab Formatted Data'!$AY:$AY,AG$1)</f>
        <v>1241</v>
      </c>
      <c r="AG6" s="13">
        <f t="shared" si="3"/>
        <v>582</v>
      </c>
      <c r="AI6" s="13"/>
      <c r="AJ6" s="16">
        <f>TableR14[[#This Row],[Occurence ('#)]]/SUMIFS(TableR14[Occurence ('#)],TableR14[Occurence ('#)],"&lt;&gt;0")</f>
        <v>0.19883840109326956</v>
      </c>
      <c r="AK6" s="16">
        <f>IFERROR(SUM(AJ$3:AJ6),AJ6)</f>
        <v>0.42398360095661086</v>
      </c>
      <c r="AL6" s="21" t="str">
        <f t="shared" si="19"/>
        <v>&gt;= 15dB</v>
      </c>
      <c r="AO6" s="21">
        <v>-60</v>
      </c>
      <c r="AP6" s="13">
        <f>SUMIFS('CrossTab Formatted Data'!$AV:$AV,'CrossTab Formatted Data'!$AU:$AU,"&gt;=" &amp; TableR21[[#This Row],[RSRP]],'CrossTab Formatted Data'!$AT:$AT,AQ$1)</f>
        <v>1221</v>
      </c>
      <c r="AQ6" s="13">
        <f t="shared" si="4"/>
        <v>889</v>
      </c>
      <c r="AS6" s="13"/>
      <c r="AT6" s="16">
        <f>TableR21[[#This Row],[Occurence ('#)]]/SUMIFS(TableR21[Occurence ('#)],TableR21[Occurence ('#)],"&lt;&gt;0")</f>
        <v>0.30382775119617222</v>
      </c>
      <c r="AU6" s="16">
        <f>IFERROR(SUM(AT$3:AT6),AT6)</f>
        <v>0.41729323308270672</v>
      </c>
      <c r="AV6" s="21" t="str">
        <f t="shared" si="20"/>
        <v>&gt;= -60dBm</v>
      </c>
      <c r="AY6" s="21">
        <v>15</v>
      </c>
      <c r="AZ6" s="13">
        <f>SUMIFS('CrossTab Formatted Data'!$BA:$BA,'CrossTab Formatted Data'!$AZ:$AZ,"&gt;=" &amp; TableR22[[#This Row],[CINR]],'CrossTab Formatted Data'!$AY:$AY,BA$1)</f>
        <v>1299</v>
      </c>
      <c r="BA6" s="13">
        <f t="shared" si="5"/>
        <v>599</v>
      </c>
      <c r="BC6" s="13"/>
      <c r="BD6" s="16">
        <f>TableR22[[#This Row],[Occurence ('#)]]/SUMIFS(TableR22[Occurence ('#)],TableR22[Occurence ('#)],"&lt;&gt;0")</f>
        <v>0.20471633629528366</v>
      </c>
      <c r="BE6" s="16">
        <f>IFERROR(SUM(BD$3:BD6),BD6)</f>
        <v>0.44395078605604921</v>
      </c>
      <c r="BF6" s="21" t="str">
        <f t="shared" si="21"/>
        <v>&gt;= 15dB</v>
      </c>
      <c r="BI6" s="21">
        <v>-60</v>
      </c>
      <c r="BJ6" s="13">
        <f>SUMIFS('CrossTab Formatted Data'!$AV:$AV,'CrossTab Formatted Data'!$AU:$AU,"&gt;=" &amp; TableR23[[#This Row],[RSRP]],'CrossTab Formatted Data'!$AT:$AT,BK$1)</f>
        <v>583</v>
      </c>
      <c r="BK6" s="13">
        <f t="shared" si="6"/>
        <v>407</v>
      </c>
      <c r="BM6" s="13"/>
      <c r="BN6" s="16">
        <f>TableR23[[#This Row],[Occurence ('#)]]/SUMIFS(TableR23[Occurence ('#)],TableR23[Occurence ('#)],"&lt;&gt;0")</f>
        <v>0.16909015371832156</v>
      </c>
      <c r="BO6" s="16">
        <f>IFERROR(SUM(BN$3:BN6),BN6)</f>
        <v>0.24221022019110927</v>
      </c>
      <c r="BP6" s="21" t="str">
        <f t="shared" si="22"/>
        <v>&gt;= -60dBm</v>
      </c>
      <c r="BS6" s="21">
        <v>15</v>
      </c>
      <c r="BT6" s="13">
        <f>SUMIFS('CrossTab Formatted Data'!$BA:$BA,'CrossTab Formatted Data'!$AZ:$AZ,"&gt;=" &amp; TableR24[[#This Row],[CINR]],'CrossTab Formatted Data'!$AY:$AY,BU$1)</f>
        <v>1602</v>
      </c>
      <c r="BU6" s="13">
        <f t="shared" si="7"/>
        <v>543</v>
      </c>
      <c r="BW6" s="13"/>
      <c r="BX6" s="16">
        <f>TableR24[[#This Row],[Occurence ('#)]]/SUMIFS(TableR24[Occurence ('#)],TableR24[Occurence ('#)],"&lt;&gt;0")</f>
        <v>0.2255920232654757</v>
      </c>
      <c r="BY6" s="16">
        <f>IFERROR(SUM(BX$3:BX6),BX6)</f>
        <v>0.6655587868716244</v>
      </c>
      <c r="BZ6" s="21" t="str">
        <f t="shared" si="23"/>
        <v>&gt;= 15dB</v>
      </c>
      <c r="CC6" s="21">
        <v>-60</v>
      </c>
      <c r="CD6" s="13">
        <f>SUMIFS('CrossTab Formatted Data'!$AV:$AV,'CrossTab Formatted Data'!$AU:$AU,"&gt;=" &amp; TableR31[[#This Row],[RSRP]],'CrossTab Formatted Data'!$AT:$AT,CE$1)</f>
        <v>327</v>
      </c>
      <c r="CE6" s="13">
        <f t="shared" si="8"/>
        <v>327</v>
      </c>
      <c r="CG6" s="13"/>
      <c r="CH6" s="16">
        <f>TableR31[[#This Row],[Occurence ('#)]]/SUMIFS(TableR31[Occurence ('#)],TableR31[Occurence ('#)],"&lt;&gt;0")</f>
        <v>0.1117948717948718</v>
      </c>
      <c r="CI6" s="16">
        <f>IFERROR(SUM(CH$3:CH6),CH6)</f>
        <v>0.1117948717948718</v>
      </c>
      <c r="CJ6" s="21" t="str">
        <f t="shared" si="24"/>
        <v>&gt;= -60dBm</v>
      </c>
      <c r="CM6" s="21">
        <v>15</v>
      </c>
      <c r="CN6" s="13">
        <f>SUMIFS('CrossTab Formatted Data'!$BA:$BA,'CrossTab Formatted Data'!$AZ:$AZ,"&gt;=" &amp; TableR32[[#This Row],[CINR]],'CrossTab Formatted Data'!$AY:$AY,CO$1)</f>
        <v>1580</v>
      </c>
      <c r="CO6" s="13">
        <f t="shared" si="9"/>
        <v>597</v>
      </c>
      <c r="CQ6" s="13"/>
      <c r="CR6" s="16">
        <f>TableR32[[#This Row],[Occurence ('#)]]/SUMIFS(TableR32[Occurence ('#)],TableR32[Occurence ('#)],"&lt;&gt;0")</f>
        <v>0.20410256410256411</v>
      </c>
      <c r="CS6" s="16">
        <f>IFERROR(SUM(CR$3:CR6),CR6)</f>
        <v>0.54017094017094014</v>
      </c>
      <c r="CT6" s="21" t="str">
        <f t="shared" si="25"/>
        <v>&gt;= 15dB</v>
      </c>
      <c r="CW6" s="21">
        <v>-60</v>
      </c>
      <c r="CX6" s="13">
        <f>SUMIFS('CrossTab Formatted Data'!$AV:$AV,'CrossTab Formatted Data'!$AU:$AU,"&gt;=" &amp; TableR33[[#This Row],[RSRP]],'CrossTab Formatted Data'!$AT:$AT,CY$1)</f>
        <v>612</v>
      </c>
      <c r="CY6" s="13">
        <f t="shared" si="10"/>
        <v>400</v>
      </c>
      <c r="DA6" s="13"/>
      <c r="DB6" s="16">
        <f>TableR33[[#This Row],[Occurence ('#)]]/SUMIFS(TableR33[Occurence ('#)],TableR33[Occurence ('#)],"&lt;&gt;0")</f>
        <v>0.13661202185792351</v>
      </c>
      <c r="DC6" s="16">
        <f>IFERROR(SUM(DB$3:DB6),DB6)</f>
        <v>0.20901639344262296</v>
      </c>
      <c r="DD6" s="21" t="str">
        <f t="shared" si="26"/>
        <v>&gt;= -60dBm</v>
      </c>
      <c r="DG6" s="21">
        <v>15</v>
      </c>
      <c r="DH6" s="13">
        <f>SUMIFS('CrossTab Formatted Data'!$BA:$BA,'CrossTab Formatted Data'!$AZ:$AZ,"&gt;=" &amp; TableR34[[#This Row],[CINR]],'CrossTab Formatted Data'!$AY:$AY,DI$1)</f>
        <v>1537</v>
      </c>
      <c r="DI6" s="13">
        <f t="shared" si="11"/>
        <v>725</v>
      </c>
      <c r="DK6" s="13"/>
      <c r="DL6" s="16">
        <f>TableR34[[#This Row],[Occurence ('#)]]/SUMIFS(TableR34[Occurence ('#)],TableR34[Occurence ('#)],"&lt;&gt;0")</f>
        <v>0.24760928961748635</v>
      </c>
      <c r="DM6" s="16">
        <f>IFERROR(SUM(DL$3:DL6),DL6)</f>
        <v>0.52493169398907114</v>
      </c>
      <c r="DN6" s="21" t="str">
        <f t="shared" si="27"/>
        <v>&gt;= 15dB</v>
      </c>
      <c r="DQ6" s="21">
        <v>-60</v>
      </c>
      <c r="DR6" s="13">
        <f>SUMIFS('CrossTab Formatted Data'!$AV:$AV,'CrossTab Formatted Data'!$AU:$AU,"&gt;=" &amp; TableR41[[#This Row],[RSRP]],'CrossTab Formatted Data'!$AT:$AT,DS$1)</f>
        <v>33</v>
      </c>
      <c r="DS6" s="13">
        <f t="shared" si="12"/>
        <v>33</v>
      </c>
      <c r="DU6" s="13"/>
      <c r="DV6" s="16">
        <f>TableR41[[#This Row],[Occurence ('#)]]/SUMIFS(TableR41[Occurence ('#)],TableR41[Occurence ('#)],"&lt;&gt;0")</f>
        <v>1.1274342330030749E-2</v>
      </c>
      <c r="DW6" s="16">
        <f>IFERROR(SUM(DV$3:DV6),DV6)</f>
        <v>1.1274342330030749E-2</v>
      </c>
      <c r="DX6" s="21" t="str">
        <f t="shared" si="28"/>
        <v>&gt;= -60dBm</v>
      </c>
      <c r="EA6" s="21">
        <v>15</v>
      </c>
      <c r="EB6" s="13">
        <f>SUMIFS('CrossTab Formatted Data'!$BA:$BA,'CrossTab Formatted Data'!$AZ:$AZ,"&gt;=" &amp; TableR42[[#This Row],[CINR]],'CrossTab Formatted Data'!$AY:$AY,EC$1)</f>
        <v>1159</v>
      </c>
      <c r="EC6" s="13">
        <f t="shared" si="13"/>
        <v>580</v>
      </c>
      <c r="EE6" s="13"/>
      <c r="EF6" s="16">
        <f>TableR42[[#This Row],[Occurence ('#)]]/SUMIFS(TableR42[Occurence ('#)],TableR42[Occurence ('#)],"&lt;&gt;0")</f>
        <v>0.19815510761872224</v>
      </c>
      <c r="EG6" s="16">
        <f>IFERROR(SUM(EF$3:EF6),EF6)</f>
        <v>0.39596856850017081</v>
      </c>
      <c r="EH6" s="21" t="str">
        <f t="shared" si="29"/>
        <v>&gt;= 15dB</v>
      </c>
      <c r="EK6" s="21">
        <v>-60</v>
      </c>
      <c r="EL6" s="13">
        <f>SUMIFS('CrossTab Formatted Data'!$AV:$AV,'CrossTab Formatted Data'!$AU:$AU,"&gt;=" &amp; TableR43[[#This Row],[RSRP]],'CrossTab Formatted Data'!$AT:$AT,EM$1)</f>
        <v>109</v>
      </c>
      <c r="EM6" s="13">
        <f t="shared" si="14"/>
        <v>109</v>
      </c>
      <c r="EO6" s="13"/>
      <c r="EP6" s="16">
        <f>TableR43[[#This Row],[Occurence ('#)]]/SUMIFS(TableR43[Occurence ('#)],TableR43[Occurence ('#)],"&lt;&gt;0")</f>
        <v>3.725222146274778E-2</v>
      </c>
      <c r="EQ6" s="16">
        <f>IFERROR(SUM(EP$3:EP6),EP6)</f>
        <v>3.725222146274778E-2</v>
      </c>
      <c r="ER6" s="21" t="str">
        <f t="shared" si="30"/>
        <v>&gt;= -60dBm</v>
      </c>
      <c r="EU6" s="21">
        <v>15</v>
      </c>
      <c r="EV6" s="13">
        <f>SUMIFS('CrossTab Formatted Data'!$BA:$BA,'CrossTab Formatted Data'!$AZ:$AZ,"&gt;=" &amp; TableR44[[#This Row],[CINR]],'CrossTab Formatted Data'!$AY:$AY,EW$1)</f>
        <v>1431</v>
      </c>
      <c r="EW6" s="13">
        <f t="shared" si="15"/>
        <v>901</v>
      </c>
      <c r="EY6" s="13"/>
      <c r="EZ6" s="16">
        <f>TableR44[[#This Row],[Occurence ('#)]]/SUMIFS(TableR44[Occurence ('#)],TableR44[Occurence ('#)],"&lt;&gt;0")</f>
        <v>0.30792891319207111</v>
      </c>
      <c r="FA6" s="16">
        <f>IFERROR(SUM(EZ$3:EZ6),EZ6)</f>
        <v>0.48906356801093642</v>
      </c>
      <c r="FB6" s="21" t="str">
        <f t="shared" si="31"/>
        <v>&gt;= 15dB</v>
      </c>
    </row>
    <row r="7" spans="1:160" x14ac:dyDescent="0.3">
      <c r="A7">
        <v>-70</v>
      </c>
      <c r="B7" s="13">
        <f>SUMIFS('CrossTab Formatted Data'!$AV:$AV,'CrossTab Formatted Data'!$AU:$AU,"&gt;=" &amp; TableR11[[#This Row],[RSRP]],'CrossTab Formatted Data'!$AT:$AT,C$1)</f>
        <v>1537</v>
      </c>
      <c r="C7" s="13">
        <f t="shared" si="0"/>
        <v>1230</v>
      </c>
      <c r="E7" s="13"/>
      <c r="F7" s="16">
        <f>TableR11[[#This Row],[Occurence ('#)]]/SUMIFS(TableR11[Occurence ('#)],TableR11[Occurence ('#)],"&lt;&gt;0")</f>
        <v>0.42036910457963089</v>
      </c>
      <c r="G7" s="16">
        <f>IFERROR(SUM(F$3:F7),F7)</f>
        <v>0.52529049897470947</v>
      </c>
      <c r="H7" s="21" t="str">
        <f t="shared" si="16"/>
        <v>&gt;= -70dBm</v>
      </c>
      <c r="K7">
        <v>10</v>
      </c>
      <c r="L7" s="13">
        <f>SUMIFS('CrossTab Formatted Data'!$BA:$BA,'CrossTab Formatted Data'!$AZ:$AZ,"&gt;=" &amp; TableR12[[#This Row],[CINR]],'CrossTab Formatted Data'!$AY:$AY,M$1)</f>
        <v>1856</v>
      </c>
      <c r="M7" s="13">
        <f t="shared" si="1"/>
        <v>553</v>
      </c>
      <c r="O7" s="13"/>
      <c r="P7" s="16">
        <f>TableR12[[#This Row],[Occurence ('#)]]/SUMIFS(TableR12[Occurence ('#)],TableR12[Occurence ('#)],"&lt;&gt;0")</f>
        <v>0.18899521531100477</v>
      </c>
      <c r="Q7" s="16">
        <f>IFERROR(SUM(P$3:P7),P7)</f>
        <v>0.63431305536568694</v>
      </c>
      <c r="R7" t="str">
        <f t="shared" si="17"/>
        <v>&gt;= 10dB</v>
      </c>
      <c r="U7" s="21">
        <v>-70</v>
      </c>
      <c r="V7" s="13">
        <f>SUMIFS('CrossTab Formatted Data'!$AV:$AV,'CrossTab Formatted Data'!$AU:$AU,"&gt;=" &amp; TableR13[[#This Row],[RSRP]],'CrossTab Formatted Data'!$AT:$AT,W$1)</f>
        <v>1933</v>
      </c>
      <c r="W7" s="13">
        <f t="shared" si="2"/>
        <v>1125</v>
      </c>
      <c r="Y7" s="13"/>
      <c r="Z7" s="16">
        <f>TableR13[[#This Row],[Occurence ('#)]]/SUMIFS(TableR13[Occurence ('#)],TableR13[Occurence ('#)],"&lt;&gt;0")</f>
        <v>0.38435257943286644</v>
      </c>
      <c r="AA7" s="16">
        <f>IFERROR(SUM(Z$3:Z7),Z7)</f>
        <v>0.66040314314998294</v>
      </c>
      <c r="AB7" s="21" t="str">
        <f t="shared" si="18"/>
        <v>&gt;= -70dBm</v>
      </c>
      <c r="AE7" s="21">
        <v>10</v>
      </c>
      <c r="AF7" s="13">
        <f>SUMIFS('CrossTab Formatted Data'!$BA:$BA,'CrossTab Formatted Data'!$AZ:$AZ,"&gt;=" &amp; TableR14[[#This Row],[CINR]],'CrossTab Formatted Data'!$AY:$AY,AG$1)</f>
        <v>1991</v>
      </c>
      <c r="AG7" s="13">
        <f t="shared" si="3"/>
        <v>750</v>
      </c>
      <c r="AI7" s="13"/>
      <c r="AJ7" s="16">
        <f>TableR14[[#This Row],[Occurence ('#)]]/SUMIFS(TableR14[Occurence ('#)],TableR14[Occurence ('#)],"&lt;&gt;0")</f>
        <v>0.25623505295524429</v>
      </c>
      <c r="AK7" s="16">
        <f>IFERROR(SUM(AJ$3:AJ7),AJ7)</f>
        <v>0.6802186539118551</v>
      </c>
      <c r="AL7" s="21" t="str">
        <f t="shared" si="19"/>
        <v>&gt;= 10dB</v>
      </c>
      <c r="AO7" s="21">
        <v>-70</v>
      </c>
      <c r="AP7" s="13">
        <f>SUMIFS('CrossTab Formatted Data'!$AV:$AV,'CrossTab Formatted Data'!$AU:$AU,"&gt;=" &amp; TableR21[[#This Row],[RSRP]],'CrossTab Formatted Data'!$AT:$AT,AQ$1)</f>
        <v>1732</v>
      </c>
      <c r="AQ7" s="13">
        <f t="shared" si="4"/>
        <v>511</v>
      </c>
      <c r="AS7" s="13"/>
      <c r="AT7" s="16">
        <f>TableR21[[#This Row],[Occurence ('#)]]/SUMIFS(TableR21[Occurence ('#)],TableR21[Occurence ('#)],"&lt;&gt;0")</f>
        <v>0.17464114832535885</v>
      </c>
      <c r="AU7" s="16">
        <f>IFERROR(SUM(AT$3:AT7),AT7)</f>
        <v>0.59193438140806554</v>
      </c>
      <c r="AV7" s="21" t="str">
        <f t="shared" si="20"/>
        <v>&gt;= -70dBm</v>
      </c>
      <c r="AY7" s="21">
        <v>10</v>
      </c>
      <c r="AZ7" s="13">
        <f>SUMIFS('CrossTab Formatted Data'!$BA:$BA,'CrossTab Formatted Data'!$AZ:$AZ,"&gt;=" &amp; TableR22[[#This Row],[CINR]],'CrossTab Formatted Data'!$AY:$AY,BA$1)</f>
        <v>1930</v>
      </c>
      <c r="BA7" s="13">
        <f t="shared" si="5"/>
        <v>631</v>
      </c>
      <c r="BC7" s="13"/>
      <c r="BD7" s="16">
        <f>TableR22[[#This Row],[Occurence ('#)]]/SUMIFS(TableR22[Occurence ('#)],TableR22[Occurence ('#)],"&lt;&gt;0")</f>
        <v>0.21565276828434723</v>
      </c>
      <c r="BE7" s="16">
        <f>IFERROR(SUM(BD$3:BD7),BD7)</f>
        <v>0.65960355434039641</v>
      </c>
      <c r="BF7" s="21" t="str">
        <f t="shared" si="21"/>
        <v>&gt;= 10dB</v>
      </c>
      <c r="BI7" s="21">
        <v>-70</v>
      </c>
      <c r="BJ7" s="13">
        <f>SUMIFS('CrossTab Formatted Data'!$AV:$AV,'CrossTab Formatted Data'!$AU:$AU,"&gt;=" &amp; TableR23[[#This Row],[RSRP]],'CrossTab Formatted Data'!$AT:$AT,BK$1)</f>
        <v>1181</v>
      </c>
      <c r="BK7" s="13">
        <f t="shared" si="6"/>
        <v>598</v>
      </c>
      <c r="BM7" s="13"/>
      <c r="BN7" s="16">
        <f>TableR23[[#This Row],[Occurence ('#)]]/SUMIFS(TableR23[Occurence ('#)],TableR23[Occurence ('#)],"&lt;&gt;0")</f>
        <v>0.24844204403822184</v>
      </c>
      <c r="BO7" s="16">
        <f>IFERROR(SUM(BN$3:BN7),BN7)</f>
        <v>0.49065226422933111</v>
      </c>
      <c r="BP7" s="21" t="str">
        <f t="shared" si="22"/>
        <v>&gt;= -70dBm</v>
      </c>
      <c r="BS7" s="21">
        <v>10</v>
      </c>
      <c r="BT7" s="13">
        <f>SUMIFS('CrossTab Formatted Data'!$BA:$BA,'CrossTab Formatted Data'!$AZ:$AZ,"&gt;=" &amp; TableR24[[#This Row],[CINR]],'CrossTab Formatted Data'!$AY:$AY,BU$1)</f>
        <v>2011</v>
      </c>
      <c r="BU7" s="13">
        <f t="shared" si="7"/>
        <v>409</v>
      </c>
      <c r="BW7" s="13"/>
      <c r="BX7" s="16">
        <f>TableR24[[#This Row],[Occurence ('#)]]/SUMIFS(TableR24[Occurence ('#)],TableR24[Occurence ('#)],"&lt;&gt;0")</f>
        <v>0.16992106356460324</v>
      </c>
      <c r="BY7" s="16">
        <f>IFERROR(SUM(BX$3:BX7),BX7)</f>
        <v>0.83547985043622763</v>
      </c>
      <c r="BZ7" s="21" t="str">
        <f t="shared" si="23"/>
        <v>&gt;= 10dB</v>
      </c>
      <c r="CC7" s="21">
        <v>-70</v>
      </c>
      <c r="CD7" s="13">
        <f>SUMIFS('CrossTab Formatted Data'!$AV:$AV,'CrossTab Formatted Data'!$AU:$AU,"&gt;=" &amp; TableR31[[#This Row],[RSRP]],'CrossTab Formatted Data'!$AT:$AT,CE$1)</f>
        <v>1616</v>
      </c>
      <c r="CE7" s="13">
        <f t="shared" si="8"/>
        <v>1289</v>
      </c>
      <c r="CG7" s="13"/>
      <c r="CH7" s="16">
        <f>TableR31[[#This Row],[Occurence ('#)]]/SUMIFS(TableR31[Occurence ('#)],TableR31[Occurence ('#)],"&lt;&gt;0")</f>
        <v>0.44068376068376069</v>
      </c>
      <c r="CI7" s="16">
        <f>IFERROR(SUM(CH$3:CH7),CH7)</f>
        <v>0.55247863247863249</v>
      </c>
      <c r="CJ7" s="21" t="str">
        <f t="shared" si="24"/>
        <v>&gt;= -70dBm</v>
      </c>
      <c r="CM7" s="21">
        <v>10</v>
      </c>
      <c r="CN7" s="13">
        <f>SUMIFS('CrossTab Formatted Data'!$BA:$BA,'CrossTab Formatted Data'!$AZ:$AZ,"&gt;=" &amp; TableR32[[#This Row],[CINR]],'CrossTab Formatted Data'!$AY:$AY,CO$1)</f>
        <v>2119</v>
      </c>
      <c r="CO7" s="13">
        <f t="shared" si="9"/>
        <v>539</v>
      </c>
      <c r="CQ7" s="13"/>
      <c r="CR7" s="16">
        <f>TableR32[[#This Row],[Occurence ('#)]]/SUMIFS(TableR32[Occurence ('#)],TableR32[Occurence ('#)],"&lt;&gt;0")</f>
        <v>0.18427350427350428</v>
      </c>
      <c r="CS7" s="16">
        <f>IFERROR(SUM(CR$3:CR7),CR7)</f>
        <v>0.72444444444444445</v>
      </c>
      <c r="CT7" s="21" t="str">
        <f t="shared" si="25"/>
        <v>&gt;= 10dB</v>
      </c>
      <c r="CW7" s="21">
        <v>-70</v>
      </c>
      <c r="CX7" s="13">
        <f>SUMIFS('CrossTab Formatted Data'!$AV:$AV,'CrossTab Formatted Data'!$AU:$AU,"&gt;=" &amp; TableR33[[#This Row],[RSRP]],'CrossTab Formatted Data'!$AT:$AT,CY$1)</f>
        <v>1636</v>
      </c>
      <c r="CY7" s="13">
        <f t="shared" si="10"/>
        <v>1024</v>
      </c>
      <c r="DA7" s="13"/>
      <c r="DB7" s="16">
        <f>TableR33[[#This Row],[Occurence ('#)]]/SUMIFS(TableR33[Occurence ('#)],TableR33[Occurence ('#)],"&lt;&gt;0")</f>
        <v>0.34972677595628415</v>
      </c>
      <c r="DC7" s="16">
        <f>IFERROR(SUM(DB$3:DB7),DB7)</f>
        <v>0.55874316939890711</v>
      </c>
      <c r="DD7" s="21" t="str">
        <f t="shared" si="26"/>
        <v>&gt;= -70dBm</v>
      </c>
      <c r="DG7" s="21">
        <v>10</v>
      </c>
      <c r="DH7" s="13">
        <f>SUMIFS('CrossTab Formatted Data'!$BA:$BA,'CrossTab Formatted Data'!$AZ:$AZ,"&gt;=" &amp; TableR34[[#This Row],[CINR]],'CrossTab Formatted Data'!$AY:$AY,DI$1)</f>
        <v>2030</v>
      </c>
      <c r="DI7" s="13">
        <f t="shared" si="11"/>
        <v>493</v>
      </c>
      <c r="DK7" s="13"/>
      <c r="DL7" s="16">
        <f>TableR34[[#This Row],[Occurence ('#)]]/SUMIFS(TableR34[Occurence ('#)],TableR34[Occurence ('#)],"&lt;&gt;0")</f>
        <v>0.16837431693989072</v>
      </c>
      <c r="DM7" s="16">
        <f>IFERROR(SUM(DL$3:DL7),DL7)</f>
        <v>0.69330601092896182</v>
      </c>
      <c r="DN7" s="21" t="str">
        <f t="shared" si="27"/>
        <v>&gt;= 10dB</v>
      </c>
      <c r="DQ7" s="21">
        <v>-70</v>
      </c>
      <c r="DR7" s="13">
        <f>SUMIFS('CrossTab Formatted Data'!$AV:$AV,'CrossTab Formatted Data'!$AU:$AU,"&gt;=" &amp; TableR41[[#This Row],[RSRP]],'CrossTab Formatted Data'!$AT:$AT,DS$1)</f>
        <v>629</v>
      </c>
      <c r="DS7" s="13">
        <f t="shared" si="12"/>
        <v>596</v>
      </c>
      <c r="DU7" s="13"/>
      <c r="DV7" s="16">
        <f>TableR41[[#This Row],[Occurence ('#)]]/SUMIFS(TableR41[Occurence ('#)],TableR41[Occurence ('#)],"&lt;&gt;0")</f>
        <v>0.20362145541510079</v>
      </c>
      <c r="DW7" s="16">
        <f>IFERROR(SUM(DV$3:DV7),DV7)</f>
        <v>0.21489579774513154</v>
      </c>
      <c r="DX7" s="21" t="str">
        <f t="shared" si="28"/>
        <v>&gt;= -70dBm</v>
      </c>
      <c r="EA7" s="21">
        <v>10</v>
      </c>
      <c r="EB7" s="13">
        <f>SUMIFS('CrossTab Formatted Data'!$BA:$BA,'CrossTab Formatted Data'!$AZ:$AZ,"&gt;=" &amp; TableR42[[#This Row],[CINR]],'CrossTab Formatted Data'!$AY:$AY,EC$1)</f>
        <v>1744</v>
      </c>
      <c r="EC7" s="13">
        <f t="shared" si="13"/>
        <v>585</v>
      </c>
      <c r="EE7" s="13"/>
      <c r="EF7" s="16">
        <f>TableR42[[#This Row],[Occurence ('#)]]/SUMIFS(TableR42[Occurence ('#)],TableR42[Occurence ('#)],"&lt;&gt;0")</f>
        <v>0.19986334130509054</v>
      </c>
      <c r="EG7" s="16">
        <f>IFERROR(SUM(EF$3:EF7),EF7)</f>
        <v>0.59583190980526135</v>
      </c>
      <c r="EH7" s="21" t="str">
        <f t="shared" si="29"/>
        <v>&gt;= 10dB</v>
      </c>
      <c r="EK7" s="21">
        <v>-70</v>
      </c>
      <c r="EL7" s="13">
        <f>SUMIFS('CrossTab Formatted Data'!$AV:$AV,'CrossTab Formatted Data'!$AU:$AU,"&gt;=" &amp; TableR43[[#This Row],[RSRP]],'CrossTab Formatted Data'!$AT:$AT,EM$1)</f>
        <v>587</v>
      </c>
      <c r="EM7" s="13">
        <f t="shared" si="14"/>
        <v>478</v>
      </c>
      <c r="EO7" s="13"/>
      <c r="EP7" s="16">
        <f>TableR43[[#This Row],[Occurence ('#)]]/SUMIFS(TableR43[Occurence ('#)],TableR43[Occurence ('#)],"&lt;&gt;0")</f>
        <v>0.16336295283663704</v>
      </c>
      <c r="EQ7" s="16">
        <f>IFERROR(SUM(EP$3:EP7),EP7)</f>
        <v>0.20061517429938483</v>
      </c>
      <c r="ER7" s="21" t="str">
        <f t="shared" si="30"/>
        <v>&gt;= -70dBm</v>
      </c>
      <c r="EU7" s="21">
        <v>10</v>
      </c>
      <c r="EV7" s="13">
        <f>SUMIFS('CrossTab Formatted Data'!$BA:$BA,'CrossTab Formatted Data'!$AZ:$AZ,"&gt;=" &amp; TableR44[[#This Row],[CINR]],'CrossTab Formatted Data'!$AY:$AY,EW$1)</f>
        <v>2164</v>
      </c>
      <c r="EW7" s="13">
        <f t="shared" si="15"/>
        <v>733</v>
      </c>
      <c r="EY7" s="13"/>
      <c r="EZ7" s="16">
        <f>TableR44[[#This Row],[Occurence ('#)]]/SUMIFS(TableR44[Occurence ('#)],TableR44[Occurence ('#)],"&lt;&gt;0")</f>
        <v>0.25051264524948735</v>
      </c>
      <c r="FA7" s="16">
        <f>IFERROR(SUM(EZ$3:EZ7),EZ7)</f>
        <v>0.73957621326042378</v>
      </c>
      <c r="FB7" s="21" t="str">
        <f t="shared" si="31"/>
        <v>&gt;= 10dB</v>
      </c>
    </row>
    <row r="8" spans="1:160" x14ac:dyDescent="0.3">
      <c r="A8">
        <v>-80</v>
      </c>
      <c r="B8" s="13">
        <f>SUMIFS('CrossTab Formatted Data'!$AV:$AV,'CrossTab Formatted Data'!$AU:$AU,"&gt;=" &amp; TableR11[[#This Row],[RSRP]],'CrossTab Formatted Data'!$AT:$AT,C$1)</f>
        <v>2372</v>
      </c>
      <c r="C8" s="13">
        <f t="shared" si="0"/>
        <v>835</v>
      </c>
      <c r="E8" s="13"/>
      <c r="F8" s="16">
        <f>TableR11[[#This Row],[Occurence ('#)]]/SUMIFS(TableR11[Occurence ('#)],TableR11[Occurence ('#)],"&lt;&gt;0")</f>
        <v>0.2853725222146275</v>
      </c>
      <c r="G8" s="16">
        <f>IFERROR(SUM(F$3:F8),F8)</f>
        <v>0.81066302118933697</v>
      </c>
      <c r="H8" s="21" t="str">
        <f t="shared" si="16"/>
        <v>&gt;= -80dBm</v>
      </c>
      <c r="K8">
        <v>5</v>
      </c>
      <c r="L8" s="13">
        <f>SUMIFS('CrossTab Formatted Data'!$BA:$BA,'CrossTab Formatted Data'!$AZ:$AZ,"&gt;=" &amp; TableR12[[#This Row],[CINR]],'CrossTab Formatted Data'!$AY:$AY,M$1)</f>
        <v>2244</v>
      </c>
      <c r="M8" s="13">
        <f t="shared" si="1"/>
        <v>388</v>
      </c>
      <c r="O8" s="13"/>
      <c r="P8" s="16">
        <f>TableR12[[#This Row],[Occurence ('#)]]/SUMIFS(TableR12[Occurence ('#)],TableR12[Occurence ('#)],"&lt;&gt;0")</f>
        <v>0.13260423786739575</v>
      </c>
      <c r="Q8" s="16">
        <f>IFERROR(SUM(P$3:P8),P8)</f>
        <v>0.76691729323308266</v>
      </c>
      <c r="R8" t="str">
        <f t="shared" si="17"/>
        <v>&gt;= 5dB</v>
      </c>
      <c r="U8" s="21">
        <v>-80</v>
      </c>
      <c r="V8" s="13">
        <f>SUMIFS('CrossTab Formatted Data'!$AV:$AV,'CrossTab Formatted Data'!$AU:$AU,"&gt;=" &amp; TableR13[[#This Row],[RSRP]],'CrossTab Formatted Data'!$AT:$AT,W$1)</f>
        <v>2696</v>
      </c>
      <c r="W8" s="13">
        <f t="shared" si="2"/>
        <v>763</v>
      </c>
      <c r="Y8" s="13"/>
      <c r="Z8" s="16">
        <f>TableR13[[#This Row],[Occurence ('#)]]/SUMIFS(TableR13[Occurence ('#)],TableR13[Occurence ('#)],"&lt;&gt;0")</f>
        <v>0.26067646053980187</v>
      </c>
      <c r="AA8" s="16">
        <f>IFERROR(SUM(Z$3:Z8),Z8)</f>
        <v>0.92107960368978481</v>
      </c>
      <c r="AB8" s="21" t="str">
        <f t="shared" si="18"/>
        <v>&gt;= -80dBm</v>
      </c>
      <c r="AE8" s="21">
        <v>5</v>
      </c>
      <c r="AF8" s="13">
        <f>SUMIFS('CrossTab Formatted Data'!$BA:$BA,'CrossTab Formatted Data'!$AZ:$AZ,"&gt;=" &amp; TableR14[[#This Row],[CINR]],'CrossTab Formatted Data'!$AY:$AY,AG$1)</f>
        <v>2535</v>
      </c>
      <c r="AG8" s="13">
        <f t="shared" si="3"/>
        <v>544</v>
      </c>
      <c r="AI8" s="13"/>
      <c r="AJ8" s="16">
        <f>TableR14[[#This Row],[Occurence ('#)]]/SUMIFS(TableR14[Occurence ('#)],TableR14[Occurence ('#)],"&lt;&gt;0")</f>
        <v>0.18585582507687051</v>
      </c>
      <c r="AK8" s="16">
        <f>IFERROR(SUM(AJ$3:AJ8),AJ8)</f>
        <v>0.86607447898872558</v>
      </c>
      <c r="AL8" s="21" t="str">
        <f t="shared" si="19"/>
        <v>&gt;= 5dB</v>
      </c>
      <c r="AO8" s="21">
        <v>-80</v>
      </c>
      <c r="AP8" s="13">
        <f>SUMIFS('CrossTab Formatted Data'!$AV:$AV,'CrossTab Formatted Data'!$AU:$AU,"&gt;=" &amp; TableR21[[#This Row],[RSRP]],'CrossTab Formatted Data'!$AT:$AT,AQ$1)</f>
        <v>2639</v>
      </c>
      <c r="AQ8" s="13">
        <f t="shared" si="4"/>
        <v>907</v>
      </c>
      <c r="AS8" s="13"/>
      <c r="AT8" s="16">
        <f>TableR21[[#This Row],[Occurence ('#)]]/SUMIFS(TableR21[Occurence ('#)],TableR21[Occurence ('#)],"&lt;&gt;0")</f>
        <v>0.30997949419002052</v>
      </c>
      <c r="AU8" s="16">
        <f>IFERROR(SUM(AT$3:AT8),AT8)</f>
        <v>0.901913875598086</v>
      </c>
      <c r="AV8" s="21" t="str">
        <f t="shared" si="20"/>
        <v>&gt;= -80dBm</v>
      </c>
      <c r="AY8" s="21">
        <v>5</v>
      </c>
      <c r="AZ8" s="13">
        <f>SUMIFS('CrossTab Formatted Data'!$BA:$BA,'CrossTab Formatted Data'!$AZ:$AZ,"&gt;=" &amp; TableR22[[#This Row],[CINR]],'CrossTab Formatted Data'!$AY:$AY,BA$1)</f>
        <v>2399</v>
      </c>
      <c r="BA8" s="13">
        <f t="shared" si="5"/>
        <v>469</v>
      </c>
      <c r="BC8" s="13"/>
      <c r="BD8" s="16">
        <f>TableR22[[#This Row],[Occurence ('#)]]/SUMIFS(TableR22[Occurence ('#)],TableR22[Occurence ('#)],"&lt;&gt;0")</f>
        <v>0.16028708133971292</v>
      </c>
      <c r="BE8" s="16">
        <f>IFERROR(SUM(BD$3:BD8),BD8)</f>
        <v>0.81989063568010934</v>
      </c>
      <c r="BF8" s="21" t="str">
        <f t="shared" si="21"/>
        <v>&gt;= 5dB</v>
      </c>
      <c r="BI8" s="21">
        <v>-80</v>
      </c>
      <c r="BJ8" s="13">
        <f>SUMIFS('CrossTab Formatted Data'!$AV:$AV,'CrossTab Formatted Data'!$AU:$AU,"&gt;=" &amp; TableR23[[#This Row],[RSRP]],'CrossTab Formatted Data'!$AT:$AT,BK$1)</f>
        <v>2033</v>
      </c>
      <c r="BK8" s="13">
        <f t="shared" si="6"/>
        <v>852</v>
      </c>
      <c r="BM8" s="13"/>
      <c r="BN8" s="16">
        <f>TableR23[[#This Row],[Occurence ('#)]]/SUMIFS(TableR23[Occurence ('#)],TableR23[Occurence ('#)],"&lt;&gt;0")</f>
        <v>0.35396759451599502</v>
      </c>
      <c r="BO8" s="16">
        <f>IFERROR(SUM(BN$3:BN8),BN8)</f>
        <v>0.84461985874532619</v>
      </c>
      <c r="BP8" s="21" t="str">
        <f t="shared" si="22"/>
        <v>&gt;= -80dBm</v>
      </c>
      <c r="BS8" s="21">
        <v>5</v>
      </c>
      <c r="BT8" s="13">
        <f>SUMIFS('CrossTab Formatted Data'!$BA:$BA,'CrossTab Formatted Data'!$AZ:$AZ,"&gt;=" &amp; TableR24[[#This Row],[CINR]],'CrossTab Formatted Data'!$AY:$AY,BU$1)</f>
        <v>2274</v>
      </c>
      <c r="BU8" s="13">
        <f t="shared" si="7"/>
        <v>263</v>
      </c>
      <c r="BW8" s="13"/>
      <c r="BX8" s="16">
        <f>TableR24[[#This Row],[Occurence ('#)]]/SUMIFS(TableR24[Occurence ('#)],TableR24[Occurence ('#)],"&lt;&gt;0")</f>
        <v>0.10926464478604071</v>
      </c>
      <c r="BY8" s="16">
        <f>IFERROR(SUM(BX$3:BX8),BX8)</f>
        <v>0.94474449522226833</v>
      </c>
      <c r="BZ8" s="21" t="str">
        <f t="shared" si="23"/>
        <v>&gt;= 5dB</v>
      </c>
      <c r="CC8" s="21">
        <v>-80</v>
      </c>
      <c r="CD8" s="13">
        <f>SUMIFS('CrossTab Formatted Data'!$AV:$AV,'CrossTab Formatted Data'!$AU:$AU,"&gt;=" &amp; TableR31[[#This Row],[RSRP]],'CrossTab Formatted Data'!$AT:$AT,CE$1)</f>
        <v>2455</v>
      </c>
      <c r="CE8" s="13">
        <f t="shared" si="8"/>
        <v>839</v>
      </c>
      <c r="CG8" s="13"/>
      <c r="CH8" s="16">
        <f>TableR31[[#This Row],[Occurence ('#)]]/SUMIFS(TableR31[Occurence ('#)],TableR31[Occurence ('#)],"&lt;&gt;0")</f>
        <v>0.28683760683760684</v>
      </c>
      <c r="CI8" s="16">
        <f>IFERROR(SUM(CH$3:CH8),CH8)</f>
        <v>0.83931623931623933</v>
      </c>
      <c r="CJ8" s="21" t="str">
        <f t="shared" si="24"/>
        <v>&gt;= -80dBm</v>
      </c>
      <c r="CM8" s="21">
        <v>5</v>
      </c>
      <c r="CN8" s="13">
        <f>SUMIFS('CrossTab Formatted Data'!$BA:$BA,'CrossTab Formatted Data'!$AZ:$AZ,"&gt;=" &amp; TableR32[[#This Row],[CINR]],'CrossTab Formatted Data'!$AY:$AY,CO$1)</f>
        <v>2547</v>
      </c>
      <c r="CO8" s="13">
        <f t="shared" si="9"/>
        <v>428</v>
      </c>
      <c r="CQ8" s="13"/>
      <c r="CR8" s="16">
        <f>TableR32[[#This Row],[Occurence ('#)]]/SUMIFS(TableR32[Occurence ('#)],TableR32[Occurence ('#)],"&lt;&gt;0")</f>
        <v>0.14632478632478632</v>
      </c>
      <c r="CS8" s="16">
        <f>IFERROR(SUM(CR$3:CR8),CR8)</f>
        <v>0.87076923076923074</v>
      </c>
      <c r="CT8" s="21" t="str">
        <f t="shared" si="25"/>
        <v>&gt;= 5dB</v>
      </c>
      <c r="CW8" s="21">
        <v>-80</v>
      </c>
      <c r="CX8" s="13">
        <f>SUMIFS('CrossTab Formatted Data'!$AV:$AV,'CrossTab Formatted Data'!$AU:$AU,"&gt;=" &amp; TableR33[[#This Row],[RSRP]],'CrossTab Formatted Data'!$AT:$AT,CY$1)</f>
        <v>2356</v>
      </c>
      <c r="CY8" s="13">
        <f t="shared" si="10"/>
        <v>720</v>
      </c>
      <c r="DA8" s="13"/>
      <c r="DB8" s="16">
        <f>TableR33[[#This Row],[Occurence ('#)]]/SUMIFS(TableR33[Occurence ('#)],TableR33[Occurence ('#)],"&lt;&gt;0")</f>
        <v>0.24590163934426229</v>
      </c>
      <c r="DC8" s="16">
        <f>IFERROR(SUM(DB$3:DB8),DB8)</f>
        <v>0.80464480874316946</v>
      </c>
      <c r="DD8" s="21" t="str">
        <f t="shared" si="26"/>
        <v>&gt;= -80dBm</v>
      </c>
      <c r="DG8" s="21">
        <v>5</v>
      </c>
      <c r="DH8" s="13">
        <f>SUMIFS('CrossTab Formatted Data'!$BA:$BA,'CrossTab Formatted Data'!$AZ:$AZ,"&gt;=" &amp; TableR34[[#This Row],[CINR]],'CrossTab Formatted Data'!$AY:$AY,DI$1)</f>
        <v>2523</v>
      </c>
      <c r="DI8" s="13">
        <f t="shared" si="11"/>
        <v>493</v>
      </c>
      <c r="DK8" s="13"/>
      <c r="DL8" s="16">
        <f>TableR34[[#This Row],[Occurence ('#)]]/SUMIFS(TableR34[Occurence ('#)],TableR34[Occurence ('#)],"&lt;&gt;0")</f>
        <v>0.16837431693989072</v>
      </c>
      <c r="DM8" s="16">
        <f>IFERROR(SUM(DL$3:DL8),DL8)</f>
        <v>0.86168032786885251</v>
      </c>
      <c r="DN8" s="21" t="str">
        <f t="shared" si="27"/>
        <v>&gt;= 5dB</v>
      </c>
      <c r="DQ8" s="21">
        <v>-80</v>
      </c>
      <c r="DR8" s="13">
        <f>SUMIFS('CrossTab Formatted Data'!$AV:$AV,'CrossTab Formatted Data'!$AU:$AU,"&gt;=" &amp; TableR41[[#This Row],[RSRP]],'CrossTab Formatted Data'!$AT:$AT,DS$1)</f>
        <v>1574</v>
      </c>
      <c r="DS8" s="13">
        <f t="shared" si="12"/>
        <v>945</v>
      </c>
      <c r="DU8" s="13"/>
      <c r="DV8" s="16">
        <f>TableR41[[#This Row],[Occurence ('#)]]/SUMIFS(TableR41[Occurence ('#)],TableR41[Occurence ('#)],"&lt;&gt;0")</f>
        <v>0.32285616672360778</v>
      </c>
      <c r="DW8" s="16">
        <f>IFERROR(SUM(DV$3:DV8),DV8)</f>
        <v>0.5377519644687393</v>
      </c>
      <c r="DX8" s="21" t="str">
        <f t="shared" si="28"/>
        <v>&gt;= -80dBm</v>
      </c>
      <c r="EA8" s="21">
        <v>5</v>
      </c>
      <c r="EB8" s="13">
        <f>SUMIFS('CrossTab Formatted Data'!$BA:$BA,'CrossTab Formatted Data'!$AZ:$AZ,"&gt;=" &amp; TableR42[[#This Row],[CINR]],'CrossTab Formatted Data'!$AY:$AY,EC$1)</f>
        <v>2298</v>
      </c>
      <c r="EC8" s="13">
        <f t="shared" si="13"/>
        <v>554</v>
      </c>
      <c r="EE8" s="13"/>
      <c r="EF8" s="16">
        <f>TableR42[[#This Row],[Occurence ('#)]]/SUMIFS(TableR42[Occurence ('#)],TableR42[Occurence ('#)],"&lt;&gt;0")</f>
        <v>0.18927229244960711</v>
      </c>
      <c r="EG8" s="16">
        <f>IFERROR(SUM(EF$3:EF8),EF8)</f>
        <v>0.78510420225486843</v>
      </c>
      <c r="EH8" s="21" t="str">
        <f t="shared" si="29"/>
        <v>&gt;= 5dB</v>
      </c>
      <c r="EK8" s="21">
        <v>-80</v>
      </c>
      <c r="EL8" s="13">
        <f>SUMIFS('CrossTab Formatted Data'!$AV:$AV,'CrossTab Formatted Data'!$AU:$AU,"&gt;=" &amp; TableR43[[#This Row],[RSRP]],'CrossTab Formatted Data'!$AT:$AT,EM$1)</f>
        <v>1540</v>
      </c>
      <c r="EM8" s="13">
        <f t="shared" si="14"/>
        <v>953</v>
      </c>
      <c r="EO8" s="13"/>
      <c r="EP8" s="16">
        <f>TableR43[[#This Row],[Occurence ('#)]]/SUMIFS(TableR43[Occurence ('#)],TableR43[Occurence ('#)],"&lt;&gt;0")</f>
        <v>0.32570061517429938</v>
      </c>
      <c r="EQ8" s="16">
        <f>IFERROR(SUM(EP$3:EP8),EP8)</f>
        <v>0.52631578947368418</v>
      </c>
      <c r="ER8" s="21" t="str">
        <f t="shared" si="30"/>
        <v>&gt;= -80dBm</v>
      </c>
      <c r="EU8" s="21">
        <v>5</v>
      </c>
      <c r="EV8" s="13">
        <f>SUMIFS('CrossTab Formatted Data'!$BA:$BA,'CrossTab Formatted Data'!$AZ:$AZ,"&gt;=" &amp; TableR44[[#This Row],[CINR]],'CrossTab Formatted Data'!$AY:$AY,EW$1)</f>
        <v>2524</v>
      </c>
      <c r="EW8" s="13">
        <f t="shared" si="15"/>
        <v>360</v>
      </c>
      <c r="EY8" s="13"/>
      <c r="EZ8" s="16">
        <f>TableR44[[#This Row],[Occurence ('#)]]/SUMIFS(TableR44[Occurence ('#)],TableR44[Occurence ('#)],"&lt;&gt;0")</f>
        <v>0.12303485987696514</v>
      </c>
      <c r="FA8" s="16">
        <f>IFERROR(SUM(EZ$3:EZ8),EZ8)</f>
        <v>0.86261107313738894</v>
      </c>
      <c r="FB8" s="21" t="str">
        <f t="shared" si="31"/>
        <v>&gt;= 5dB</v>
      </c>
    </row>
    <row r="9" spans="1:160" x14ac:dyDescent="0.3">
      <c r="A9" s="17">
        <v>-90</v>
      </c>
      <c r="B9" s="13">
        <f>SUMIFS('CrossTab Formatted Data'!$AV:$AV,'CrossTab Formatted Data'!$AU:$AU,"&gt;=" &amp; TableR11[[#This Row],[RSRP]],'CrossTab Formatted Data'!$AT:$AT,C$1)</f>
        <v>2860</v>
      </c>
      <c r="C9" s="13">
        <f>IFERROR(B9-B8,B9)</f>
        <v>488</v>
      </c>
      <c r="E9" s="13"/>
      <c r="F9" s="16">
        <f>TableR11[[#This Row],[Occurence ('#)]]/SUMIFS(TableR11[Occurence ('#)],TableR11[Occurence ('#)],"&lt;&gt;0")</f>
        <v>0.16678058783321942</v>
      </c>
      <c r="G9" s="16">
        <f>IFERROR(SUM(F$3:F9),F9)</f>
        <v>0.97744360902255645</v>
      </c>
      <c r="H9" s="21" t="str">
        <f t="shared" si="16"/>
        <v>&gt;= -90dBm</v>
      </c>
      <c r="K9" s="17">
        <v>0</v>
      </c>
      <c r="L9" s="13">
        <f>SUMIFS('CrossTab Formatted Data'!$BA:$BA,'CrossTab Formatted Data'!$AZ:$AZ,"&gt;=" &amp; TableR12[[#This Row],[CINR]],'CrossTab Formatted Data'!$AY:$AY,M$1)</f>
        <v>2487</v>
      </c>
      <c r="M9" s="13">
        <f t="shared" ref="M9:M14" si="32">IFERROR(L9-L8,L9)</f>
        <v>243</v>
      </c>
      <c r="O9" s="13"/>
      <c r="P9" s="16">
        <f>TableR12[[#This Row],[Occurence ('#)]]/SUMIFS(TableR12[Occurence ('#)],TableR12[Occurence ('#)],"&lt;&gt;0")</f>
        <v>8.3048530416951469E-2</v>
      </c>
      <c r="Q9" s="16">
        <f>IFERROR(SUM(P$3:P9),P9)</f>
        <v>0.84996582365003415</v>
      </c>
      <c r="R9" s="21" t="str">
        <f t="shared" si="17"/>
        <v>&gt;= 0dB</v>
      </c>
      <c r="U9" s="17">
        <v>-90</v>
      </c>
      <c r="V9" s="13">
        <f>SUMIFS('CrossTab Formatted Data'!$AV:$AV,'CrossTab Formatted Data'!$AU:$AU,"&gt;=" &amp; TableR13[[#This Row],[RSRP]],'CrossTab Formatted Data'!$AT:$AT,W$1)</f>
        <v>2927</v>
      </c>
      <c r="W9" s="13">
        <f t="shared" ref="W9:W13" si="33">IFERROR(V9-V8,V9)</f>
        <v>231</v>
      </c>
      <c r="Y9" s="13"/>
      <c r="Z9" s="16">
        <f>TableR13[[#This Row],[Occurence ('#)]]/SUMIFS(TableR13[Occurence ('#)],TableR13[Occurence ('#)],"&lt;&gt;0")</f>
        <v>7.8920396310215232E-2</v>
      </c>
      <c r="AA9" s="16">
        <f>IFERROR(SUM(Z$3:Z9),Z9)</f>
        <v>1</v>
      </c>
      <c r="AB9" s="21" t="str">
        <f t="shared" si="18"/>
        <v>&gt;= -90dBm</v>
      </c>
      <c r="AE9" s="17">
        <v>0</v>
      </c>
      <c r="AF9" s="13">
        <f>SUMIFS('CrossTab Formatted Data'!$BA:$BA,'CrossTab Formatted Data'!$AZ:$AZ,"&gt;=" &amp; TableR14[[#This Row],[CINR]],'CrossTab Formatted Data'!$AY:$AY,AG$1)</f>
        <v>2801</v>
      </c>
      <c r="AG9" s="13">
        <f t="shared" ref="AG9:AG14" si="34">IFERROR(AF9-AF8,AF9)</f>
        <v>266</v>
      </c>
      <c r="AI9" s="13"/>
      <c r="AJ9" s="16">
        <f>TableR14[[#This Row],[Occurence ('#)]]/SUMIFS(TableR14[Occurence ('#)],TableR14[Occurence ('#)],"&lt;&gt;0")</f>
        <v>9.0878032114793297E-2</v>
      </c>
      <c r="AK9" s="16">
        <f>IFERROR(SUM(AJ$3:AJ9),AJ9)</f>
        <v>0.95695251110351887</v>
      </c>
      <c r="AL9" s="21" t="str">
        <f t="shared" si="19"/>
        <v>&gt;= 0dB</v>
      </c>
      <c r="AO9" s="17">
        <v>-90</v>
      </c>
      <c r="AP9" s="13">
        <f>SUMIFS('CrossTab Formatted Data'!$AV:$AV,'CrossTab Formatted Data'!$AU:$AU,"&gt;=" &amp; TableR21[[#This Row],[RSRP]],'CrossTab Formatted Data'!$AT:$AT,AQ$1)</f>
        <v>2926</v>
      </c>
      <c r="AQ9" s="13">
        <f t="shared" ref="AQ9:AQ13" si="35">IFERROR(AP9-AP8,AP9)</f>
        <v>287</v>
      </c>
      <c r="AS9" s="13"/>
      <c r="AT9" s="16">
        <f>TableR21[[#This Row],[Occurence ('#)]]/SUMIFS(TableR21[Occurence ('#)],TableR21[Occurence ('#)],"&lt;&gt;0")</f>
        <v>9.8086124401913874E-2</v>
      </c>
      <c r="AU9" s="16">
        <f>IFERROR(SUM(AT$3:AT9),AT9)</f>
        <v>0.99999999999999989</v>
      </c>
      <c r="AV9" s="21" t="str">
        <f t="shared" si="20"/>
        <v>&gt;= -90dBm</v>
      </c>
      <c r="AY9" s="17">
        <v>0</v>
      </c>
      <c r="AZ9" s="13">
        <f>SUMIFS('CrossTab Formatted Data'!$BA:$BA,'CrossTab Formatted Data'!$AZ:$AZ,"&gt;=" &amp; TableR22[[#This Row],[CINR]],'CrossTab Formatted Data'!$AY:$AY,BA$1)</f>
        <v>2823</v>
      </c>
      <c r="BA9" s="13">
        <f t="shared" ref="BA9:BA14" si="36">IFERROR(AZ9-AZ8,AZ9)</f>
        <v>424</v>
      </c>
      <c r="BC9" s="13"/>
      <c r="BD9" s="16">
        <f>TableR22[[#This Row],[Occurence ('#)]]/SUMIFS(TableR22[Occurence ('#)],TableR22[Occurence ('#)],"&lt;&gt;0")</f>
        <v>0.14490772385509226</v>
      </c>
      <c r="BE9" s="16">
        <f>IFERROR(SUM(BD$3:BD9),BD9)</f>
        <v>0.96479835953520166</v>
      </c>
      <c r="BF9" s="21" t="str">
        <f t="shared" si="21"/>
        <v>&gt;= 0dB</v>
      </c>
      <c r="BI9" s="17">
        <v>-90</v>
      </c>
      <c r="BJ9" s="13">
        <f>SUMIFS('CrossTab Formatted Data'!$AV:$AV,'CrossTab Formatted Data'!$AU:$AU,"&gt;=" &amp; TableR23[[#This Row],[RSRP]],'CrossTab Formatted Data'!$AT:$AT,BK$1)</f>
        <v>2399</v>
      </c>
      <c r="BK9" s="13">
        <f t="shared" ref="BK9:BK13" si="37">IFERROR(BJ9-BJ8,BJ9)</f>
        <v>366</v>
      </c>
      <c r="BM9" s="13"/>
      <c r="BN9" s="16">
        <f>TableR23[[#This Row],[Occurence ('#)]]/SUMIFS(TableR23[Occurence ('#)],TableR23[Occurence ('#)],"&lt;&gt;0")</f>
        <v>0.15205650186954717</v>
      </c>
      <c r="BO9" s="16">
        <f>IFERROR(SUM(BN$3:BN9),BN9)</f>
        <v>0.99667636061487341</v>
      </c>
      <c r="BP9" s="21" t="str">
        <f t="shared" si="22"/>
        <v>&gt;= -90dBm</v>
      </c>
      <c r="BS9" s="17">
        <v>0</v>
      </c>
      <c r="BT9" s="13">
        <f>SUMIFS('CrossTab Formatted Data'!$BA:$BA,'CrossTab Formatted Data'!$AZ:$AZ,"&gt;=" &amp; TableR24[[#This Row],[CINR]],'CrossTab Formatted Data'!$AY:$AY,BU$1)</f>
        <v>2400</v>
      </c>
      <c r="BU9" s="13">
        <f t="shared" ref="BU9:BU14" si="38">IFERROR(BT9-BT8,BT9)</f>
        <v>126</v>
      </c>
      <c r="BW9" s="13"/>
      <c r="BX9" s="16">
        <f>TableR24[[#This Row],[Occurence ('#)]]/SUMIFS(TableR24[Occurence ('#)],TableR24[Occurence ('#)],"&lt;&gt;0")</f>
        <v>5.2347320315745745E-2</v>
      </c>
      <c r="BY9" s="16">
        <f>IFERROR(SUM(BX$3:BX9),BX9)</f>
        <v>0.99709181553801407</v>
      </c>
      <c r="BZ9" s="21" t="str">
        <f t="shared" si="23"/>
        <v>&gt;= 0dB</v>
      </c>
      <c r="CC9" s="17">
        <v>-90</v>
      </c>
      <c r="CD9" s="13">
        <f>SUMIFS('CrossTab Formatted Data'!$AV:$AV,'CrossTab Formatted Data'!$AU:$AU,"&gt;=" &amp; TableR31[[#This Row],[RSRP]],'CrossTab Formatted Data'!$AT:$AT,CE$1)</f>
        <v>2839</v>
      </c>
      <c r="CE9" s="13">
        <f t="shared" ref="CE9:CE13" si="39">IFERROR(CD9-CD8,CD9)</f>
        <v>384</v>
      </c>
      <c r="CG9" s="13"/>
      <c r="CH9" s="16">
        <f>TableR31[[#This Row],[Occurence ('#)]]/SUMIFS(TableR31[Occurence ('#)],TableR31[Occurence ('#)],"&lt;&gt;0")</f>
        <v>0.13128205128205128</v>
      </c>
      <c r="CI9" s="16">
        <f>IFERROR(SUM(CH$3:CH9),CH9)</f>
        <v>0.97059829059829061</v>
      </c>
      <c r="CJ9" s="21" t="str">
        <f t="shared" si="24"/>
        <v>&gt;= -90dBm</v>
      </c>
      <c r="CM9" s="17">
        <v>0</v>
      </c>
      <c r="CN9" s="13">
        <f>SUMIFS('CrossTab Formatted Data'!$BA:$BA,'CrossTab Formatted Data'!$AZ:$AZ,"&gt;=" &amp; TableR32[[#This Row],[CINR]],'CrossTab Formatted Data'!$AY:$AY,CO$1)</f>
        <v>2790</v>
      </c>
      <c r="CO9" s="13">
        <f t="shared" ref="CO9:CO14" si="40">IFERROR(CN9-CN8,CN9)</f>
        <v>243</v>
      </c>
      <c r="CQ9" s="13"/>
      <c r="CR9" s="16">
        <f>TableR32[[#This Row],[Occurence ('#)]]/SUMIFS(TableR32[Occurence ('#)],TableR32[Occurence ('#)],"&lt;&gt;0")</f>
        <v>8.3076923076923076E-2</v>
      </c>
      <c r="CS9" s="16">
        <f>IFERROR(SUM(CR$3:CR9),CR9)</f>
        <v>0.95384615384615379</v>
      </c>
      <c r="CT9" s="21" t="str">
        <f t="shared" si="25"/>
        <v>&gt;= 0dB</v>
      </c>
      <c r="CW9" s="17">
        <v>-90</v>
      </c>
      <c r="CX9" s="13">
        <f>SUMIFS('CrossTab Formatted Data'!$AV:$AV,'CrossTab Formatted Data'!$AU:$AU,"&gt;=" &amp; TableR33[[#This Row],[RSRP]],'CrossTab Formatted Data'!$AT:$AT,CY$1)</f>
        <v>2884</v>
      </c>
      <c r="CY9" s="13">
        <f t="shared" ref="CY9:CY13" si="41">IFERROR(CX9-CX8,CX9)</f>
        <v>528</v>
      </c>
      <c r="DA9" s="13"/>
      <c r="DB9" s="16">
        <f>TableR33[[#This Row],[Occurence ('#)]]/SUMIFS(TableR33[Occurence ('#)],TableR33[Occurence ('#)],"&lt;&gt;0")</f>
        <v>0.18032786885245902</v>
      </c>
      <c r="DC9" s="16">
        <f>IFERROR(SUM(DB$3:DB9),DB9)</f>
        <v>0.98497267759562845</v>
      </c>
      <c r="DD9" s="21" t="str">
        <f t="shared" si="26"/>
        <v>&gt;= -90dBm</v>
      </c>
      <c r="DG9" s="17">
        <v>0</v>
      </c>
      <c r="DH9" s="13">
        <f>SUMIFS('CrossTab Formatted Data'!$BA:$BA,'CrossTab Formatted Data'!$AZ:$AZ,"&gt;=" &amp; TableR34[[#This Row],[CINR]],'CrossTab Formatted Data'!$AY:$AY,DI$1)</f>
        <v>2839</v>
      </c>
      <c r="DI9" s="13">
        <f t="shared" ref="DI9:DI14" si="42">IFERROR(DH9-DH8,DH9)</f>
        <v>316</v>
      </c>
      <c r="DK9" s="13"/>
      <c r="DL9" s="16">
        <f>TableR34[[#This Row],[Occurence ('#)]]/SUMIFS(TableR34[Occurence ('#)],TableR34[Occurence ('#)],"&lt;&gt;0")</f>
        <v>0.10792349726775956</v>
      </c>
      <c r="DM9" s="16">
        <f>IFERROR(SUM(DL$3:DL9),DL9)</f>
        <v>0.96960382513661203</v>
      </c>
      <c r="DN9" s="21" t="str">
        <f t="shared" si="27"/>
        <v>&gt;= 0dB</v>
      </c>
      <c r="DQ9" s="17">
        <v>-90</v>
      </c>
      <c r="DR9" s="13">
        <f>SUMIFS('CrossTab Formatted Data'!$AV:$AV,'CrossTab Formatted Data'!$AU:$AU,"&gt;=" &amp; TableR41[[#This Row],[RSRP]],'CrossTab Formatted Data'!$AT:$AT,DS$1)</f>
        <v>2743</v>
      </c>
      <c r="DS9" s="13">
        <f t="shared" ref="DS9:DS13" si="43">IFERROR(DR9-DR8,DR9)</f>
        <v>1169</v>
      </c>
      <c r="DU9" s="13"/>
      <c r="DV9" s="16">
        <f>TableR41[[#This Row],[Occurence ('#)]]/SUMIFS(TableR41[Occurence ('#)],TableR41[Occurence ('#)],"&lt;&gt;0")</f>
        <v>0.39938503587290741</v>
      </c>
      <c r="DW9" s="16">
        <f>IFERROR(SUM(DV$3:DV9),DV9)</f>
        <v>0.93713700034164671</v>
      </c>
      <c r="DX9" s="21" t="str">
        <f t="shared" si="28"/>
        <v>&gt;= -90dBm</v>
      </c>
      <c r="EA9" s="17">
        <v>0</v>
      </c>
      <c r="EB9" s="13">
        <f>SUMIFS('CrossTab Formatted Data'!$BA:$BA,'CrossTab Formatted Data'!$AZ:$AZ,"&gt;=" &amp; TableR42[[#This Row],[CINR]],'CrossTab Formatted Data'!$AY:$AY,EC$1)</f>
        <v>2626</v>
      </c>
      <c r="EC9" s="13">
        <f t="shared" ref="EC9:EC14" si="44">IFERROR(EB9-EB8,EB9)</f>
        <v>328</v>
      </c>
      <c r="EE9" s="13"/>
      <c r="EF9" s="16">
        <f>TableR42[[#This Row],[Occurence ('#)]]/SUMIFS(TableR42[Occurence ('#)],TableR42[Occurence ('#)],"&lt;&gt;0")</f>
        <v>0.11206012982576016</v>
      </c>
      <c r="EG9" s="16">
        <f>IFERROR(SUM(EF$3:EF9),EF9)</f>
        <v>0.89716433208062862</v>
      </c>
      <c r="EH9" s="21" t="str">
        <f t="shared" si="29"/>
        <v>&gt;= 0dB</v>
      </c>
      <c r="EK9" s="17">
        <v>-90</v>
      </c>
      <c r="EL9" s="13">
        <f>SUMIFS('CrossTab Formatted Data'!$AV:$AV,'CrossTab Formatted Data'!$AU:$AU,"&gt;=" &amp; TableR43[[#This Row],[RSRP]],'CrossTab Formatted Data'!$AT:$AT,EM$1)</f>
        <v>2600</v>
      </c>
      <c r="EM9" s="13">
        <f t="shared" ref="EM9:EM13" si="45">IFERROR(EL9-EL8,EL9)</f>
        <v>1060</v>
      </c>
      <c r="EO9" s="13"/>
      <c r="EP9" s="16">
        <f>TableR43[[#This Row],[Occurence ('#)]]/SUMIFS(TableR43[Occurence ('#)],TableR43[Occurence ('#)],"&lt;&gt;0")</f>
        <v>0.36226930963773069</v>
      </c>
      <c r="EQ9" s="16">
        <f>IFERROR(SUM(EP$3:EP9),EP9)</f>
        <v>0.88858509911141481</v>
      </c>
      <c r="ER9" s="21" t="str">
        <f t="shared" si="30"/>
        <v>&gt;= -90dBm</v>
      </c>
      <c r="EU9" s="17">
        <v>0</v>
      </c>
      <c r="EV9" s="13">
        <f>SUMIFS('CrossTab Formatted Data'!$BA:$BA,'CrossTab Formatted Data'!$AZ:$AZ,"&gt;=" &amp; TableR44[[#This Row],[CINR]],'CrossTab Formatted Data'!$AY:$AY,EW$1)</f>
        <v>2720</v>
      </c>
      <c r="EW9" s="13">
        <f t="shared" ref="EW9:EW14" si="46">IFERROR(EV9-EV8,EV9)</f>
        <v>196</v>
      </c>
      <c r="EY9" s="13"/>
      <c r="EZ9" s="16">
        <f>TableR44[[#This Row],[Occurence ('#)]]/SUMIFS(TableR44[Occurence ('#)],TableR44[Occurence ('#)],"&lt;&gt;0")</f>
        <v>6.6985645933014357E-2</v>
      </c>
      <c r="FA9" s="16">
        <f>IFERROR(SUM(EZ$3:EZ9),EZ9)</f>
        <v>0.92959671907040331</v>
      </c>
      <c r="FB9" s="21" t="str">
        <f t="shared" si="31"/>
        <v>&gt;= 0dB</v>
      </c>
    </row>
    <row r="10" spans="1:160" x14ac:dyDescent="0.3">
      <c r="A10" s="17">
        <v>-100</v>
      </c>
      <c r="B10" s="13">
        <f>SUMIFS('CrossTab Formatted Data'!$AV:$AV,'CrossTab Formatted Data'!$AU:$AU,"&gt;=" &amp; TableR11[[#This Row],[RSRP]],'CrossTab Formatted Data'!$AT:$AT,C$1)</f>
        <v>2926</v>
      </c>
      <c r="C10" s="13">
        <f>IFERROR(B10-B9,B10)</f>
        <v>66</v>
      </c>
      <c r="E10" s="13"/>
      <c r="F10" s="16">
        <f>TableR11[[#This Row],[Occurence ('#)]]/SUMIFS(TableR11[Occurence ('#)],TableR11[Occurence ('#)],"&lt;&gt;0")</f>
        <v>2.2556390977443608E-2</v>
      </c>
      <c r="G10" s="16">
        <f>IFERROR(SUM(F$3:F10),F10)</f>
        <v>1</v>
      </c>
      <c r="H10" s="21" t="str">
        <f t="shared" si="16"/>
        <v>&gt;= -100dBm</v>
      </c>
      <c r="K10" s="17">
        <v>-5</v>
      </c>
      <c r="L10" s="13">
        <f>SUMIFS('CrossTab Formatted Data'!$BA:$BA,'CrossTab Formatted Data'!$AZ:$AZ,"&gt;=" &amp; TableR12[[#This Row],[CINR]],'CrossTab Formatted Data'!$AY:$AY,M$1)</f>
        <v>2895</v>
      </c>
      <c r="M10" s="13">
        <f t="shared" si="32"/>
        <v>408</v>
      </c>
      <c r="O10" s="13"/>
      <c r="P10" s="16">
        <f>TableR12[[#This Row],[Occurence ('#)]]/SUMIFS(TableR12[Occurence ('#)],TableR12[Occurence ('#)],"&lt;&gt;0")</f>
        <v>0.1394395078605605</v>
      </c>
      <c r="Q10" s="16">
        <f>IFERROR(SUM(P$3:P10),P10)</f>
        <v>0.98940533151059462</v>
      </c>
      <c r="R10" s="21" t="str">
        <f t="shared" si="17"/>
        <v>&gt;= -5dB</v>
      </c>
      <c r="U10" s="17">
        <v>-100</v>
      </c>
      <c r="V10" s="13">
        <f>SUMIFS('CrossTab Formatted Data'!$AV:$AV,'CrossTab Formatted Data'!$AU:$AU,"&gt;=" &amp; TableR13[[#This Row],[RSRP]],'CrossTab Formatted Data'!$AT:$AT,W$1)</f>
        <v>2927</v>
      </c>
      <c r="W10" s="13">
        <f t="shared" si="33"/>
        <v>0</v>
      </c>
      <c r="Y10" s="13"/>
      <c r="Z10" s="16">
        <f>TableR13[[#This Row],[Occurence ('#)]]/SUMIFS(TableR13[Occurence ('#)],TableR13[Occurence ('#)],"&lt;&gt;0")</f>
        <v>0</v>
      </c>
      <c r="AA10" s="16">
        <f>IFERROR(SUM(Z$3:Z10),Z10)</f>
        <v>1</v>
      </c>
      <c r="AB10" s="21" t="str">
        <f t="shared" si="18"/>
        <v>&gt;= -100dBm</v>
      </c>
      <c r="AE10" s="17">
        <v>-5</v>
      </c>
      <c r="AF10" s="13">
        <f>SUMIFS('CrossTab Formatted Data'!$BA:$BA,'CrossTab Formatted Data'!$AZ:$AZ,"&gt;=" &amp; TableR14[[#This Row],[CINR]],'CrossTab Formatted Data'!$AY:$AY,AG$1)</f>
        <v>2926</v>
      </c>
      <c r="AG10" s="13">
        <f t="shared" si="34"/>
        <v>125</v>
      </c>
      <c r="AI10" s="13"/>
      <c r="AJ10" s="16">
        <f>TableR14[[#This Row],[Occurence ('#)]]/SUMIFS(TableR14[Occurence ('#)],TableR14[Occurence ('#)],"&lt;&gt;0")</f>
        <v>4.2705842159207377E-2</v>
      </c>
      <c r="AK10" s="16">
        <f>IFERROR(SUM(AJ$3:AJ10),AJ10)</f>
        <v>0.99965835326272623</v>
      </c>
      <c r="AL10" s="21" t="str">
        <f t="shared" si="19"/>
        <v>&gt;= -5dB</v>
      </c>
      <c r="AO10" s="17">
        <v>-100</v>
      </c>
      <c r="AP10" s="13">
        <f>SUMIFS('CrossTab Formatted Data'!$AV:$AV,'CrossTab Formatted Data'!$AU:$AU,"&gt;=" &amp; TableR21[[#This Row],[RSRP]],'CrossTab Formatted Data'!$AT:$AT,AQ$1)</f>
        <v>2926</v>
      </c>
      <c r="AQ10" s="13">
        <f t="shared" si="35"/>
        <v>0</v>
      </c>
      <c r="AS10" s="13"/>
      <c r="AT10" s="16">
        <f>TableR21[[#This Row],[Occurence ('#)]]/SUMIFS(TableR21[Occurence ('#)],TableR21[Occurence ('#)],"&lt;&gt;0")</f>
        <v>0</v>
      </c>
      <c r="AU10" s="16">
        <f>IFERROR(SUM(AT$3:AT10),AT10)</f>
        <v>0.99999999999999989</v>
      </c>
      <c r="AV10" s="21" t="str">
        <f t="shared" si="20"/>
        <v>&gt;= -100dBm</v>
      </c>
      <c r="AY10" s="17">
        <v>-5</v>
      </c>
      <c r="AZ10" s="13">
        <f>SUMIFS('CrossTab Formatted Data'!$BA:$BA,'CrossTab Formatted Data'!$AZ:$AZ,"&gt;=" &amp; TableR22[[#This Row],[CINR]],'CrossTab Formatted Data'!$AY:$AY,BA$1)</f>
        <v>2926</v>
      </c>
      <c r="BA10" s="13">
        <f t="shared" si="36"/>
        <v>103</v>
      </c>
      <c r="BC10" s="13"/>
      <c r="BD10" s="16">
        <f>TableR22[[#This Row],[Occurence ('#)]]/SUMIFS(TableR22[Occurence ('#)],TableR22[Occurence ('#)],"&lt;&gt;0")</f>
        <v>3.5201640464798359E-2</v>
      </c>
      <c r="BE10" s="16">
        <f>IFERROR(SUM(BD$3:BD10),BD10)</f>
        <v>1</v>
      </c>
      <c r="BF10" s="21" t="str">
        <f t="shared" si="21"/>
        <v>&gt;= -5dB</v>
      </c>
      <c r="BI10" s="17">
        <v>-100</v>
      </c>
      <c r="BJ10" s="13">
        <f>SUMIFS('CrossTab Formatted Data'!$AV:$AV,'CrossTab Formatted Data'!$AU:$AU,"&gt;=" &amp; TableR23[[#This Row],[RSRP]],'CrossTab Formatted Data'!$AT:$AT,BK$1)</f>
        <v>2407</v>
      </c>
      <c r="BK10" s="13">
        <f t="shared" si="37"/>
        <v>8</v>
      </c>
      <c r="BM10" s="13"/>
      <c r="BN10" s="16">
        <f>TableR23[[#This Row],[Occurence ('#)]]/SUMIFS(TableR23[Occurence ('#)],TableR23[Occurence ('#)],"&lt;&gt;0")</f>
        <v>3.3236393851267137E-3</v>
      </c>
      <c r="BO10" s="16">
        <f>IFERROR(SUM(BN$3:BN10),BN10)</f>
        <v>1.0000000000000002</v>
      </c>
      <c r="BP10" s="21" t="str">
        <f t="shared" si="22"/>
        <v>&gt;= -100dBm</v>
      </c>
      <c r="BS10" s="17">
        <v>-5</v>
      </c>
      <c r="BT10" s="13">
        <f>SUMIFS('CrossTab Formatted Data'!$BA:$BA,'CrossTab Formatted Data'!$AZ:$AZ,"&gt;=" &amp; TableR24[[#This Row],[CINR]],'CrossTab Formatted Data'!$AY:$AY,BU$1)</f>
        <v>2407</v>
      </c>
      <c r="BU10" s="13">
        <f t="shared" si="38"/>
        <v>7</v>
      </c>
      <c r="BW10" s="13"/>
      <c r="BX10" s="16">
        <f>TableR24[[#This Row],[Occurence ('#)]]/SUMIFS(TableR24[Occurence ('#)],TableR24[Occurence ('#)],"&lt;&gt;0")</f>
        <v>2.9081844619858743E-3</v>
      </c>
      <c r="BY10" s="16">
        <f>IFERROR(SUM(BX$3:BX10),BX10)</f>
        <v>1</v>
      </c>
      <c r="BZ10" s="21" t="str">
        <f t="shared" si="23"/>
        <v>&gt;= -5dB</v>
      </c>
      <c r="CC10" s="17">
        <v>-100</v>
      </c>
      <c r="CD10" s="13">
        <f>SUMIFS('CrossTab Formatted Data'!$AV:$AV,'CrossTab Formatted Data'!$AU:$AU,"&gt;=" &amp; TableR31[[#This Row],[RSRP]],'CrossTab Formatted Data'!$AT:$AT,CE$1)</f>
        <v>2925</v>
      </c>
      <c r="CE10" s="13">
        <f t="shared" si="39"/>
        <v>86</v>
      </c>
      <c r="CG10" s="13"/>
      <c r="CH10" s="16">
        <f>TableR31[[#This Row],[Occurence ('#)]]/SUMIFS(TableR31[Occurence ('#)],TableR31[Occurence ('#)],"&lt;&gt;0")</f>
        <v>2.9401709401709403E-2</v>
      </c>
      <c r="CI10" s="16">
        <f>IFERROR(SUM(CH$3:CH10),CH10)</f>
        <v>1</v>
      </c>
      <c r="CJ10" s="21" t="str">
        <f t="shared" si="24"/>
        <v>&gt;= -100dBm</v>
      </c>
      <c r="CM10" s="17">
        <v>-5</v>
      </c>
      <c r="CN10" s="13">
        <f>SUMIFS('CrossTab Formatted Data'!$BA:$BA,'CrossTab Formatted Data'!$AZ:$AZ,"&gt;=" &amp; TableR32[[#This Row],[CINR]],'CrossTab Formatted Data'!$AY:$AY,CO$1)</f>
        <v>2900</v>
      </c>
      <c r="CO10" s="13">
        <f t="shared" si="40"/>
        <v>110</v>
      </c>
      <c r="CQ10" s="13"/>
      <c r="CR10" s="16">
        <f>TableR32[[#This Row],[Occurence ('#)]]/SUMIFS(TableR32[Occurence ('#)],TableR32[Occurence ('#)],"&lt;&gt;0")</f>
        <v>3.7606837606837605E-2</v>
      </c>
      <c r="CS10" s="16">
        <f>IFERROR(SUM(CR$3:CR10),CR10)</f>
        <v>0.99145299145299137</v>
      </c>
      <c r="CT10" s="21" t="str">
        <f t="shared" si="25"/>
        <v>&gt;= -5dB</v>
      </c>
      <c r="CW10" s="17">
        <v>-100</v>
      </c>
      <c r="CX10" s="13">
        <f>SUMIFS('CrossTab Formatted Data'!$AV:$AV,'CrossTab Formatted Data'!$AU:$AU,"&gt;=" &amp; TableR33[[#This Row],[RSRP]],'CrossTab Formatted Data'!$AT:$AT,CY$1)</f>
        <v>2928</v>
      </c>
      <c r="CY10" s="13">
        <f t="shared" si="41"/>
        <v>44</v>
      </c>
      <c r="DA10" s="13"/>
      <c r="DB10" s="16">
        <f>TableR33[[#This Row],[Occurence ('#)]]/SUMIFS(TableR33[Occurence ('#)],TableR33[Occurence ('#)],"&lt;&gt;0")</f>
        <v>1.5027322404371584E-2</v>
      </c>
      <c r="DC10" s="16">
        <f>IFERROR(SUM(DB$3:DB10),DB10)</f>
        <v>1</v>
      </c>
      <c r="DD10" s="21" t="str">
        <f t="shared" si="26"/>
        <v>&gt;= -100dBm</v>
      </c>
      <c r="DG10" s="17">
        <v>-5</v>
      </c>
      <c r="DH10" s="13">
        <f>SUMIFS('CrossTab Formatted Data'!$BA:$BA,'CrossTab Formatted Data'!$AZ:$AZ,"&gt;=" &amp; TableR34[[#This Row],[CINR]],'CrossTab Formatted Data'!$AY:$AY,DI$1)</f>
        <v>2927</v>
      </c>
      <c r="DI10" s="13">
        <f t="shared" si="42"/>
        <v>88</v>
      </c>
      <c r="DK10" s="13"/>
      <c r="DL10" s="16">
        <f>TableR34[[#This Row],[Occurence ('#)]]/SUMIFS(TableR34[Occurence ('#)],TableR34[Occurence ('#)],"&lt;&gt;0")</f>
        <v>3.0054644808743168E-2</v>
      </c>
      <c r="DM10" s="16">
        <f>IFERROR(SUM(DL$3:DL10),DL10)</f>
        <v>0.99965846994535523</v>
      </c>
      <c r="DN10" s="21" t="str">
        <f t="shared" si="27"/>
        <v>&gt;= -5dB</v>
      </c>
      <c r="DQ10" s="17">
        <v>-100</v>
      </c>
      <c r="DR10" s="13">
        <f>SUMIFS('CrossTab Formatted Data'!$AV:$AV,'CrossTab Formatted Data'!$AU:$AU,"&gt;=" &amp; TableR41[[#This Row],[RSRP]],'CrossTab Formatted Data'!$AT:$AT,DS$1)</f>
        <v>2909</v>
      </c>
      <c r="DS10" s="13">
        <f t="shared" si="43"/>
        <v>166</v>
      </c>
      <c r="DU10" s="13"/>
      <c r="DV10" s="16">
        <f>TableR41[[#This Row],[Occurence ('#)]]/SUMIFS(TableR41[Occurence ('#)],TableR41[Occurence ('#)],"&lt;&gt;0")</f>
        <v>5.6713358387427401E-2</v>
      </c>
      <c r="DW10" s="16">
        <f>IFERROR(SUM(DV$3:DV10),DV10)</f>
        <v>0.99385035872907412</v>
      </c>
      <c r="DX10" s="21" t="str">
        <f t="shared" si="28"/>
        <v>&gt;= -100dBm</v>
      </c>
      <c r="EA10" s="17">
        <v>-5</v>
      </c>
      <c r="EB10" s="13">
        <f>SUMIFS('CrossTab Formatted Data'!$BA:$BA,'CrossTab Formatted Data'!$AZ:$AZ,"&gt;=" &amp; TableR42[[#This Row],[CINR]],'CrossTab Formatted Data'!$AY:$AY,EC$1)</f>
        <v>2907</v>
      </c>
      <c r="EC10" s="13">
        <f t="shared" si="44"/>
        <v>281</v>
      </c>
      <c r="EE10" s="13"/>
      <c r="EF10" s="16">
        <f>TableR42[[#This Row],[Occurence ('#)]]/SUMIFS(TableR42[Occurence ('#)],TableR42[Occurence ('#)],"&lt;&gt;0")</f>
        <v>9.6002733173898194E-2</v>
      </c>
      <c r="EG10" s="16">
        <f>IFERROR(SUM(EF$3:EF10),EF10)</f>
        <v>0.9931670652545268</v>
      </c>
      <c r="EH10" s="21" t="str">
        <f t="shared" si="29"/>
        <v>&gt;= -5dB</v>
      </c>
      <c r="EK10" s="17">
        <v>-100</v>
      </c>
      <c r="EL10" s="13">
        <f>SUMIFS('CrossTab Formatted Data'!$AV:$AV,'CrossTab Formatted Data'!$AU:$AU,"&gt;=" &amp; TableR43[[#This Row],[RSRP]],'CrossTab Formatted Data'!$AT:$AT,EM$1)</f>
        <v>2848</v>
      </c>
      <c r="EM10" s="13">
        <f t="shared" si="45"/>
        <v>248</v>
      </c>
      <c r="EO10" s="13"/>
      <c r="EP10" s="16">
        <f>TableR43[[#This Row],[Occurence ('#)]]/SUMIFS(TableR43[Occurence ('#)],TableR43[Occurence ('#)],"&lt;&gt;0")</f>
        <v>8.4757347915242656E-2</v>
      </c>
      <c r="EQ10" s="16">
        <f>IFERROR(SUM(EP$3:EP10),EP10)</f>
        <v>0.97334244702665751</v>
      </c>
      <c r="ER10" s="21" t="str">
        <f t="shared" si="30"/>
        <v>&gt;= -100dBm</v>
      </c>
      <c r="EU10" s="17">
        <v>-5</v>
      </c>
      <c r="EV10" s="13">
        <f>SUMIFS('CrossTab Formatted Data'!$BA:$BA,'CrossTab Formatted Data'!$AZ:$AZ,"&gt;=" &amp; TableR44[[#This Row],[CINR]],'CrossTab Formatted Data'!$AY:$AY,EW$1)</f>
        <v>2843</v>
      </c>
      <c r="EW10" s="13">
        <f t="shared" si="46"/>
        <v>123</v>
      </c>
      <c r="EY10" s="13"/>
      <c r="EZ10" s="16">
        <f>TableR44[[#This Row],[Occurence ('#)]]/SUMIFS(TableR44[Occurence ('#)],TableR44[Occurence ('#)],"&lt;&gt;0")</f>
        <v>4.2036910457963088E-2</v>
      </c>
      <c r="FA10" s="16">
        <f>IFERROR(SUM(EZ$3:EZ10),EZ10)</f>
        <v>0.9716336295283664</v>
      </c>
      <c r="FB10" s="21" t="str">
        <f t="shared" si="31"/>
        <v>&gt;= -5dB</v>
      </c>
    </row>
    <row r="11" spans="1:160" x14ac:dyDescent="0.3">
      <c r="A11" s="17">
        <v>-110</v>
      </c>
      <c r="B11" s="13">
        <f>SUMIFS('CrossTab Formatted Data'!$AV:$AV,'CrossTab Formatted Data'!$AU:$AU,"&gt;=" &amp; TableR11[[#This Row],[RSRP]],'CrossTab Formatted Data'!$AT:$AT,C$1)</f>
        <v>2926</v>
      </c>
      <c r="C11" s="13">
        <f>IFERROR(B11-B10,B11)</f>
        <v>0</v>
      </c>
      <c r="E11" s="13"/>
      <c r="F11" s="16">
        <f>TableR11[[#This Row],[Occurence ('#)]]/SUMIFS(TableR11[Occurence ('#)],TableR11[Occurence ('#)],"&lt;&gt;0")</f>
        <v>0</v>
      </c>
      <c r="G11" s="16">
        <f>IFERROR(SUM(F$3:F11),F11)</f>
        <v>1</v>
      </c>
      <c r="H11" s="21" t="str">
        <f t="shared" si="16"/>
        <v>&gt;= -110dBm</v>
      </c>
      <c r="K11" s="17">
        <v>-10</v>
      </c>
      <c r="L11" s="13">
        <f>SUMIFS('CrossTab Formatted Data'!$BA:$BA,'CrossTab Formatted Data'!$AZ:$AZ,"&gt;=" &amp; TableR12[[#This Row],[CINR]],'CrossTab Formatted Data'!$AY:$AY,M$1)</f>
        <v>2926</v>
      </c>
      <c r="M11" s="13">
        <f t="shared" si="32"/>
        <v>31</v>
      </c>
      <c r="O11" s="13"/>
      <c r="P11" s="16">
        <f>TableR12[[#This Row],[Occurence ('#)]]/SUMIFS(TableR12[Occurence ('#)],TableR12[Occurence ('#)],"&lt;&gt;0")</f>
        <v>1.0594668489405332E-2</v>
      </c>
      <c r="Q11" s="16">
        <f>IFERROR(SUM(P$3:P11),P11)</f>
        <v>1</v>
      </c>
      <c r="R11" s="21" t="str">
        <f t="shared" si="17"/>
        <v>&gt;= -10dB</v>
      </c>
      <c r="U11" s="17">
        <v>-110</v>
      </c>
      <c r="V11" s="13">
        <f>SUMIFS('CrossTab Formatted Data'!$AV:$AV,'CrossTab Formatted Data'!$AU:$AU,"&gt;=" &amp; TableR13[[#This Row],[RSRP]],'CrossTab Formatted Data'!$AT:$AT,W$1)</f>
        <v>2927</v>
      </c>
      <c r="W11" s="13">
        <f t="shared" si="33"/>
        <v>0</v>
      </c>
      <c r="Y11" s="13"/>
      <c r="Z11" s="16">
        <f>TableR13[[#This Row],[Occurence ('#)]]/SUMIFS(TableR13[Occurence ('#)],TableR13[Occurence ('#)],"&lt;&gt;0")</f>
        <v>0</v>
      </c>
      <c r="AA11" s="16">
        <f>IFERROR(SUM(Z$3:Z11),Z11)</f>
        <v>1</v>
      </c>
      <c r="AB11" s="21" t="str">
        <f t="shared" si="18"/>
        <v>&gt;= -110dBm</v>
      </c>
      <c r="AE11" s="17">
        <v>-10</v>
      </c>
      <c r="AF11" s="13">
        <f>SUMIFS('CrossTab Formatted Data'!$BA:$BA,'CrossTab Formatted Data'!$AZ:$AZ,"&gt;=" &amp; TableR14[[#This Row],[CINR]],'CrossTab Formatted Data'!$AY:$AY,AG$1)</f>
        <v>2926</v>
      </c>
      <c r="AG11" s="13">
        <f t="shared" si="34"/>
        <v>0</v>
      </c>
      <c r="AI11" s="13"/>
      <c r="AJ11" s="16">
        <f>TableR14[[#This Row],[Occurence ('#)]]/SUMIFS(TableR14[Occurence ('#)],TableR14[Occurence ('#)],"&lt;&gt;0")</f>
        <v>0</v>
      </c>
      <c r="AK11" s="16">
        <f>IFERROR(SUM(AJ$3:AJ11),AJ11)</f>
        <v>0.99965835326272623</v>
      </c>
      <c r="AL11" s="21" t="str">
        <f t="shared" si="19"/>
        <v>&gt;= -10dB</v>
      </c>
      <c r="AO11" s="17">
        <v>-110</v>
      </c>
      <c r="AP11" s="13">
        <f>SUMIFS('CrossTab Formatted Data'!$AV:$AV,'CrossTab Formatted Data'!$AU:$AU,"&gt;=" &amp; TableR21[[#This Row],[RSRP]],'CrossTab Formatted Data'!$AT:$AT,AQ$1)</f>
        <v>2926</v>
      </c>
      <c r="AQ11" s="13">
        <f t="shared" si="35"/>
        <v>0</v>
      </c>
      <c r="AS11" s="13"/>
      <c r="AT11" s="16">
        <f>TableR21[[#This Row],[Occurence ('#)]]/SUMIFS(TableR21[Occurence ('#)],TableR21[Occurence ('#)],"&lt;&gt;0")</f>
        <v>0</v>
      </c>
      <c r="AU11" s="16">
        <f>IFERROR(SUM(AT$3:AT11),AT11)</f>
        <v>0.99999999999999989</v>
      </c>
      <c r="AV11" s="21" t="str">
        <f t="shared" si="20"/>
        <v>&gt;= -110dBm</v>
      </c>
      <c r="AY11" s="17">
        <v>-10</v>
      </c>
      <c r="AZ11" s="13">
        <f>SUMIFS('CrossTab Formatted Data'!$BA:$BA,'CrossTab Formatted Data'!$AZ:$AZ,"&gt;=" &amp; TableR22[[#This Row],[CINR]],'CrossTab Formatted Data'!$AY:$AY,BA$1)</f>
        <v>2926</v>
      </c>
      <c r="BA11" s="13">
        <f t="shared" si="36"/>
        <v>0</v>
      </c>
      <c r="BC11" s="13"/>
      <c r="BD11" s="16">
        <f>TableR22[[#This Row],[Occurence ('#)]]/SUMIFS(TableR22[Occurence ('#)],TableR22[Occurence ('#)],"&lt;&gt;0")</f>
        <v>0</v>
      </c>
      <c r="BE11" s="16">
        <f>IFERROR(SUM(BD$3:BD11),BD11)</f>
        <v>1</v>
      </c>
      <c r="BF11" s="21" t="str">
        <f t="shared" si="21"/>
        <v>&gt;= -10dB</v>
      </c>
      <c r="BI11" s="17">
        <v>-110</v>
      </c>
      <c r="BJ11" s="13">
        <f>SUMIFS('CrossTab Formatted Data'!$AV:$AV,'CrossTab Formatted Data'!$AU:$AU,"&gt;=" &amp; TableR23[[#This Row],[RSRP]],'CrossTab Formatted Data'!$AT:$AT,BK$1)</f>
        <v>2407</v>
      </c>
      <c r="BK11" s="13">
        <f t="shared" si="37"/>
        <v>0</v>
      </c>
      <c r="BM11" s="13"/>
      <c r="BN11" s="16">
        <f>TableR23[[#This Row],[Occurence ('#)]]/SUMIFS(TableR23[Occurence ('#)],TableR23[Occurence ('#)],"&lt;&gt;0")</f>
        <v>0</v>
      </c>
      <c r="BO11" s="16">
        <f>IFERROR(SUM(BN$3:BN11),BN11)</f>
        <v>1.0000000000000002</v>
      </c>
      <c r="BP11" s="21" t="str">
        <f t="shared" si="22"/>
        <v>&gt;= -110dBm</v>
      </c>
      <c r="BS11" s="17">
        <v>-10</v>
      </c>
      <c r="BT11" s="13">
        <f>SUMIFS('CrossTab Formatted Data'!$BA:$BA,'CrossTab Formatted Data'!$AZ:$AZ,"&gt;=" &amp; TableR24[[#This Row],[CINR]],'CrossTab Formatted Data'!$AY:$AY,BU$1)</f>
        <v>2407</v>
      </c>
      <c r="BU11" s="13">
        <f t="shared" si="38"/>
        <v>0</v>
      </c>
      <c r="BW11" s="13"/>
      <c r="BX11" s="16">
        <f>TableR24[[#This Row],[Occurence ('#)]]/SUMIFS(TableR24[Occurence ('#)],TableR24[Occurence ('#)],"&lt;&gt;0")</f>
        <v>0</v>
      </c>
      <c r="BY11" s="16">
        <f>IFERROR(SUM(BX$3:BX11),BX11)</f>
        <v>1</v>
      </c>
      <c r="BZ11" s="21" t="str">
        <f t="shared" si="23"/>
        <v>&gt;= -10dB</v>
      </c>
      <c r="CC11" s="17">
        <v>-110</v>
      </c>
      <c r="CD11" s="13">
        <f>SUMIFS('CrossTab Formatted Data'!$AV:$AV,'CrossTab Formatted Data'!$AU:$AU,"&gt;=" &amp; TableR31[[#This Row],[RSRP]],'CrossTab Formatted Data'!$AT:$AT,CE$1)</f>
        <v>2925</v>
      </c>
      <c r="CE11" s="13">
        <f t="shared" si="39"/>
        <v>0</v>
      </c>
      <c r="CG11" s="13"/>
      <c r="CH11" s="16">
        <f>TableR31[[#This Row],[Occurence ('#)]]/SUMIFS(TableR31[Occurence ('#)],TableR31[Occurence ('#)],"&lt;&gt;0")</f>
        <v>0</v>
      </c>
      <c r="CI11" s="16">
        <f>IFERROR(SUM(CH$3:CH11),CH11)</f>
        <v>1</v>
      </c>
      <c r="CJ11" s="21" t="str">
        <f t="shared" si="24"/>
        <v>&gt;= -110dBm</v>
      </c>
      <c r="CM11" s="17">
        <v>-10</v>
      </c>
      <c r="CN11" s="13">
        <f>SUMIFS('CrossTab Formatted Data'!$BA:$BA,'CrossTab Formatted Data'!$AZ:$AZ,"&gt;=" &amp; TableR32[[#This Row],[CINR]],'CrossTab Formatted Data'!$AY:$AY,CO$1)</f>
        <v>2925</v>
      </c>
      <c r="CO11" s="13">
        <f t="shared" si="40"/>
        <v>25</v>
      </c>
      <c r="CQ11" s="13"/>
      <c r="CR11" s="16">
        <f>TableR32[[#This Row],[Occurence ('#)]]/SUMIFS(TableR32[Occurence ('#)],TableR32[Occurence ('#)],"&lt;&gt;0")</f>
        <v>8.5470085470085479E-3</v>
      </c>
      <c r="CS11" s="16">
        <f>IFERROR(SUM(CR$3:CR11),CR11)</f>
        <v>0.99999999999999989</v>
      </c>
      <c r="CT11" s="21" t="str">
        <f t="shared" si="25"/>
        <v>&gt;= -10dB</v>
      </c>
      <c r="CW11" s="17">
        <v>-110</v>
      </c>
      <c r="CX11" s="13">
        <f>SUMIFS('CrossTab Formatted Data'!$AV:$AV,'CrossTab Formatted Data'!$AU:$AU,"&gt;=" &amp; TableR33[[#This Row],[RSRP]],'CrossTab Formatted Data'!$AT:$AT,CY$1)</f>
        <v>2928</v>
      </c>
      <c r="CY11" s="13">
        <f t="shared" si="41"/>
        <v>0</v>
      </c>
      <c r="DA11" s="13"/>
      <c r="DB11" s="16">
        <f>TableR33[[#This Row],[Occurence ('#)]]/SUMIFS(TableR33[Occurence ('#)],TableR33[Occurence ('#)],"&lt;&gt;0")</f>
        <v>0</v>
      </c>
      <c r="DC11" s="16">
        <f>IFERROR(SUM(DB$3:DB11),DB11)</f>
        <v>1</v>
      </c>
      <c r="DD11" s="21" t="str">
        <f t="shared" si="26"/>
        <v>&gt;= -110dBm</v>
      </c>
      <c r="DG11" s="17">
        <v>-10</v>
      </c>
      <c r="DH11" s="13">
        <f>SUMIFS('CrossTab Formatted Data'!$BA:$BA,'CrossTab Formatted Data'!$AZ:$AZ,"&gt;=" &amp; TableR34[[#This Row],[CINR]],'CrossTab Formatted Data'!$AY:$AY,DI$1)</f>
        <v>2927</v>
      </c>
      <c r="DI11" s="13">
        <f t="shared" si="42"/>
        <v>0</v>
      </c>
      <c r="DK11" s="13"/>
      <c r="DL11" s="16">
        <f>TableR34[[#This Row],[Occurence ('#)]]/SUMIFS(TableR34[Occurence ('#)],TableR34[Occurence ('#)],"&lt;&gt;0")</f>
        <v>0</v>
      </c>
      <c r="DM11" s="16">
        <f>IFERROR(SUM(DL$3:DL11),DL11)</f>
        <v>0.99965846994535523</v>
      </c>
      <c r="DN11" s="21" t="str">
        <f t="shared" si="27"/>
        <v>&gt;= -10dB</v>
      </c>
      <c r="DQ11" s="17">
        <v>-110</v>
      </c>
      <c r="DR11" s="13">
        <f>SUMIFS('CrossTab Formatted Data'!$AV:$AV,'CrossTab Formatted Data'!$AU:$AU,"&gt;=" &amp; TableR41[[#This Row],[RSRP]],'CrossTab Formatted Data'!$AT:$AT,DS$1)</f>
        <v>2927</v>
      </c>
      <c r="DS11" s="13">
        <f t="shared" si="43"/>
        <v>18</v>
      </c>
      <c r="DU11" s="13"/>
      <c r="DV11" s="16">
        <f>TableR41[[#This Row],[Occurence ('#)]]/SUMIFS(TableR41[Occurence ('#)],TableR41[Occurence ('#)],"&lt;&gt;0")</f>
        <v>6.1496412709258624E-3</v>
      </c>
      <c r="DW11" s="16">
        <f>IFERROR(SUM(DV$3:DV11),DV11)</f>
        <v>1</v>
      </c>
      <c r="DX11" s="21" t="str">
        <f t="shared" si="28"/>
        <v>&gt;= -110dBm</v>
      </c>
      <c r="EA11" s="17">
        <v>-10</v>
      </c>
      <c r="EB11" s="13">
        <f>SUMIFS('CrossTab Formatted Data'!$BA:$BA,'CrossTab Formatted Data'!$AZ:$AZ,"&gt;=" &amp; TableR42[[#This Row],[CINR]],'CrossTab Formatted Data'!$AY:$AY,EC$1)</f>
        <v>2927</v>
      </c>
      <c r="EC11" s="13">
        <f t="shared" si="44"/>
        <v>20</v>
      </c>
      <c r="EE11" s="13"/>
      <c r="EF11" s="16">
        <f>TableR42[[#This Row],[Occurence ('#)]]/SUMIFS(TableR42[Occurence ('#)],TableR42[Occurence ('#)],"&lt;&gt;0")</f>
        <v>6.8329347454731812E-3</v>
      </c>
      <c r="EG11" s="16">
        <f>IFERROR(SUM(EF$3:EF11),EF11)</f>
        <v>1</v>
      </c>
      <c r="EH11" s="21" t="str">
        <f t="shared" si="29"/>
        <v>&gt;= -10dB</v>
      </c>
      <c r="EK11" s="17">
        <v>-110</v>
      </c>
      <c r="EL11" s="13">
        <f>SUMIFS('CrossTab Formatted Data'!$AV:$AV,'CrossTab Formatted Data'!$AU:$AU,"&gt;=" &amp; TableR43[[#This Row],[RSRP]],'CrossTab Formatted Data'!$AT:$AT,EM$1)</f>
        <v>2926</v>
      </c>
      <c r="EM11" s="13">
        <f t="shared" si="45"/>
        <v>78</v>
      </c>
      <c r="EO11" s="13"/>
      <c r="EP11" s="16">
        <f>TableR43[[#This Row],[Occurence ('#)]]/SUMIFS(TableR43[Occurence ('#)],TableR43[Occurence ('#)],"&lt;&gt;0")</f>
        <v>2.6657552973342446E-2</v>
      </c>
      <c r="EQ11" s="16">
        <f>IFERROR(SUM(EP$3:EP11),EP11)</f>
        <v>1</v>
      </c>
      <c r="ER11" s="21" t="str">
        <f t="shared" si="30"/>
        <v>&gt;= -110dBm</v>
      </c>
      <c r="EU11" s="17">
        <v>-10</v>
      </c>
      <c r="EV11" s="13">
        <f>SUMIFS('CrossTab Formatted Data'!$BA:$BA,'CrossTab Formatted Data'!$AZ:$AZ,"&gt;=" &amp; TableR44[[#This Row],[CINR]],'CrossTab Formatted Data'!$AY:$AY,EW$1)</f>
        <v>2914</v>
      </c>
      <c r="EW11" s="13">
        <f t="shared" si="46"/>
        <v>71</v>
      </c>
      <c r="EY11" s="13"/>
      <c r="EZ11" s="16">
        <f>TableR44[[#This Row],[Occurence ('#)]]/SUMIFS(TableR44[Occurence ('#)],TableR44[Occurence ('#)],"&lt;&gt;0")</f>
        <v>2.4265208475734792E-2</v>
      </c>
      <c r="FA11" s="16">
        <f>IFERROR(SUM(EZ$3:EZ11),EZ11)</f>
        <v>0.99589883800410117</v>
      </c>
      <c r="FB11" s="21" t="str">
        <f t="shared" si="31"/>
        <v>&gt;= -10dB</v>
      </c>
    </row>
    <row r="12" spans="1:160" x14ac:dyDescent="0.3">
      <c r="A12" s="17">
        <v>-140</v>
      </c>
      <c r="B12" s="13">
        <f>SUMIFS('CrossTab Formatted Data'!$AV:$AV,'CrossTab Formatted Data'!$AU:$AU,"&gt;=" &amp; TableR11[[#This Row],[RSRP]],'CrossTab Formatted Data'!$AT:$AT,C$1)</f>
        <v>2926</v>
      </c>
      <c r="C12" s="13">
        <f>IFERROR(B12-B11,B12)</f>
        <v>0</v>
      </c>
      <c r="E12" s="13"/>
      <c r="F12" s="16">
        <f>TableR11[[#This Row],[Occurence ('#)]]/SUMIFS(TableR11[Occurence ('#)],TableR11[Occurence ('#)],"&lt;&gt;0")</f>
        <v>0</v>
      </c>
      <c r="G12" s="16">
        <f>IFERROR(SUM(F$3:F12),F12)</f>
        <v>1</v>
      </c>
      <c r="H12" s="21" t="str">
        <f t="shared" si="16"/>
        <v>&gt;= -140dBm</v>
      </c>
      <c r="K12" s="17">
        <v>-20</v>
      </c>
      <c r="L12" s="13">
        <f>SUMIFS('CrossTab Formatted Data'!$BA:$BA,'CrossTab Formatted Data'!$AZ:$AZ,"&gt;=" &amp; TableR12[[#This Row],[CINR]],'CrossTab Formatted Data'!$AY:$AY,M$1)</f>
        <v>2926</v>
      </c>
      <c r="M12" s="13">
        <f t="shared" si="32"/>
        <v>0</v>
      </c>
      <c r="O12" s="13"/>
      <c r="P12" s="16">
        <f>TableR12[[#This Row],[Occurence ('#)]]/SUMIFS(TableR12[Occurence ('#)],TableR12[Occurence ('#)],"&lt;&gt;0")</f>
        <v>0</v>
      </c>
      <c r="Q12" s="16">
        <f>IFERROR(SUM(P$3:P12),P12)</f>
        <v>1</v>
      </c>
      <c r="R12" s="21" t="str">
        <f t="shared" si="17"/>
        <v>&gt;= -20dB</v>
      </c>
      <c r="U12" s="17">
        <v>-140</v>
      </c>
      <c r="V12" s="13">
        <f>SUMIFS('CrossTab Formatted Data'!$AV:$AV,'CrossTab Formatted Data'!$AU:$AU,"&gt;=" &amp; TableR13[[#This Row],[RSRP]],'CrossTab Formatted Data'!$AT:$AT,W$1)</f>
        <v>2927</v>
      </c>
      <c r="W12" s="13">
        <f t="shared" si="33"/>
        <v>0</v>
      </c>
      <c r="Y12" s="13"/>
      <c r="Z12" s="16">
        <f>TableR13[[#This Row],[Occurence ('#)]]/SUMIFS(TableR13[Occurence ('#)],TableR13[Occurence ('#)],"&lt;&gt;0")</f>
        <v>0</v>
      </c>
      <c r="AA12" s="16">
        <f>IFERROR(SUM(Z$3:Z12),Z12)</f>
        <v>1</v>
      </c>
      <c r="AB12" s="21" t="str">
        <f t="shared" si="18"/>
        <v>&gt;= -140dBm</v>
      </c>
      <c r="AE12" s="17">
        <v>-20</v>
      </c>
      <c r="AF12" s="13">
        <f>SUMIFS('CrossTab Formatted Data'!$BA:$BA,'CrossTab Formatted Data'!$AZ:$AZ,"&gt;=" &amp; TableR14[[#This Row],[CINR]],'CrossTab Formatted Data'!$AY:$AY,AG$1)</f>
        <v>2927</v>
      </c>
      <c r="AG12" s="13">
        <f t="shared" si="34"/>
        <v>1</v>
      </c>
      <c r="AI12" s="13"/>
      <c r="AJ12" s="16">
        <f>TableR14[[#This Row],[Occurence ('#)]]/SUMIFS(TableR14[Occurence ('#)],TableR14[Occurence ('#)],"&lt;&gt;0")</f>
        <v>3.4164673727365904E-4</v>
      </c>
      <c r="AK12" s="16">
        <f>IFERROR(SUM(AJ$3:AJ12),AJ12)</f>
        <v>0.99999999999999989</v>
      </c>
      <c r="AL12" s="21" t="str">
        <f t="shared" si="19"/>
        <v>&gt;= -20dB</v>
      </c>
      <c r="AO12" s="17">
        <v>-140</v>
      </c>
      <c r="AP12" s="13">
        <f>SUMIFS('CrossTab Formatted Data'!$AV:$AV,'CrossTab Formatted Data'!$AU:$AU,"&gt;=" &amp; TableR21[[#This Row],[RSRP]],'CrossTab Formatted Data'!$AT:$AT,AQ$1)</f>
        <v>2926</v>
      </c>
      <c r="AQ12" s="13">
        <f t="shared" si="35"/>
        <v>0</v>
      </c>
      <c r="AS12" s="13"/>
      <c r="AT12" s="16">
        <f>TableR21[[#This Row],[Occurence ('#)]]/SUMIFS(TableR21[Occurence ('#)],TableR21[Occurence ('#)],"&lt;&gt;0")</f>
        <v>0</v>
      </c>
      <c r="AU12" s="16">
        <f>IFERROR(SUM(AT$3:AT12),AT12)</f>
        <v>0.99999999999999989</v>
      </c>
      <c r="AV12" s="21" t="str">
        <f t="shared" si="20"/>
        <v>&gt;= -140dBm</v>
      </c>
      <c r="AY12" s="17">
        <v>-20</v>
      </c>
      <c r="AZ12" s="13">
        <f>SUMIFS('CrossTab Formatted Data'!$BA:$BA,'CrossTab Formatted Data'!$AZ:$AZ,"&gt;=" &amp; TableR22[[#This Row],[CINR]],'CrossTab Formatted Data'!$AY:$AY,BA$1)</f>
        <v>2926</v>
      </c>
      <c r="BA12" s="13">
        <f t="shared" si="36"/>
        <v>0</v>
      </c>
      <c r="BC12" s="13"/>
      <c r="BD12" s="16">
        <f>TableR22[[#This Row],[Occurence ('#)]]/SUMIFS(TableR22[Occurence ('#)],TableR22[Occurence ('#)],"&lt;&gt;0")</f>
        <v>0</v>
      </c>
      <c r="BE12" s="16">
        <f>IFERROR(SUM(BD$3:BD12),BD12)</f>
        <v>1</v>
      </c>
      <c r="BF12" s="21" t="str">
        <f t="shared" si="21"/>
        <v>&gt;= -20dB</v>
      </c>
      <c r="BI12" s="17">
        <v>-140</v>
      </c>
      <c r="BJ12" s="13">
        <f>SUMIFS('CrossTab Formatted Data'!$AV:$AV,'CrossTab Formatted Data'!$AU:$AU,"&gt;=" &amp; TableR23[[#This Row],[RSRP]],'CrossTab Formatted Data'!$AT:$AT,BK$1)</f>
        <v>2407</v>
      </c>
      <c r="BK12" s="13">
        <f t="shared" si="37"/>
        <v>0</v>
      </c>
      <c r="BM12" s="13"/>
      <c r="BN12" s="16">
        <f>TableR23[[#This Row],[Occurence ('#)]]/SUMIFS(TableR23[Occurence ('#)],TableR23[Occurence ('#)],"&lt;&gt;0")</f>
        <v>0</v>
      </c>
      <c r="BO12" s="16">
        <f>IFERROR(SUM(BN$3:BN12),BN12)</f>
        <v>1.0000000000000002</v>
      </c>
      <c r="BP12" s="21" t="str">
        <f t="shared" si="22"/>
        <v>&gt;= -140dBm</v>
      </c>
      <c r="BS12" s="17">
        <v>-20</v>
      </c>
      <c r="BT12" s="13">
        <f>SUMIFS('CrossTab Formatted Data'!$BA:$BA,'CrossTab Formatted Data'!$AZ:$AZ,"&gt;=" &amp; TableR24[[#This Row],[CINR]],'CrossTab Formatted Data'!$AY:$AY,BU$1)</f>
        <v>2407</v>
      </c>
      <c r="BU12" s="13">
        <f t="shared" si="38"/>
        <v>0</v>
      </c>
      <c r="BW12" s="13"/>
      <c r="BX12" s="16">
        <f>TableR24[[#This Row],[Occurence ('#)]]/SUMIFS(TableR24[Occurence ('#)],TableR24[Occurence ('#)],"&lt;&gt;0")</f>
        <v>0</v>
      </c>
      <c r="BY12" s="16">
        <f>IFERROR(SUM(BX$3:BX12),BX12)</f>
        <v>1</v>
      </c>
      <c r="BZ12" s="21" t="str">
        <f t="shared" si="23"/>
        <v>&gt;= -20dB</v>
      </c>
      <c r="CC12" s="17">
        <v>-140</v>
      </c>
      <c r="CD12" s="13">
        <f>SUMIFS('CrossTab Formatted Data'!$AV:$AV,'CrossTab Formatted Data'!$AU:$AU,"&gt;=" &amp; TableR31[[#This Row],[RSRP]],'CrossTab Formatted Data'!$AT:$AT,CE$1)</f>
        <v>2925</v>
      </c>
      <c r="CE12" s="13">
        <f t="shared" si="39"/>
        <v>0</v>
      </c>
      <c r="CG12" s="13"/>
      <c r="CH12" s="16">
        <f>TableR31[[#This Row],[Occurence ('#)]]/SUMIFS(TableR31[Occurence ('#)],TableR31[Occurence ('#)],"&lt;&gt;0")</f>
        <v>0</v>
      </c>
      <c r="CI12" s="16">
        <f>IFERROR(SUM(CH$3:CH12),CH12)</f>
        <v>1</v>
      </c>
      <c r="CJ12" s="21" t="str">
        <f t="shared" si="24"/>
        <v>&gt;= -140dBm</v>
      </c>
      <c r="CM12" s="17">
        <v>-20</v>
      </c>
      <c r="CN12" s="13">
        <f>SUMIFS('CrossTab Formatted Data'!$BA:$BA,'CrossTab Formatted Data'!$AZ:$AZ,"&gt;=" &amp; TableR32[[#This Row],[CINR]],'CrossTab Formatted Data'!$AY:$AY,CO$1)</f>
        <v>2925</v>
      </c>
      <c r="CO12" s="13">
        <f t="shared" si="40"/>
        <v>0</v>
      </c>
      <c r="CQ12" s="13"/>
      <c r="CR12" s="16">
        <f>TableR32[[#This Row],[Occurence ('#)]]/SUMIFS(TableR32[Occurence ('#)],TableR32[Occurence ('#)],"&lt;&gt;0")</f>
        <v>0</v>
      </c>
      <c r="CS12" s="16">
        <f>IFERROR(SUM(CR$3:CR12),CR12)</f>
        <v>0.99999999999999989</v>
      </c>
      <c r="CT12" s="21" t="str">
        <f t="shared" si="25"/>
        <v>&gt;= -20dB</v>
      </c>
      <c r="CW12" s="17">
        <v>-140</v>
      </c>
      <c r="CX12" s="13">
        <f>SUMIFS('CrossTab Formatted Data'!$AV:$AV,'CrossTab Formatted Data'!$AU:$AU,"&gt;=" &amp; TableR33[[#This Row],[RSRP]],'CrossTab Formatted Data'!$AT:$AT,CY$1)</f>
        <v>2928</v>
      </c>
      <c r="CY12" s="13">
        <f t="shared" si="41"/>
        <v>0</v>
      </c>
      <c r="DA12" s="13"/>
      <c r="DB12" s="16">
        <f>TableR33[[#This Row],[Occurence ('#)]]/SUMIFS(TableR33[Occurence ('#)],TableR33[Occurence ('#)],"&lt;&gt;0")</f>
        <v>0</v>
      </c>
      <c r="DC12" s="16">
        <f>IFERROR(SUM(DB$3:DB12),DB12)</f>
        <v>1</v>
      </c>
      <c r="DD12" s="21" t="str">
        <f t="shared" si="26"/>
        <v>&gt;= -140dBm</v>
      </c>
      <c r="DG12" s="17">
        <v>-20</v>
      </c>
      <c r="DH12" s="13">
        <f>SUMIFS('CrossTab Formatted Data'!$BA:$BA,'CrossTab Formatted Data'!$AZ:$AZ,"&gt;=" &amp; TableR34[[#This Row],[CINR]],'CrossTab Formatted Data'!$AY:$AY,DI$1)</f>
        <v>2928</v>
      </c>
      <c r="DI12" s="13">
        <f t="shared" si="42"/>
        <v>1</v>
      </c>
      <c r="DK12" s="13"/>
      <c r="DL12" s="16">
        <f>TableR34[[#This Row],[Occurence ('#)]]/SUMIFS(TableR34[Occurence ('#)],TableR34[Occurence ('#)],"&lt;&gt;0")</f>
        <v>3.4153005464480874E-4</v>
      </c>
      <c r="DM12" s="16">
        <f>IFERROR(SUM(DL$3:DL12),DL12)</f>
        <v>1</v>
      </c>
      <c r="DN12" s="21" t="str">
        <f t="shared" si="27"/>
        <v>&gt;= -20dB</v>
      </c>
      <c r="DQ12" s="17">
        <v>-140</v>
      </c>
      <c r="DR12" s="13">
        <f>SUMIFS('CrossTab Formatted Data'!$AV:$AV,'CrossTab Formatted Data'!$AU:$AU,"&gt;=" &amp; TableR41[[#This Row],[RSRP]],'CrossTab Formatted Data'!$AT:$AT,DS$1)</f>
        <v>2927</v>
      </c>
      <c r="DS12" s="13">
        <f t="shared" si="43"/>
        <v>0</v>
      </c>
      <c r="DU12" s="13"/>
      <c r="DV12" s="16">
        <f>TableR41[[#This Row],[Occurence ('#)]]/SUMIFS(TableR41[Occurence ('#)],TableR41[Occurence ('#)],"&lt;&gt;0")</f>
        <v>0</v>
      </c>
      <c r="DW12" s="16">
        <f>IFERROR(SUM(DV$3:DV12),DV12)</f>
        <v>1</v>
      </c>
      <c r="DX12" s="21" t="str">
        <f t="shared" si="28"/>
        <v>&gt;= -140dBm</v>
      </c>
      <c r="EA12" s="17">
        <v>-20</v>
      </c>
      <c r="EB12" s="13">
        <f>SUMIFS('CrossTab Formatted Data'!$BA:$BA,'CrossTab Formatted Data'!$AZ:$AZ,"&gt;=" &amp; TableR42[[#This Row],[CINR]],'CrossTab Formatted Data'!$AY:$AY,EC$1)</f>
        <v>2927</v>
      </c>
      <c r="EC12" s="13">
        <f t="shared" si="44"/>
        <v>0</v>
      </c>
      <c r="EE12" s="13"/>
      <c r="EF12" s="16">
        <f>TableR42[[#This Row],[Occurence ('#)]]/SUMIFS(TableR42[Occurence ('#)],TableR42[Occurence ('#)],"&lt;&gt;0")</f>
        <v>0</v>
      </c>
      <c r="EG12" s="16">
        <f>IFERROR(SUM(EF$3:EF12),EF12)</f>
        <v>1</v>
      </c>
      <c r="EH12" s="21" t="str">
        <f t="shared" si="29"/>
        <v>&gt;= -20dB</v>
      </c>
      <c r="EK12" s="17">
        <v>-140</v>
      </c>
      <c r="EL12" s="13">
        <f>SUMIFS('CrossTab Formatted Data'!$AV:$AV,'CrossTab Formatted Data'!$AU:$AU,"&gt;=" &amp; TableR43[[#This Row],[RSRP]],'CrossTab Formatted Data'!$AT:$AT,EM$1)</f>
        <v>2926</v>
      </c>
      <c r="EM12" s="13">
        <f t="shared" si="45"/>
        <v>0</v>
      </c>
      <c r="EO12" s="13"/>
      <c r="EP12" s="16">
        <f>TableR43[[#This Row],[Occurence ('#)]]/SUMIFS(TableR43[Occurence ('#)],TableR43[Occurence ('#)],"&lt;&gt;0")</f>
        <v>0</v>
      </c>
      <c r="EQ12" s="16">
        <f>IFERROR(SUM(EP$3:EP12),EP12)</f>
        <v>1</v>
      </c>
      <c r="ER12" s="21" t="str">
        <f t="shared" si="30"/>
        <v>&gt;= -140dBm</v>
      </c>
      <c r="EU12" s="17">
        <v>-20</v>
      </c>
      <c r="EV12" s="13">
        <f>SUMIFS('CrossTab Formatted Data'!$BA:$BA,'CrossTab Formatted Data'!$AZ:$AZ,"&gt;=" &amp; TableR44[[#This Row],[CINR]],'CrossTab Formatted Data'!$AY:$AY,EW$1)</f>
        <v>2926</v>
      </c>
      <c r="EW12" s="13">
        <f t="shared" si="46"/>
        <v>12</v>
      </c>
      <c r="EY12" s="13"/>
      <c r="EZ12" s="16">
        <f>TableR44[[#This Row],[Occurence ('#)]]/SUMIFS(TableR44[Occurence ('#)],TableR44[Occurence ('#)],"&lt;&gt;0")</f>
        <v>4.1011619958988381E-3</v>
      </c>
      <c r="FA12" s="16">
        <f>IFERROR(SUM(EZ$3:EZ12),EZ12)</f>
        <v>1</v>
      </c>
      <c r="FB12" s="21" t="str">
        <f t="shared" si="31"/>
        <v>&gt;= -20dB</v>
      </c>
    </row>
    <row r="13" spans="1:160" x14ac:dyDescent="0.3">
      <c r="A13" s="17">
        <v>-150</v>
      </c>
      <c r="B13" s="13">
        <f>SUMIFS('CrossTab Formatted Data'!$AV:$AV,'CrossTab Formatted Data'!$AU:$AU,"&gt;=" &amp; TableR11[[#This Row],[RSRP]],'CrossTab Formatted Data'!$AT:$AT,C$1)</f>
        <v>2926</v>
      </c>
      <c r="C13" s="13">
        <f>IFERROR(B13-B12,B13)</f>
        <v>0</v>
      </c>
      <c r="E13" s="13"/>
      <c r="F13" s="16">
        <f>TableR11[[#This Row],[Occurence ('#)]]/SUMIFS(TableR11[Occurence ('#)],TableR11[Occurence ('#)],"&lt;&gt;0")</f>
        <v>0</v>
      </c>
      <c r="G13" s="16">
        <f>IFERROR(SUM(F$3:F13),F13)</f>
        <v>1</v>
      </c>
      <c r="H13" s="21" t="str">
        <f t="shared" si="16"/>
        <v>&gt;= -150dBm</v>
      </c>
      <c r="K13" s="17">
        <v>-30</v>
      </c>
      <c r="L13" s="13">
        <f>SUMIFS('CrossTab Formatted Data'!$BA:$BA,'CrossTab Formatted Data'!$AZ:$AZ,"&gt;=" &amp; TableR12[[#This Row],[CINR]],'CrossTab Formatted Data'!$AY:$AY,M$1)</f>
        <v>2926</v>
      </c>
      <c r="M13" s="13">
        <f t="shared" si="32"/>
        <v>0</v>
      </c>
      <c r="O13" s="13"/>
      <c r="P13" s="16">
        <f>TableR12[[#This Row],[Occurence ('#)]]/SUMIFS(TableR12[Occurence ('#)],TableR12[Occurence ('#)],"&lt;&gt;0")</f>
        <v>0</v>
      </c>
      <c r="Q13" s="16">
        <f>IFERROR(SUM(P$3:P13),P13)</f>
        <v>1</v>
      </c>
      <c r="R13" s="21" t="str">
        <f t="shared" si="17"/>
        <v>&gt;= -30dB</v>
      </c>
      <c r="U13" s="17">
        <v>-150</v>
      </c>
      <c r="V13" s="13">
        <f>SUMIFS('CrossTab Formatted Data'!$AV:$AV,'CrossTab Formatted Data'!$AU:$AU,"&gt;=" &amp; TableR13[[#This Row],[RSRP]],'CrossTab Formatted Data'!$AT:$AT,W$1)</f>
        <v>2927</v>
      </c>
      <c r="W13" s="13">
        <f t="shared" si="33"/>
        <v>0</v>
      </c>
      <c r="Y13" s="13"/>
      <c r="Z13" s="16">
        <f>TableR13[[#This Row],[Occurence ('#)]]/SUMIFS(TableR13[Occurence ('#)],TableR13[Occurence ('#)],"&lt;&gt;0")</f>
        <v>0</v>
      </c>
      <c r="AA13" s="16">
        <f>IFERROR(SUM(Z$3:Z13),Z13)</f>
        <v>1</v>
      </c>
      <c r="AB13" s="21" t="str">
        <f t="shared" si="18"/>
        <v>&gt;= -150dBm</v>
      </c>
      <c r="AE13" s="17">
        <v>-30</v>
      </c>
      <c r="AF13" s="13">
        <f>SUMIFS('CrossTab Formatted Data'!$BA:$BA,'CrossTab Formatted Data'!$AZ:$AZ,"&gt;=" &amp; TableR14[[#This Row],[CINR]],'CrossTab Formatted Data'!$AY:$AY,AG$1)</f>
        <v>2927</v>
      </c>
      <c r="AG13" s="13">
        <f t="shared" si="34"/>
        <v>0</v>
      </c>
      <c r="AI13" s="13"/>
      <c r="AJ13" s="16">
        <f>TableR14[[#This Row],[Occurence ('#)]]/SUMIFS(TableR14[Occurence ('#)],TableR14[Occurence ('#)],"&lt;&gt;0")</f>
        <v>0</v>
      </c>
      <c r="AK13" s="16">
        <f>IFERROR(SUM(AJ$3:AJ13),AJ13)</f>
        <v>0.99999999999999989</v>
      </c>
      <c r="AL13" s="21" t="str">
        <f t="shared" si="19"/>
        <v>&gt;= -30dB</v>
      </c>
      <c r="AO13" s="17">
        <v>-150</v>
      </c>
      <c r="AP13" s="13">
        <f>SUMIFS('CrossTab Formatted Data'!$AV:$AV,'CrossTab Formatted Data'!$AU:$AU,"&gt;=" &amp; TableR21[[#This Row],[RSRP]],'CrossTab Formatted Data'!$AT:$AT,AQ$1)</f>
        <v>2926</v>
      </c>
      <c r="AQ13" s="13">
        <f t="shared" si="35"/>
        <v>0</v>
      </c>
      <c r="AS13" s="13"/>
      <c r="AT13" s="16">
        <f>TableR21[[#This Row],[Occurence ('#)]]/SUMIFS(TableR21[Occurence ('#)],TableR21[Occurence ('#)],"&lt;&gt;0")</f>
        <v>0</v>
      </c>
      <c r="AU13" s="16">
        <f>IFERROR(SUM(AT$3:AT13),AT13)</f>
        <v>0.99999999999999989</v>
      </c>
      <c r="AV13" s="21" t="str">
        <f t="shared" si="20"/>
        <v>&gt;= -150dBm</v>
      </c>
      <c r="AY13" s="17">
        <v>-30</v>
      </c>
      <c r="AZ13" s="13">
        <f>SUMIFS('CrossTab Formatted Data'!$BA:$BA,'CrossTab Formatted Data'!$AZ:$AZ,"&gt;=" &amp; TableR22[[#This Row],[CINR]],'CrossTab Formatted Data'!$AY:$AY,BA$1)</f>
        <v>2926</v>
      </c>
      <c r="BA13" s="13">
        <f t="shared" si="36"/>
        <v>0</v>
      </c>
      <c r="BC13" s="13"/>
      <c r="BD13" s="16">
        <f>TableR22[[#This Row],[Occurence ('#)]]/SUMIFS(TableR22[Occurence ('#)],TableR22[Occurence ('#)],"&lt;&gt;0")</f>
        <v>0</v>
      </c>
      <c r="BE13" s="16">
        <f>IFERROR(SUM(BD$3:BD13),BD13)</f>
        <v>1</v>
      </c>
      <c r="BF13" s="21" t="str">
        <f t="shared" si="21"/>
        <v>&gt;= -30dB</v>
      </c>
      <c r="BI13" s="17">
        <v>-150</v>
      </c>
      <c r="BJ13" s="13">
        <f>SUMIFS('CrossTab Formatted Data'!$AV:$AV,'CrossTab Formatted Data'!$AU:$AU,"&gt;=" &amp; TableR23[[#This Row],[RSRP]],'CrossTab Formatted Data'!$AT:$AT,BK$1)</f>
        <v>2407</v>
      </c>
      <c r="BK13" s="13">
        <f t="shared" si="37"/>
        <v>0</v>
      </c>
      <c r="BM13" s="13"/>
      <c r="BN13" s="16">
        <f>TableR23[[#This Row],[Occurence ('#)]]/SUMIFS(TableR23[Occurence ('#)],TableR23[Occurence ('#)],"&lt;&gt;0")</f>
        <v>0</v>
      </c>
      <c r="BO13" s="16">
        <f>IFERROR(SUM(BN$3:BN13),BN13)</f>
        <v>1.0000000000000002</v>
      </c>
      <c r="BP13" s="21" t="str">
        <f t="shared" si="22"/>
        <v>&gt;= -150dBm</v>
      </c>
      <c r="BS13" s="17">
        <v>-30</v>
      </c>
      <c r="BT13" s="13">
        <f>SUMIFS('CrossTab Formatted Data'!$BA:$BA,'CrossTab Formatted Data'!$AZ:$AZ,"&gt;=" &amp; TableR24[[#This Row],[CINR]],'CrossTab Formatted Data'!$AY:$AY,BU$1)</f>
        <v>2407</v>
      </c>
      <c r="BU13" s="13">
        <f t="shared" si="38"/>
        <v>0</v>
      </c>
      <c r="BW13" s="13"/>
      <c r="BX13" s="16">
        <f>TableR24[[#This Row],[Occurence ('#)]]/SUMIFS(TableR24[Occurence ('#)],TableR24[Occurence ('#)],"&lt;&gt;0")</f>
        <v>0</v>
      </c>
      <c r="BY13" s="16">
        <f>IFERROR(SUM(BX$3:BX13),BX13)</f>
        <v>1</v>
      </c>
      <c r="BZ13" s="21" t="str">
        <f t="shared" si="23"/>
        <v>&gt;= -30dB</v>
      </c>
      <c r="CC13" s="17">
        <v>-150</v>
      </c>
      <c r="CD13" s="13">
        <f>SUMIFS('CrossTab Formatted Data'!$AV:$AV,'CrossTab Formatted Data'!$AU:$AU,"&gt;=" &amp; TableR31[[#This Row],[RSRP]],'CrossTab Formatted Data'!$AT:$AT,CE$1)</f>
        <v>2925</v>
      </c>
      <c r="CE13" s="13">
        <f t="shared" si="39"/>
        <v>0</v>
      </c>
      <c r="CG13" s="13"/>
      <c r="CH13" s="16">
        <f>TableR31[[#This Row],[Occurence ('#)]]/SUMIFS(TableR31[Occurence ('#)],TableR31[Occurence ('#)],"&lt;&gt;0")</f>
        <v>0</v>
      </c>
      <c r="CI13" s="16">
        <f>IFERROR(SUM(CH$3:CH13),CH13)</f>
        <v>1</v>
      </c>
      <c r="CJ13" s="21" t="str">
        <f t="shared" si="24"/>
        <v>&gt;= -150dBm</v>
      </c>
      <c r="CM13" s="17">
        <v>-30</v>
      </c>
      <c r="CN13" s="13">
        <f>SUMIFS('CrossTab Formatted Data'!$BA:$BA,'CrossTab Formatted Data'!$AZ:$AZ,"&gt;=" &amp; TableR32[[#This Row],[CINR]],'CrossTab Formatted Data'!$AY:$AY,CO$1)</f>
        <v>2925</v>
      </c>
      <c r="CO13" s="13">
        <f t="shared" si="40"/>
        <v>0</v>
      </c>
      <c r="CQ13" s="13"/>
      <c r="CR13" s="16">
        <f>TableR32[[#This Row],[Occurence ('#)]]/SUMIFS(TableR32[Occurence ('#)],TableR32[Occurence ('#)],"&lt;&gt;0")</f>
        <v>0</v>
      </c>
      <c r="CS13" s="16">
        <f>IFERROR(SUM(CR$3:CR13),CR13)</f>
        <v>0.99999999999999989</v>
      </c>
      <c r="CT13" s="21" t="str">
        <f t="shared" si="25"/>
        <v>&gt;= -30dB</v>
      </c>
      <c r="CW13" s="17">
        <v>-150</v>
      </c>
      <c r="CX13" s="13">
        <f>SUMIFS('CrossTab Formatted Data'!$AV:$AV,'CrossTab Formatted Data'!$AU:$AU,"&gt;=" &amp; TableR33[[#This Row],[RSRP]],'CrossTab Formatted Data'!$AT:$AT,CY$1)</f>
        <v>2928</v>
      </c>
      <c r="CY13" s="13">
        <f t="shared" si="41"/>
        <v>0</v>
      </c>
      <c r="DA13" s="13"/>
      <c r="DB13" s="16">
        <f>TableR33[[#This Row],[Occurence ('#)]]/SUMIFS(TableR33[Occurence ('#)],TableR33[Occurence ('#)],"&lt;&gt;0")</f>
        <v>0</v>
      </c>
      <c r="DC13" s="16">
        <f>IFERROR(SUM(DB$3:DB13),DB13)</f>
        <v>1</v>
      </c>
      <c r="DD13" s="21" t="str">
        <f t="shared" si="26"/>
        <v>&gt;= -150dBm</v>
      </c>
      <c r="DG13" s="17">
        <v>-30</v>
      </c>
      <c r="DH13" s="13">
        <f>SUMIFS('CrossTab Formatted Data'!$BA:$BA,'CrossTab Formatted Data'!$AZ:$AZ,"&gt;=" &amp; TableR34[[#This Row],[CINR]],'CrossTab Formatted Data'!$AY:$AY,DI$1)</f>
        <v>2928</v>
      </c>
      <c r="DI13" s="13">
        <f t="shared" si="42"/>
        <v>0</v>
      </c>
      <c r="DK13" s="13"/>
      <c r="DL13" s="16">
        <f>TableR34[[#This Row],[Occurence ('#)]]/SUMIFS(TableR34[Occurence ('#)],TableR34[Occurence ('#)],"&lt;&gt;0")</f>
        <v>0</v>
      </c>
      <c r="DM13" s="16">
        <f>IFERROR(SUM(DL$3:DL13),DL13)</f>
        <v>1</v>
      </c>
      <c r="DN13" s="21" t="str">
        <f t="shared" si="27"/>
        <v>&gt;= -30dB</v>
      </c>
      <c r="DQ13" s="17">
        <v>-150</v>
      </c>
      <c r="DR13" s="13">
        <f>SUMIFS('CrossTab Formatted Data'!$AV:$AV,'CrossTab Formatted Data'!$AU:$AU,"&gt;=" &amp; TableR41[[#This Row],[RSRP]],'CrossTab Formatted Data'!$AT:$AT,DS$1)</f>
        <v>2927</v>
      </c>
      <c r="DS13" s="13">
        <f t="shared" si="43"/>
        <v>0</v>
      </c>
      <c r="DU13" s="13"/>
      <c r="DV13" s="16">
        <f>TableR41[[#This Row],[Occurence ('#)]]/SUMIFS(TableR41[Occurence ('#)],TableR41[Occurence ('#)],"&lt;&gt;0")</f>
        <v>0</v>
      </c>
      <c r="DW13" s="16">
        <f>IFERROR(SUM(DV$3:DV13),DV13)</f>
        <v>1</v>
      </c>
      <c r="DX13" s="21" t="str">
        <f t="shared" si="28"/>
        <v>&gt;= -150dBm</v>
      </c>
      <c r="EA13" s="17">
        <v>-30</v>
      </c>
      <c r="EB13" s="13">
        <f>SUMIFS('CrossTab Formatted Data'!$BA:$BA,'CrossTab Formatted Data'!$AZ:$AZ,"&gt;=" &amp; TableR42[[#This Row],[CINR]],'CrossTab Formatted Data'!$AY:$AY,EC$1)</f>
        <v>2927</v>
      </c>
      <c r="EC13" s="13">
        <f t="shared" si="44"/>
        <v>0</v>
      </c>
      <c r="EE13" s="13"/>
      <c r="EF13" s="16">
        <f>TableR42[[#This Row],[Occurence ('#)]]/SUMIFS(TableR42[Occurence ('#)],TableR42[Occurence ('#)],"&lt;&gt;0")</f>
        <v>0</v>
      </c>
      <c r="EG13" s="16">
        <f>IFERROR(SUM(EF$3:EF13),EF13)</f>
        <v>1</v>
      </c>
      <c r="EH13" s="21" t="str">
        <f t="shared" si="29"/>
        <v>&gt;= -30dB</v>
      </c>
      <c r="EK13" s="17">
        <v>-150</v>
      </c>
      <c r="EL13" s="13">
        <f>SUMIFS('CrossTab Formatted Data'!$AV:$AV,'CrossTab Formatted Data'!$AU:$AU,"&gt;=" &amp; TableR43[[#This Row],[RSRP]],'CrossTab Formatted Data'!$AT:$AT,EM$1)</f>
        <v>2926</v>
      </c>
      <c r="EM13" s="13">
        <f t="shared" si="45"/>
        <v>0</v>
      </c>
      <c r="EO13" s="13"/>
      <c r="EP13" s="16">
        <f>TableR43[[#This Row],[Occurence ('#)]]/SUMIFS(TableR43[Occurence ('#)],TableR43[Occurence ('#)],"&lt;&gt;0")</f>
        <v>0</v>
      </c>
      <c r="EQ13" s="16">
        <f>IFERROR(SUM(EP$3:EP13),EP13)</f>
        <v>1</v>
      </c>
      <c r="ER13" s="21" t="str">
        <f t="shared" si="30"/>
        <v>&gt;= -150dBm</v>
      </c>
      <c r="EU13" s="17">
        <v>-30</v>
      </c>
      <c r="EV13" s="13">
        <f>SUMIFS('CrossTab Formatted Data'!$BA:$BA,'CrossTab Formatted Data'!$AZ:$AZ,"&gt;=" &amp; TableR44[[#This Row],[CINR]],'CrossTab Formatted Data'!$AY:$AY,EW$1)</f>
        <v>2926</v>
      </c>
      <c r="EW13" s="13">
        <f t="shared" si="46"/>
        <v>0</v>
      </c>
      <c r="EY13" s="13"/>
      <c r="EZ13" s="16">
        <f>TableR44[[#This Row],[Occurence ('#)]]/SUMIFS(TableR44[Occurence ('#)],TableR44[Occurence ('#)],"&lt;&gt;0")</f>
        <v>0</v>
      </c>
      <c r="FA13" s="16">
        <f>IFERROR(SUM(EZ$3:EZ13),EZ13)</f>
        <v>1</v>
      </c>
      <c r="FB13" s="21" t="str">
        <f t="shared" si="31"/>
        <v>&gt;= -30dB</v>
      </c>
    </row>
    <row r="14" spans="1:160" x14ac:dyDescent="0.3">
      <c r="K14" s="17">
        <v>-40</v>
      </c>
      <c r="L14" s="13">
        <f>SUMIFS('CrossTab Formatted Data'!$BA:$BA,'CrossTab Formatted Data'!$AZ:$AZ,"&gt;=" &amp; TableR12[[#This Row],[CINR]],'CrossTab Formatted Data'!$AY:$AY,M$1)</f>
        <v>2926</v>
      </c>
      <c r="M14" s="13">
        <f t="shared" si="32"/>
        <v>0</v>
      </c>
      <c r="O14" s="13"/>
      <c r="P14" s="16">
        <f>TableR12[[#This Row],[Occurence ('#)]]/SUMIFS(TableR12[Occurence ('#)],TableR12[Occurence ('#)],"&lt;&gt;0")</f>
        <v>0</v>
      </c>
      <c r="Q14" s="16">
        <f>IFERROR(SUM(P$3:P14),P14)</f>
        <v>1</v>
      </c>
      <c r="R14" s="21" t="str">
        <f t="shared" si="17"/>
        <v>&gt;= -40dB</v>
      </c>
      <c r="AE14" s="17">
        <v>-40</v>
      </c>
      <c r="AF14" s="13">
        <f>SUMIFS('CrossTab Formatted Data'!$BA:$BA,'CrossTab Formatted Data'!$AZ:$AZ,"&gt;=" &amp; TableR14[[#This Row],[CINR]],'CrossTab Formatted Data'!$AY:$AY,AG$1)</f>
        <v>2927</v>
      </c>
      <c r="AG14" s="13">
        <f t="shared" si="34"/>
        <v>0</v>
      </c>
      <c r="AI14" s="13"/>
      <c r="AJ14" s="16">
        <f>TableR14[[#This Row],[Occurence ('#)]]/SUMIFS(TableR14[Occurence ('#)],TableR14[Occurence ('#)],"&lt;&gt;0")</f>
        <v>0</v>
      </c>
      <c r="AK14" s="16">
        <f>IFERROR(SUM(AJ$3:AJ14),AJ14)</f>
        <v>0.99999999999999989</v>
      </c>
      <c r="AL14" s="21" t="str">
        <f t="shared" si="19"/>
        <v>&gt;= -40dB</v>
      </c>
      <c r="AY14" s="17">
        <v>-40</v>
      </c>
      <c r="AZ14" s="13">
        <f>SUMIFS('CrossTab Formatted Data'!$BA:$BA,'CrossTab Formatted Data'!$AZ:$AZ,"&gt;=" &amp; TableR22[[#This Row],[CINR]],'CrossTab Formatted Data'!$AY:$AY,BA$1)</f>
        <v>2926</v>
      </c>
      <c r="BA14" s="13">
        <f t="shared" si="36"/>
        <v>0</v>
      </c>
      <c r="BC14" s="13"/>
      <c r="BD14" s="16">
        <f>TableR22[[#This Row],[Occurence ('#)]]/SUMIFS(TableR22[Occurence ('#)],TableR22[Occurence ('#)],"&lt;&gt;0")</f>
        <v>0</v>
      </c>
      <c r="BE14" s="16">
        <f>IFERROR(SUM(BD$3:BD14),BD14)</f>
        <v>1</v>
      </c>
      <c r="BF14" s="21" t="str">
        <f t="shared" si="21"/>
        <v>&gt;= -40dB</v>
      </c>
      <c r="BS14" s="17">
        <v>-40</v>
      </c>
      <c r="BT14" s="13">
        <f>SUMIFS('CrossTab Formatted Data'!$BA:$BA,'CrossTab Formatted Data'!$AZ:$AZ,"&gt;=" &amp; TableR24[[#This Row],[CINR]],'CrossTab Formatted Data'!$AY:$AY,BU$1)</f>
        <v>2407</v>
      </c>
      <c r="BU14" s="13">
        <f t="shared" si="38"/>
        <v>0</v>
      </c>
      <c r="BW14" s="13"/>
      <c r="BX14" s="16">
        <f>TableR24[[#This Row],[Occurence ('#)]]/SUMIFS(TableR24[Occurence ('#)],TableR24[Occurence ('#)],"&lt;&gt;0")</f>
        <v>0</v>
      </c>
      <c r="BY14" s="16">
        <f>IFERROR(SUM(BX$3:BX14),BX14)</f>
        <v>1</v>
      </c>
      <c r="BZ14" s="21" t="str">
        <f t="shared" si="23"/>
        <v>&gt;= -40dB</v>
      </c>
      <c r="CM14" s="17">
        <v>-40</v>
      </c>
      <c r="CN14" s="13">
        <f>SUMIFS('CrossTab Formatted Data'!$BA:$BA,'CrossTab Formatted Data'!$AZ:$AZ,"&gt;=" &amp; TableR32[[#This Row],[CINR]],'CrossTab Formatted Data'!$AY:$AY,CO$1)</f>
        <v>2925</v>
      </c>
      <c r="CO14" s="13">
        <f t="shared" si="40"/>
        <v>0</v>
      </c>
      <c r="CQ14" s="13"/>
      <c r="CR14" s="16">
        <f>TableR32[[#This Row],[Occurence ('#)]]/SUMIFS(TableR32[Occurence ('#)],TableR32[Occurence ('#)],"&lt;&gt;0")</f>
        <v>0</v>
      </c>
      <c r="CS14" s="16">
        <f>IFERROR(SUM(CR$3:CR14),CR14)</f>
        <v>0.99999999999999989</v>
      </c>
      <c r="CT14" s="21" t="str">
        <f t="shared" si="25"/>
        <v>&gt;= -40dB</v>
      </c>
      <c r="DG14" s="17">
        <v>-40</v>
      </c>
      <c r="DH14" s="13">
        <f>SUMIFS('CrossTab Formatted Data'!$BA:$BA,'CrossTab Formatted Data'!$AZ:$AZ,"&gt;=" &amp; TableR34[[#This Row],[CINR]],'CrossTab Formatted Data'!$AY:$AY,DI$1)</f>
        <v>2928</v>
      </c>
      <c r="DI14" s="13">
        <f t="shared" si="42"/>
        <v>0</v>
      </c>
      <c r="DK14" s="13"/>
      <c r="DL14" s="16">
        <f>TableR34[[#This Row],[Occurence ('#)]]/SUMIFS(TableR34[Occurence ('#)],TableR34[Occurence ('#)],"&lt;&gt;0")</f>
        <v>0</v>
      </c>
      <c r="DM14" s="16">
        <f>IFERROR(SUM(DL$3:DL14),DL14)</f>
        <v>1</v>
      </c>
      <c r="DN14" s="21" t="str">
        <f t="shared" si="27"/>
        <v>&gt;= -40dB</v>
      </c>
      <c r="EA14" s="17">
        <v>-40</v>
      </c>
      <c r="EB14" s="13">
        <f>SUMIFS('CrossTab Formatted Data'!$BA:$BA,'CrossTab Formatted Data'!$AZ:$AZ,"&gt;=" &amp; TableR42[[#This Row],[CINR]],'CrossTab Formatted Data'!$AY:$AY,EC$1)</f>
        <v>2927</v>
      </c>
      <c r="EC14" s="13">
        <f t="shared" si="44"/>
        <v>0</v>
      </c>
      <c r="EE14" s="13"/>
      <c r="EF14" s="16">
        <f>TableR42[[#This Row],[Occurence ('#)]]/SUMIFS(TableR42[Occurence ('#)],TableR42[Occurence ('#)],"&lt;&gt;0")</f>
        <v>0</v>
      </c>
      <c r="EG14" s="16">
        <f>IFERROR(SUM(EF$3:EF14),EF14)</f>
        <v>1</v>
      </c>
      <c r="EH14" s="21" t="str">
        <f t="shared" si="29"/>
        <v>&gt;= -40dB</v>
      </c>
      <c r="EU14" s="17">
        <v>-40</v>
      </c>
      <c r="EV14" s="13">
        <f>SUMIFS('CrossTab Formatted Data'!$BA:$BA,'CrossTab Formatted Data'!$AZ:$AZ,"&gt;=" &amp; TableR44[[#This Row],[CINR]],'CrossTab Formatted Data'!$AY:$AY,EW$1)</f>
        <v>2926</v>
      </c>
      <c r="EW14" s="13">
        <f t="shared" si="46"/>
        <v>0</v>
      </c>
      <c r="EY14" s="13"/>
      <c r="EZ14" s="16">
        <f>TableR44[[#This Row],[Occurence ('#)]]/SUMIFS(TableR44[Occurence ('#)],TableR44[Occurence ('#)],"&lt;&gt;0")</f>
        <v>0</v>
      </c>
      <c r="FA14" s="16">
        <f>IFERROR(SUM(EZ$3:EZ14),EZ14)</f>
        <v>1</v>
      </c>
      <c r="FB14" s="21" t="str">
        <f t="shared" si="31"/>
        <v>&gt;= -40dB</v>
      </c>
    </row>
  </sheetData>
  <pageMargins left="0.7" right="0.7" top="0.75" bottom="0.75" header="0.3" footer="0.3"/>
  <pageSetup paperSize="32767" orientation="landscape" horizontalDpi="300" verticalDpi="30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5ED9-4A04-49C8-9EBE-9CBC5A366D23}">
  <sheetPr codeName="Sheet09">
    <outlinePr summaryBelow="0" summaryRight="0"/>
    <pageSetUpPr fitToPage="1"/>
  </sheetPr>
  <dimension ref="B1:AY1001"/>
  <sheetViews>
    <sheetView showGridLines="0" zoomScaleNormal="100" workbookViewId="0">
      <pane ySplit="4" topLeftCell="A5" activePane="bottomLeft" state="frozen"/>
      <selection pane="bottomLeft" activeCell="B4" sqref="B4:C4"/>
    </sheetView>
  </sheetViews>
  <sheetFormatPr defaultColWidth="4.5546875" defaultRowHeight="28.35" customHeight="1" x14ac:dyDescent="0.25"/>
  <cols>
    <col min="1" max="1" width="1.6640625" style="4" customWidth="1"/>
    <col min="2" max="48" width="4.5546875" style="4"/>
    <col min="49" max="50" width="1.6640625" style="4" customWidth="1"/>
    <col min="51" max="51" width="2.6640625" style="4" customWidth="1"/>
    <col min="52" max="58" width="4.5546875" style="4" customWidth="1"/>
    <col min="59" max="16384" width="4.5546875" style="4"/>
  </cols>
  <sheetData>
    <row r="1" spans="2:51" ht="28.3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t="28.3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51" ht="28.3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2:51" ht="39.9" customHeight="1" x14ac:dyDescent="0.25">
      <c r="B4" s="29" t="s">
        <v>55</v>
      </c>
      <c r="C4" s="29"/>
      <c r="D4" s="28" t="s">
        <v>16</v>
      </c>
      <c r="E4" s="29"/>
      <c r="F4" s="29"/>
      <c r="G4" s="29"/>
      <c r="H4" s="29"/>
      <c r="I4" s="29"/>
      <c r="J4" s="29"/>
      <c r="K4" s="29"/>
      <c r="L4" s="29"/>
      <c r="M4" s="29"/>
      <c r="N4" s="30"/>
      <c r="O4" s="28" t="s">
        <v>41</v>
      </c>
      <c r="P4" s="29"/>
      <c r="Q4" s="29"/>
      <c r="R4" s="29"/>
      <c r="S4" s="29"/>
      <c r="T4" s="29"/>
      <c r="U4" s="29"/>
      <c r="V4" s="30"/>
      <c r="W4" s="28" t="s">
        <v>45</v>
      </c>
      <c r="X4" s="29"/>
      <c r="Y4" s="30"/>
      <c r="Z4" s="28" t="s">
        <v>87</v>
      </c>
      <c r="AA4" s="30"/>
      <c r="AB4" s="28" t="s">
        <v>88</v>
      </c>
      <c r="AC4" s="30"/>
      <c r="AD4" s="28" t="s">
        <v>89</v>
      </c>
      <c r="AE4" s="30"/>
      <c r="AF4" s="28" t="s">
        <v>90</v>
      </c>
      <c r="AG4" s="29"/>
      <c r="AH4" s="30"/>
      <c r="AI4" s="28" t="s">
        <v>91</v>
      </c>
      <c r="AJ4" s="29"/>
      <c r="AK4" s="30"/>
      <c r="AL4" s="28" t="s">
        <v>42</v>
      </c>
      <c r="AM4" s="29"/>
      <c r="AN4" s="29"/>
      <c r="AO4" s="30"/>
      <c r="AP4" s="28" t="s">
        <v>43</v>
      </c>
      <c r="AQ4" s="29"/>
      <c r="AR4" s="29"/>
      <c r="AS4" s="30"/>
      <c r="AT4" s="28" t="s">
        <v>44</v>
      </c>
      <c r="AU4" s="29"/>
      <c r="AV4" s="29"/>
      <c r="AW4" s="29"/>
      <c r="AX4" s="3"/>
      <c r="AY4" s="3"/>
    </row>
    <row r="5" spans="2:51" ht="18" customHeight="1" x14ac:dyDescent="0.25">
      <c r="B5" s="25">
        <v>1000</v>
      </c>
      <c r="C5" s="25"/>
      <c r="D5" s="24" t="s">
        <v>182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 t="s">
        <v>183</v>
      </c>
      <c r="P5" s="24"/>
      <c r="Q5" s="24"/>
      <c r="R5" s="24"/>
      <c r="S5" s="24"/>
      <c r="T5" s="24"/>
      <c r="U5" s="24"/>
      <c r="V5" s="24"/>
      <c r="W5" s="25">
        <v>16575</v>
      </c>
      <c r="X5" s="25"/>
      <c r="Y5" s="25"/>
      <c r="Z5" s="26">
        <v>2020</v>
      </c>
      <c r="AA5" s="26"/>
      <c r="AB5" s="25">
        <v>3</v>
      </c>
      <c r="AC5" s="25"/>
      <c r="AD5" s="25">
        <v>26</v>
      </c>
      <c r="AE5" s="25"/>
      <c r="AF5" s="27">
        <v>43916.847389333336</v>
      </c>
      <c r="AG5" s="27"/>
      <c r="AH5" s="27"/>
      <c r="AI5" s="27">
        <v>43916.876373333333</v>
      </c>
      <c r="AJ5" s="27"/>
      <c r="AK5" s="27"/>
      <c r="AL5" s="24" t="s">
        <v>185</v>
      </c>
      <c r="AM5" s="24"/>
      <c r="AN5" s="24"/>
      <c r="AO5" s="24"/>
      <c r="AP5" s="24" t="s">
        <v>186</v>
      </c>
      <c r="AQ5" s="24"/>
      <c r="AR5" s="24"/>
      <c r="AS5" s="24"/>
      <c r="AT5" s="24">
        <v>19.2</v>
      </c>
      <c r="AU5" s="24"/>
      <c r="AV5" s="24"/>
      <c r="AW5" s="24"/>
      <c r="AX5" s="3"/>
      <c r="AY5" s="3"/>
    </row>
    <row r="6" spans="2:51" ht="18" customHeight="1" x14ac:dyDescent="0.25">
      <c r="B6" s="25">
        <v>2000</v>
      </c>
      <c r="C6" s="25"/>
      <c r="D6" s="24" t="s">
        <v>189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 t="s">
        <v>193</v>
      </c>
      <c r="P6" s="24"/>
      <c r="Q6" s="24"/>
      <c r="R6" s="24"/>
      <c r="S6" s="24"/>
      <c r="T6" s="24"/>
      <c r="U6" s="24"/>
      <c r="V6" s="24"/>
      <c r="W6" s="25">
        <v>11166</v>
      </c>
      <c r="X6" s="25"/>
      <c r="Y6" s="25"/>
      <c r="Z6" s="26">
        <v>2020</v>
      </c>
      <c r="AA6" s="26"/>
      <c r="AB6" s="25">
        <v>3</v>
      </c>
      <c r="AC6" s="25"/>
      <c r="AD6" s="25">
        <v>26</v>
      </c>
      <c r="AE6" s="25"/>
      <c r="AF6" s="27">
        <v>43916.847488333333</v>
      </c>
      <c r="AG6" s="27"/>
      <c r="AH6" s="27"/>
      <c r="AI6" s="27">
        <v>43916.876368333338</v>
      </c>
      <c r="AJ6" s="27"/>
      <c r="AK6" s="27"/>
      <c r="AL6" s="24" t="s">
        <v>185</v>
      </c>
      <c r="AM6" s="24"/>
      <c r="AN6" s="24"/>
      <c r="AO6" s="24"/>
      <c r="AP6" s="24" t="s">
        <v>186</v>
      </c>
      <c r="AQ6" s="24"/>
      <c r="AR6" s="24"/>
      <c r="AS6" s="24"/>
      <c r="AT6" s="24">
        <v>19.2</v>
      </c>
      <c r="AU6" s="24"/>
      <c r="AV6" s="24"/>
      <c r="AW6" s="24"/>
      <c r="AX6" s="3"/>
      <c r="AY6" s="3"/>
    </row>
    <row r="7" spans="2:51" ht="18" customHeight="1" x14ac:dyDescent="0.25">
      <c r="B7" s="25">
        <v>2000</v>
      </c>
      <c r="C7" s="25"/>
      <c r="D7" s="24" t="s">
        <v>189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190</v>
      </c>
      <c r="P7" s="24"/>
      <c r="Q7" s="24"/>
      <c r="R7" s="24"/>
      <c r="S7" s="24"/>
      <c r="T7" s="24"/>
      <c r="U7" s="24"/>
      <c r="V7" s="24"/>
      <c r="W7" s="25">
        <v>11166</v>
      </c>
      <c r="X7" s="25"/>
      <c r="Y7" s="25"/>
      <c r="Z7" s="26">
        <v>2020</v>
      </c>
      <c r="AA7" s="26"/>
      <c r="AB7" s="25">
        <v>3</v>
      </c>
      <c r="AC7" s="25"/>
      <c r="AD7" s="25">
        <v>26</v>
      </c>
      <c r="AE7" s="25"/>
      <c r="AF7" s="27">
        <v>43916.847489333333</v>
      </c>
      <c r="AG7" s="27"/>
      <c r="AH7" s="27"/>
      <c r="AI7" s="27">
        <v>43916.876368333338</v>
      </c>
      <c r="AJ7" s="27"/>
      <c r="AK7" s="27"/>
      <c r="AL7" s="24" t="s">
        <v>185</v>
      </c>
      <c r="AM7" s="24"/>
      <c r="AN7" s="24"/>
      <c r="AO7" s="24"/>
      <c r="AP7" s="24" t="s">
        <v>186</v>
      </c>
      <c r="AQ7" s="24"/>
      <c r="AR7" s="24"/>
      <c r="AS7" s="24"/>
      <c r="AT7" s="24">
        <v>19.2</v>
      </c>
      <c r="AU7" s="24"/>
      <c r="AV7" s="24"/>
      <c r="AW7" s="24"/>
      <c r="AX7" s="3"/>
      <c r="AY7" s="3"/>
    </row>
    <row r="8" spans="2:51" ht="18" customHeight="1" x14ac:dyDescent="0.25">
      <c r="B8" s="25">
        <v>3000</v>
      </c>
      <c r="C8" s="25"/>
      <c r="D8" s="24" t="s">
        <v>196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 t="s">
        <v>197</v>
      </c>
      <c r="P8" s="24"/>
      <c r="Q8" s="24"/>
      <c r="R8" s="24"/>
      <c r="S8" s="24"/>
      <c r="T8" s="24"/>
      <c r="U8" s="24"/>
      <c r="V8" s="24"/>
      <c r="W8" s="25">
        <v>19721</v>
      </c>
      <c r="X8" s="25"/>
      <c r="Y8" s="25"/>
      <c r="Z8" s="26">
        <v>2020</v>
      </c>
      <c r="AA8" s="26"/>
      <c r="AB8" s="25">
        <v>3</v>
      </c>
      <c r="AC8" s="25"/>
      <c r="AD8" s="25">
        <v>26</v>
      </c>
      <c r="AE8" s="25"/>
      <c r="AF8" s="27">
        <v>43916.847489333333</v>
      </c>
      <c r="AG8" s="27"/>
      <c r="AH8" s="27"/>
      <c r="AI8" s="27">
        <v>43916.876291333334</v>
      </c>
      <c r="AJ8" s="27"/>
      <c r="AK8" s="27"/>
      <c r="AL8" s="24" t="s">
        <v>185</v>
      </c>
      <c r="AM8" s="24"/>
      <c r="AN8" s="24"/>
      <c r="AO8" s="24"/>
      <c r="AP8" s="24" t="s">
        <v>186</v>
      </c>
      <c r="AQ8" s="24"/>
      <c r="AR8" s="24"/>
      <c r="AS8" s="24"/>
      <c r="AT8" s="24">
        <v>19.2</v>
      </c>
      <c r="AU8" s="24"/>
      <c r="AV8" s="24"/>
      <c r="AW8" s="24"/>
      <c r="AX8" s="3"/>
      <c r="AY8" s="3"/>
    </row>
    <row r="9" spans="2:51" ht="18" customHeight="1" x14ac:dyDescent="0.25">
      <c r="B9" s="25">
        <v>3000</v>
      </c>
      <c r="C9" s="25"/>
      <c r="D9" s="24" t="s">
        <v>196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 t="s">
        <v>200</v>
      </c>
      <c r="P9" s="24"/>
      <c r="Q9" s="24"/>
      <c r="R9" s="24"/>
      <c r="S9" s="24"/>
      <c r="T9" s="24"/>
      <c r="U9" s="24"/>
      <c r="V9" s="24"/>
      <c r="W9" s="25">
        <v>19721</v>
      </c>
      <c r="X9" s="25"/>
      <c r="Y9" s="25"/>
      <c r="Z9" s="26">
        <v>2020</v>
      </c>
      <c r="AA9" s="26"/>
      <c r="AB9" s="25">
        <v>3</v>
      </c>
      <c r="AC9" s="25"/>
      <c r="AD9" s="25">
        <v>26</v>
      </c>
      <c r="AE9" s="25"/>
      <c r="AF9" s="27">
        <v>43916.847489333333</v>
      </c>
      <c r="AG9" s="27"/>
      <c r="AH9" s="27"/>
      <c r="AI9" s="27">
        <v>43916.876283333339</v>
      </c>
      <c r="AJ9" s="27"/>
      <c r="AK9" s="27"/>
      <c r="AL9" s="24" t="s">
        <v>185</v>
      </c>
      <c r="AM9" s="24"/>
      <c r="AN9" s="24"/>
      <c r="AO9" s="24"/>
      <c r="AP9" s="24" t="s">
        <v>186</v>
      </c>
      <c r="AQ9" s="24"/>
      <c r="AR9" s="24"/>
      <c r="AS9" s="24"/>
      <c r="AT9" s="24">
        <v>19.2</v>
      </c>
      <c r="AU9" s="24"/>
      <c r="AV9" s="24"/>
      <c r="AW9" s="24"/>
      <c r="AX9" s="3"/>
      <c r="AY9" s="3"/>
    </row>
    <row r="10" spans="2:51" ht="18" customHeight="1" x14ac:dyDescent="0.25">
      <c r="B10" s="25">
        <v>4000</v>
      </c>
      <c r="C10" s="25"/>
      <c r="D10" s="24" t="s">
        <v>202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 t="s">
        <v>183</v>
      </c>
      <c r="P10" s="24"/>
      <c r="Q10" s="24"/>
      <c r="R10" s="24"/>
      <c r="S10" s="24"/>
      <c r="T10" s="24"/>
      <c r="U10" s="24"/>
      <c r="V10" s="24"/>
      <c r="W10" s="25">
        <v>451</v>
      </c>
      <c r="X10" s="25"/>
      <c r="Y10" s="25"/>
      <c r="Z10" s="26">
        <v>2020</v>
      </c>
      <c r="AA10" s="26"/>
      <c r="AB10" s="25">
        <v>3</v>
      </c>
      <c r="AC10" s="25"/>
      <c r="AD10" s="25">
        <v>26</v>
      </c>
      <c r="AE10" s="25"/>
      <c r="AF10" s="27">
        <v>43916.889068333337</v>
      </c>
      <c r="AG10" s="27"/>
      <c r="AH10" s="27"/>
      <c r="AI10" s="27">
        <v>43916.889932333339</v>
      </c>
      <c r="AJ10" s="27"/>
      <c r="AK10" s="27"/>
      <c r="AL10" s="24" t="s">
        <v>185</v>
      </c>
      <c r="AM10" s="24"/>
      <c r="AN10" s="24"/>
      <c r="AO10" s="24"/>
      <c r="AP10" s="24" t="s">
        <v>186</v>
      </c>
      <c r="AQ10" s="24"/>
      <c r="AR10" s="24"/>
      <c r="AS10" s="24"/>
      <c r="AT10" s="24">
        <v>19.2</v>
      </c>
      <c r="AU10" s="24"/>
      <c r="AV10" s="24"/>
      <c r="AW10" s="24"/>
      <c r="AX10" s="3"/>
      <c r="AY10" s="3"/>
    </row>
    <row r="11" spans="2:51" ht="18" customHeight="1" x14ac:dyDescent="0.25">
      <c r="B11" s="25">
        <v>5000</v>
      </c>
      <c r="C11" s="25"/>
      <c r="D11" s="24" t="s">
        <v>205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183</v>
      </c>
      <c r="P11" s="24"/>
      <c r="Q11" s="24"/>
      <c r="R11" s="24"/>
      <c r="S11" s="24"/>
      <c r="T11" s="24"/>
      <c r="U11" s="24"/>
      <c r="V11" s="24"/>
      <c r="W11" s="25">
        <v>451</v>
      </c>
      <c r="X11" s="25"/>
      <c r="Y11" s="25"/>
      <c r="Z11" s="26">
        <v>2020</v>
      </c>
      <c r="AA11" s="26"/>
      <c r="AB11" s="25">
        <v>3</v>
      </c>
      <c r="AC11" s="25"/>
      <c r="AD11" s="25">
        <v>26</v>
      </c>
      <c r="AE11" s="25"/>
      <c r="AF11" s="27">
        <v>43916.915514333334</v>
      </c>
      <c r="AG11" s="27"/>
      <c r="AH11" s="27"/>
      <c r="AI11" s="27">
        <v>43916.916378333335</v>
      </c>
      <c r="AJ11" s="27"/>
      <c r="AK11" s="27"/>
      <c r="AL11" s="24" t="s">
        <v>185</v>
      </c>
      <c r="AM11" s="24"/>
      <c r="AN11" s="24"/>
      <c r="AO11" s="24"/>
      <c r="AP11" s="24" t="s">
        <v>186</v>
      </c>
      <c r="AQ11" s="24"/>
      <c r="AR11" s="24"/>
      <c r="AS11" s="24"/>
      <c r="AT11" s="24">
        <v>19.2</v>
      </c>
      <c r="AU11" s="24"/>
      <c r="AV11" s="24"/>
      <c r="AW11" s="24"/>
      <c r="AX11" s="3"/>
      <c r="AY11" s="3"/>
    </row>
    <row r="12" spans="2:51" ht="18" customHeight="1" x14ac:dyDescent="0.25">
      <c r="B12" s="25">
        <v>6000</v>
      </c>
      <c r="C12" s="25"/>
      <c r="D12" s="24" t="s">
        <v>207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 t="s">
        <v>183</v>
      </c>
      <c r="P12" s="24"/>
      <c r="Q12" s="24"/>
      <c r="R12" s="24"/>
      <c r="S12" s="24"/>
      <c r="T12" s="24"/>
      <c r="U12" s="24"/>
      <c r="V12" s="24"/>
      <c r="W12" s="25">
        <v>481</v>
      </c>
      <c r="X12" s="25"/>
      <c r="Y12" s="25"/>
      <c r="Z12" s="26">
        <v>2020</v>
      </c>
      <c r="AA12" s="26"/>
      <c r="AB12" s="25">
        <v>3</v>
      </c>
      <c r="AC12" s="25"/>
      <c r="AD12" s="25">
        <v>26</v>
      </c>
      <c r="AE12" s="25"/>
      <c r="AF12" s="27">
        <v>43916.932076333338</v>
      </c>
      <c r="AG12" s="27"/>
      <c r="AH12" s="27"/>
      <c r="AI12" s="27">
        <v>43916.932939333339</v>
      </c>
      <c r="AJ12" s="27"/>
      <c r="AK12" s="27"/>
      <c r="AL12" s="24" t="s">
        <v>185</v>
      </c>
      <c r="AM12" s="24"/>
      <c r="AN12" s="24"/>
      <c r="AO12" s="24"/>
      <c r="AP12" s="24" t="s">
        <v>186</v>
      </c>
      <c r="AQ12" s="24"/>
      <c r="AR12" s="24"/>
      <c r="AS12" s="24"/>
      <c r="AT12" s="24">
        <v>19.2</v>
      </c>
      <c r="AU12" s="24"/>
      <c r="AV12" s="24"/>
      <c r="AW12" s="24"/>
      <c r="AX12" s="3"/>
      <c r="AY12" s="3"/>
    </row>
    <row r="13" spans="2:51" ht="18" customHeight="1" x14ac:dyDescent="0.25">
      <c r="B13" s="25"/>
      <c r="C13" s="2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  <c r="X13" s="25"/>
      <c r="Y13" s="25"/>
      <c r="Z13" s="26"/>
      <c r="AA13" s="26"/>
      <c r="AB13" s="25"/>
      <c r="AC13" s="25"/>
      <c r="AD13" s="25"/>
      <c r="AE13" s="25"/>
      <c r="AF13" s="27"/>
      <c r="AG13" s="27"/>
      <c r="AH13" s="27"/>
      <c r="AI13" s="27"/>
      <c r="AJ13" s="27"/>
      <c r="AK13" s="27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3"/>
      <c r="AY13" s="3"/>
    </row>
    <row r="14" spans="2:51" ht="18" customHeight="1" x14ac:dyDescent="0.25">
      <c r="B14" s="25"/>
      <c r="C14" s="2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25"/>
      <c r="Y14" s="25"/>
      <c r="Z14" s="26"/>
      <c r="AA14" s="26"/>
      <c r="AB14" s="25"/>
      <c r="AC14" s="25"/>
      <c r="AD14" s="25"/>
      <c r="AE14" s="25"/>
      <c r="AF14" s="27"/>
      <c r="AG14" s="27"/>
      <c r="AH14" s="27"/>
      <c r="AI14" s="27"/>
      <c r="AJ14" s="27"/>
      <c r="AK14" s="27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3"/>
      <c r="AY14" s="3"/>
    </row>
    <row r="15" spans="2:51" ht="18" customHeight="1" x14ac:dyDescent="0.25">
      <c r="B15" s="25"/>
      <c r="C15" s="25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  <c r="X15" s="25"/>
      <c r="Y15" s="25"/>
      <c r="Z15" s="26"/>
      <c r="AA15" s="26"/>
      <c r="AB15" s="25"/>
      <c r="AC15" s="25"/>
      <c r="AD15" s="25"/>
      <c r="AE15" s="25"/>
      <c r="AF15" s="27"/>
      <c r="AG15" s="27"/>
      <c r="AH15" s="27"/>
      <c r="AI15" s="27"/>
      <c r="AJ15" s="27"/>
      <c r="AK15" s="27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3"/>
      <c r="AY15" s="3"/>
    </row>
    <row r="16" spans="2:51" ht="18" customHeight="1" x14ac:dyDescent="0.25">
      <c r="B16" s="25"/>
      <c r="C16" s="2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  <c r="X16" s="25"/>
      <c r="Y16" s="25"/>
      <c r="Z16" s="26"/>
      <c r="AA16" s="26"/>
      <c r="AB16" s="25"/>
      <c r="AC16" s="25"/>
      <c r="AD16" s="25"/>
      <c r="AE16" s="25"/>
      <c r="AF16" s="27"/>
      <c r="AG16" s="27"/>
      <c r="AH16" s="27"/>
      <c r="AI16" s="27"/>
      <c r="AJ16" s="27"/>
      <c r="AK16" s="2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3"/>
      <c r="AY16" s="3"/>
    </row>
    <row r="17" spans="2:51" ht="18" customHeight="1" x14ac:dyDescent="0.25">
      <c r="B17" s="25"/>
      <c r="C17" s="25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25"/>
      <c r="Y17" s="25"/>
      <c r="Z17" s="26"/>
      <c r="AA17" s="26"/>
      <c r="AB17" s="25"/>
      <c r="AC17" s="25"/>
      <c r="AD17" s="25"/>
      <c r="AE17" s="25"/>
      <c r="AF17" s="27"/>
      <c r="AG17" s="27"/>
      <c r="AH17" s="27"/>
      <c r="AI17" s="27"/>
      <c r="AJ17" s="27"/>
      <c r="AK17" s="2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3"/>
      <c r="AY17" s="3"/>
    </row>
    <row r="18" spans="2:51" ht="18" customHeight="1" x14ac:dyDescent="0.25">
      <c r="B18" s="25"/>
      <c r="C18" s="25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5"/>
      <c r="X18" s="25"/>
      <c r="Y18" s="25"/>
      <c r="Z18" s="26"/>
      <c r="AA18" s="26"/>
      <c r="AB18" s="25"/>
      <c r="AC18" s="25"/>
      <c r="AD18" s="25"/>
      <c r="AE18" s="25"/>
      <c r="AF18" s="27"/>
      <c r="AG18" s="27"/>
      <c r="AH18" s="27"/>
      <c r="AI18" s="27"/>
      <c r="AJ18" s="27"/>
      <c r="AK18" s="2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3"/>
      <c r="AY18" s="3"/>
    </row>
    <row r="19" spans="2:51" ht="18" customHeight="1" x14ac:dyDescent="0.25">
      <c r="B19" s="25"/>
      <c r="C19" s="25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5"/>
      <c r="Y19" s="25"/>
      <c r="Z19" s="26"/>
      <c r="AA19" s="26"/>
      <c r="AB19" s="25"/>
      <c r="AC19" s="25"/>
      <c r="AD19" s="25"/>
      <c r="AE19" s="25"/>
      <c r="AF19" s="27"/>
      <c r="AG19" s="27"/>
      <c r="AH19" s="27"/>
      <c r="AI19" s="27"/>
      <c r="AJ19" s="27"/>
      <c r="AK19" s="2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3"/>
      <c r="AY19" s="3"/>
    </row>
    <row r="20" spans="2:51" ht="18" customHeight="1" x14ac:dyDescent="0.25">
      <c r="B20" s="25"/>
      <c r="C20" s="2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  <c r="X20" s="25"/>
      <c r="Y20" s="25"/>
      <c r="Z20" s="26"/>
      <c r="AA20" s="26"/>
      <c r="AB20" s="25"/>
      <c r="AC20" s="25"/>
      <c r="AD20" s="25"/>
      <c r="AE20" s="25"/>
      <c r="AF20" s="27"/>
      <c r="AG20" s="27"/>
      <c r="AH20" s="27"/>
      <c r="AI20" s="27"/>
      <c r="AJ20" s="27"/>
      <c r="AK20" s="2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3"/>
      <c r="AY20" s="3"/>
    </row>
    <row r="21" spans="2:51" ht="18" customHeight="1" x14ac:dyDescent="0.25">
      <c r="B21" s="25"/>
      <c r="C21" s="2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5"/>
      <c r="X21" s="25"/>
      <c r="Y21" s="25"/>
      <c r="Z21" s="26"/>
      <c r="AA21" s="26"/>
      <c r="AB21" s="25"/>
      <c r="AC21" s="25"/>
      <c r="AD21" s="25"/>
      <c r="AE21" s="25"/>
      <c r="AF21" s="27"/>
      <c r="AG21" s="27"/>
      <c r="AH21" s="27"/>
      <c r="AI21" s="27"/>
      <c r="AJ21" s="27"/>
      <c r="AK21" s="2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3"/>
      <c r="AY21" s="3"/>
    </row>
    <row r="22" spans="2:51" ht="18" customHeight="1" x14ac:dyDescent="0.25">
      <c r="B22" s="25"/>
      <c r="C22" s="25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5"/>
      <c r="X22" s="25"/>
      <c r="Y22" s="25"/>
      <c r="Z22" s="26"/>
      <c r="AA22" s="26"/>
      <c r="AB22" s="25"/>
      <c r="AC22" s="25"/>
      <c r="AD22" s="25"/>
      <c r="AE22" s="25"/>
      <c r="AF22" s="27"/>
      <c r="AG22" s="27"/>
      <c r="AH22" s="27"/>
      <c r="AI22" s="27"/>
      <c r="AJ22" s="27"/>
      <c r="AK22" s="2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3"/>
      <c r="AY22" s="3"/>
    </row>
    <row r="23" spans="2:51" ht="18" customHeight="1" x14ac:dyDescent="0.25">
      <c r="B23" s="25"/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5"/>
      <c r="X23" s="25"/>
      <c r="Y23" s="25"/>
      <c r="Z23" s="26"/>
      <c r="AA23" s="26"/>
      <c r="AB23" s="25"/>
      <c r="AC23" s="25"/>
      <c r="AD23" s="25"/>
      <c r="AE23" s="25"/>
      <c r="AF23" s="27"/>
      <c r="AG23" s="27"/>
      <c r="AH23" s="27"/>
      <c r="AI23" s="27"/>
      <c r="AJ23" s="27"/>
      <c r="AK23" s="2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3"/>
      <c r="AY23" s="3"/>
    </row>
    <row r="24" spans="2:51" ht="18" customHeight="1" x14ac:dyDescent="0.25">
      <c r="B24" s="25"/>
      <c r="C24" s="25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  <c r="X24" s="25"/>
      <c r="Y24" s="25"/>
      <c r="Z24" s="26"/>
      <c r="AA24" s="26"/>
      <c r="AB24" s="25"/>
      <c r="AC24" s="25"/>
      <c r="AD24" s="25"/>
      <c r="AE24" s="25"/>
      <c r="AF24" s="27"/>
      <c r="AG24" s="27"/>
      <c r="AH24" s="27"/>
      <c r="AI24" s="27"/>
      <c r="AJ24" s="27"/>
      <c r="AK24" s="2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3"/>
      <c r="AY24" s="3"/>
    </row>
    <row r="25" spans="2:51" ht="18" customHeight="1" x14ac:dyDescent="0.25">
      <c r="B25" s="25"/>
      <c r="C25" s="2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25"/>
      <c r="Y25" s="25"/>
      <c r="Z25" s="26"/>
      <c r="AA25" s="26"/>
      <c r="AB25" s="25"/>
      <c r="AC25" s="25"/>
      <c r="AD25" s="25"/>
      <c r="AE25" s="25"/>
      <c r="AF25" s="27"/>
      <c r="AG25" s="27"/>
      <c r="AH25" s="27"/>
      <c r="AI25" s="27"/>
      <c r="AJ25" s="27"/>
      <c r="AK25" s="2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3"/>
      <c r="AY25" s="3"/>
    </row>
    <row r="26" spans="2:51" ht="18" customHeight="1" x14ac:dyDescent="0.25">
      <c r="B26" s="25"/>
      <c r="C26" s="2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5"/>
      <c r="X26" s="25"/>
      <c r="Y26" s="25"/>
      <c r="Z26" s="26"/>
      <c r="AA26" s="26"/>
      <c r="AB26" s="25"/>
      <c r="AC26" s="25"/>
      <c r="AD26" s="25"/>
      <c r="AE26" s="25"/>
      <c r="AF26" s="27"/>
      <c r="AG26" s="27"/>
      <c r="AH26" s="27"/>
      <c r="AI26" s="27"/>
      <c r="AJ26" s="27"/>
      <c r="AK26" s="27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3"/>
      <c r="AY26" s="3"/>
    </row>
    <row r="27" spans="2:51" ht="18" customHeight="1" x14ac:dyDescent="0.25">
      <c r="B27" s="25"/>
      <c r="C27" s="2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X27" s="25"/>
      <c r="Y27" s="25"/>
      <c r="Z27" s="26"/>
      <c r="AA27" s="26"/>
      <c r="AB27" s="25"/>
      <c r="AC27" s="25"/>
      <c r="AD27" s="25"/>
      <c r="AE27" s="25"/>
      <c r="AF27" s="27"/>
      <c r="AG27" s="27"/>
      <c r="AH27" s="27"/>
      <c r="AI27" s="27"/>
      <c r="AJ27" s="27"/>
      <c r="AK27" s="27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3"/>
      <c r="AY27" s="3"/>
    </row>
    <row r="28" spans="2:51" ht="18" customHeight="1" x14ac:dyDescent="0.25">
      <c r="B28" s="25"/>
      <c r="C28" s="25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5"/>
      <c r="X28" s="25"/>
      <c r="Y28" s="25"/>
      <c r="Z28" s="26"/>
      <c r="AA28" s="26"/>
      <c r="AB28" s="25"/>
      <c r="AC28" s="25"/>
      <c r="AD28" s="25"/>
      <c r="AE28" s="25"/>
      <c r="AF28" s="27"/>
      <c r="AG28" s="27"/>
      <c r="AH28" s="27"/>
      <c r="AI28" s="27"/>
      <c r="AJ28" s="27"/>
      <c r="AK28" s="27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3"/>
      <c r="AY28" s="3"/>
    </row>
    <row r="29" spans="2:51" ht="18" customHeight="1" x14ac:dyDescent="0.25">
      <c r="B29" s="25"/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X29" s="25"/>
      <c r="Y29" s="25"/>
      <c r="Z29" s="26"/>
      <c r="AA29" s="26"/>
      <c r="AB29" s="25"/>
      <c r="AC29" s="25"/>
      <c r="AD29" s="25"/>
      <c r="AE29" s="25"/>
      <c r="AF29" s="27"/>
      <c r="AG29" s="27"/>
      <c r="AH29" s="27"/>
      <c r="AI29" s="27"/>
      <c r="AJ29" s="27"/>
      <c r="AK29" s="27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3"/>
      <c r="AY29" s="3"/>
    </row>
    <row r="30" spans="2:51" ht="18" customHeight="1" x14ac:dyDescent="0.25">
      <c r="B30" s="25"/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5"/>
      <c r="X30" s="25"/>
      <c r="Y30" s="25"/>
      <c r="Z30" s="26"/>
      <c r="AA30" s="26"/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3"/>
      <c r="AY30" s="3"/>
    </row>
    <row r="31" spans="2:51" ht="18" customHeight="1" x14ac:dyDescent="0.25">
      <c r="B31" s="25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X31" s="25"/>
      <c r="Y31" s="25"/>
      <c r="Z31" s="26"/>
      <c r="AA31" s="26"/>
      <c r="AB31" s="25"/>
      <c r="AC31" s="25"/>
      <c r="AD31" s="25"/>
      <c r="AE31" s="25"/>
      <c r="AF31" s="27"/>
      <c r="AG31" s="27"/>
      <c r="AH31" s="27"/>
      <c r="AI31" s="27"/>
      <c r="AJ31" s="27"/>
      <c r="AK31" s="27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3"/>
      <c r="AY31" s="3"/>
    </row>
    <row r="32" spans="2:51" ht="18" customHeight="1" x14ac:dyDescent="0.25">
      <c r="B32" s="25"/>
      <c r="C32" s="25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X32" s="25"/>
      <c r="Y32" s="25"/>
      <c r="Z32" s="26"/>
      <c r="AA32" s="26"/>
      <c r="AB32" s="25"/>
      <c r="AC32" s="25"/>
      <c r="AD32" s="25"/>
      <c r="AE32" s="25"/>
      <c r="AF32" s="27"/>
      <c r="AG32" s="27"/>
      <c r="AH32" s="27"/>
      <c r="AI32" s="27"/>
      <c r="AJ32" s="27"/>
      <c r="AK32" s="27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3"/>
      <c r="AY32" s="3"/>
    </row>
    <row r="33" spans="2:51" ht="18" customHeight="1" x14ac:dyDescent="0.25">
      <c r="B33" s="25"/>
      <c r="C33" s="25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X33" s="25"/>
      <c r="Y33" s="25"/>
      <c r="Z33" s="26"/>
      <c r="AA33" s="26"/>
      <c r="AB33" s="25"/>
      <c r="AC33" s="25"/>
      <c r="AD33" s="25"/>
      <c r="AE33" s="25"/>
      <c r="AF33" s="27"/>
      <c r="AG33" s="27"/>
      <c r="AH33" s="27"/>
      <c r="AI33" s="27"/>
      <c r="AJ33" s="27"/>
      <c r="AK33" s="27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3"/>
      <c r="AY33" s="3"/>
    </row>
    <row r="34" spans="2:51" ht="18" customHeight="1" x14ac:dyDescent="0.25">
      <c r="B34" s="25"/>
      <c r="C34" s="25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5"/>
      <c r="X34" s="25"/>
      <c r="Y34" s="25"/>
      <c r="Z34" s="26"/>
      <c r="AA34" s="26"/>
      <c r="AB34" s="25"/>
      <c r="AC34" s="25"/>
      <c r="AD34" s="25"/>
      <c r="AE34" s="25"/>
      <c r="AF34" s="27"/>
      <c r="AG34" s="27"/>
      <c r="AH34" s="27"/>
      <c r="AI34" s="27"/>
      <c r="AJ34" s="27"/>
      <c r="AK34" s="27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3"/>
      <c r="AY34" s="3"/>
    </row>
    <row r="35" spans="2:51" ht="18" customHeight="1" x14ac:dyDescent="0.25">
      <c r="B35" s="25"/>
      <c r="C35" s="2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X35" s="25"/>
      <c r="Y35" s="25"/>
      <c r="Z35" s="26"/>
      <c r="AA35" s="26"/>
      <c r="AB35" s="25"/>
      <c r="AC35" s="25"/>
      <c r="AD35" s="25"/>
      <c r="AE35" s="25"/>
      <c r="AF35" s="27"/>
      <c r="AG35" s="27"/>
      <c r="AH35" s="27"/>
      <c r="AI35" s="27"/>
      <c r="AJ35" s="27"/>
      <c r="AK35" s="27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3"/>
      <c r="AY35" s="3"/>
    </row>
    <row r="36" spans="2:51" ht="18" customHeight="1" x14ac:dyDescent="0.25">
      <c r="B36" s="25"/>
      <c r="C36" s="25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5"/>
      <c r="X36" s="25"/>
      <c r="Y36" s="25"/>
      <c r="Z36" s="26"/>
      <c r="AA36" s="26"/>
      <c r="AB36" s="25"/>
      <c r="AC36" s="25"/>
      <c r="AD36" s="25"/>
      <c r="AE36" s="25"/>
      <c r="AF36" s="27"/>
      <c r="AG36" s="27"/>
      <c r="AH36" s="27"/>
      <c r="AI36" s="27"/>
      <c r="AJ36" s="27"/>
      <c r="AK36" s="27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3"/>
      <c r="AY36" s="3"/>
    </row>
    <row r="37" spans="2:51" ht="18" customHeight="1" x14ac:dyDescent="0.25">
      <c r="B37" s="25"/>
      <c r="C37" s="25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X37" s="25"/>
      <c r="Y37" s="25"/>
      <c r="Z37" s="26"/>
      <c r="AA37" s="26"/>
      <c r="AB37" s="25"/>
      <c r="AC37" s="25"/>
      <c r="AD37" s="25"/>
      <c r="AE37" s="25"/>
      <c r="AF37" s="27"/>
      <c r="AG37" s="27"/>
      <c r="AH37" s="27"/>
      <c r="AI37" s="27"/>
      <c r="AJ37" s="27"/>
      <c r="AK37" s="27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3"/>
      <c r="AY37" s="3"/>
    </row>
    <row r="38" spans="2:51" ht="18" customHeight="1" x14ac:dyDescent="0.25">
      <c r="B38" s="25"/>
      <c r="C38" s="25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5"/>
      <c r="X38" s="25"/>
      <c r="Y38" s="25"/>
      <c r="Z38" s="26"/>
      <c r="AA38" s="26"/>
      <c r="AB38" s="25"/>
      <c r="AC38" s="25"/>
      <c r="AD38" s="25"/>
      <c r="AE38" s="25"/>
      <c r="AF38" s="27"/>
      <c r="AG38" s="27"/>
      <c r="AH38" s="27"/>
      <c r="AI38" s="27"/>
      <c r="AJ38" s="27"/>
      <c r="AK38" s="27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3"/>
      <c r="AY38" s="3"/>
    </row>
    <row r="39" spans="2:51" ht="18" customHeight="1" x14ac:dyDescent="0.25">
      <c r="B39" s="25"/>
      <c r="C39" s="25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X39" s="25"/>
      <c r="Y39" s="25"/>
      <c r="Z39" s="26"/>
      <c r="AA39" s="26"/>
      <c r="AB39" s="25"/>
      <c r="AC39" s="25"/>
      <c r="AD39" s="25"/>
      <c r="AE39" s="25"/>
      <c r="AF39" s="27"/>
      <c r="AG39" s="27"/>
      <c r="AH39" s="27"/>
      <c r="AI39" s="27"/>
      <c r="AJ39" s="27"/>
      <c r="AK39" s="27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3"/>
      <c r="AY39" s="3"/>
    </row>
    <row r="40" spans="2:51" ht="18" customHeight="1" x14ac:dyDescent="0.25">
      <c r="B40" s="25"/>
      <c r="C40" s="25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  <c r="X40" s="25"/>
      <c r="Y40" s="25"/>
      <c r="Z40" s="26"/>
      <c r="AA40" s="26"/>
      <c r="AB40" s="25"/>
      <c r="AC40" s="25"/>
      <c r="AD40" s="25"/>
      <c r="AE40" s="25"/>
      <c r="AF40" s="27"/>
      <c r="AG40" s="27"/>
      <c r="AH40" s="27"/>
      <c r="AI40" s="27"/>
      <c r="AJ40" s="27"/>
      <c r="AK40" s="27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3"/>
      <c r="AY40" s="3"/>
    </row>
    <row r="41" spans="2:51" ht="18" customHeight="1" x14ac:dyDescent="0.25">
      <c r="B41" s="25"/>
      <c r="C41" s="2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X41" s="25"/>
      <c r="Y41" s="25"/>
      <c r="Z41" s="26"/>
      <c r="AA41" s="26"/>
      <c r="AB41" s="25"/>
      <c r="AC41" s="25"/>
      <c r="AD41" s="25"/>
      <c r="AE41" s="25"/>
      <c r="AF41" s="27"/>
      <c r="AG41" s="27"/>
      <c r="AH41" s="27"/>
      <c r="AI41" s="27"/>
      <c r="AJ41" s="27"/>
      <c r="AK41" s="27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3"/>
      <c r="AY41" s="3"/>
    </row>
    <row r="42" spans="2:51" ht="18" customHeight="1" x14ac:dyDescent="0.25">
      <c r="B42" s="25"/>
      <c r="C42" s="2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  <c r="X42" s="25"/>
      <c r="Y42" s="25"/>
      <c r="Z42" s="26"/>
      <c r="AA42" s="26"/>
      <c r="AB42" s="25"/>
      <c r="AC42" s="25"/>
      <c r="AD42" s="25"/>
      <c r="AE42" s="25"/>
      <c r="AF42" s="27"/>
      <c r="AG42" s="27"/>
      <c r="AH42" s="27"/>
      <c r="AI42" s="27"/>
      <c r="AJ42" s="27"/>
      <c r="AK42" s="27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3"/>
      <c r="AY42" s="3"/>
    </row>
    <row r="43" spans="2:51" ht="18" customHeight="1" x14ac:dyDescent="0.25">
      <c r="B43" s="25"/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X43" s="25"/>
      <c r="Y43" s="25"/>
      <c r="Z43" s="26"/>
      <c r="AA43" s="26"/>
      <c r="AB43" s="25"/>
      <c r="AC43" s="25"/>
      <c r="AD43" s="25"/>
      <c r="AE43" s="25"/>
      <c r="AF43" s="27"/>
      <c r="AG43" s="27"/>
      <c r="AH43" s="27"/>
      <c r="AI43" s="27"/>
      <c r="AJ43" s="27"/>
      <c r="AK43" s="27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3"/>
      <c r="AY43" s="3"/>
    </row>
    <row r="44" spans="2:51" ht="18" customHeight="1" x14ac:dyDescent="0.25">
      <c r="B44" s="25"/>
      <c r="C44" s="25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  <c r="X44" s="25"/>
      <c r="Y44" s="25"/>
      <c r="Z44" s="26"/>
      <c r="AA44" s="26"/>
      <c r="AB44" s="25"/>
      <c r="AC44" s="25"/>
      <c r="AD44" s="25"/>
      <c r="AE44" s="25"/>
      <c r="AF44" s="27"/>
      <c r="AG44" s="27"/>
      <c r="AH44" s="27"/>
      <c r="AI44" s="27"/>
      <c r="AJ44" s="27"/>
      <c r="AK44" s="27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3"/>
      <c r="AY44" s="3"/>
    </row>
    <row r="45" spans="2:51" ht="18" customHeight="1" x14ac:dyDescent="0.25">
      <c r="B45" s="25"/>
      <c r="C45" s="2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X45" s="25"/>
      <c r="Y45" s="25"/>
      <c r="Z45" s="26"/>
      <c r="AA45" s="26"/>
      <c r="AB45" s="25"/>
      <c r="AC45" s="25"/>
      <c r="AD45" s="25"/>
      <c r="AE45" s="25"/>
      <c r="AF45" s="27"/>
      <c r="AG45" s="27"/>
      <c r="AH45" s="27"/>
      <c r="AI45" s="27"/>
      <c r="AJ45" s="27"/>
      <c r="AK45" s="27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3"/>
      <c r="AY45" s="3"/>
    </row>
    <row r="46" spans="2:51" ht="18" customHeight="1" x14ac:dyDescent="0.25">
      <c r="B46" s="25"/>
      <c r="C46" s="25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  <c r="X46" s="25"/>
      <c r="Y46" s="25"/>
      <c r="Z46" s="26"/>
      <c r="AA46" s="26"/>
      <c r="AB46" s="25"/>
      <c r="AC46" s="25"/>
      <c r="AD46" s="25"/>
      <c r="AE46" s="25"/>
      <c r="AF46" s="27"/>
      <c r="AG46" s="27"/>
      <c r="AH46" s="27"/>
      <c r="AI46" s="27"/>
      <c r="AJ46" s="27"/>
      <c r="AK46" s="27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3"/>
      <c r="AY46" s="3"/>
    </row>
    <row r="47" spans="2:51" ht="18" customHeight="1" x14ac:dyDescent="0.25">
      <c r="B47" s="25"/>
      <c r="C47" s="25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X47" s="25"/>
      <c r="Y47" s="25"/>
      <c r="Z47" s="26"/>
      <c r="AA47" s="26"/>
      <c r="AB47" s="25"/>
      <c r="AC47" s="25"/>
      <c r="AD47" s="25"/>
      <c r="AE47" s="25"/>
      <c r="AF47" s="27"/>
      <c r="AG47" s="27"/>
      <c r="AH47" s="27"/>
      <c r="AI47" s="27"/>
      <c r="AJ47" s="27"/>
      <c r="AK47" s="27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3"/>
      <c r="AY47" s="3"/>
    </row>
    <row r="48" spans="2:51" ht="18" customHeight="1" x14ac:dyDescent="0.25">
      <c r="B48" s="25"/>
      <c r="C48" s="25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5"/>
      <c r="X48" s="25"/>
      <c r="Y48" s="25"/>
      <c r="Z48" s="26"/>
      <c r="AA48" s="26"/>
      <c r="AB48" s="25"/>
      <c r="AC48" s="25"/>
      <c r="AD48" s="25"/>
      <c r="AE48" s="25"/>
      <c r="AF48" s="27"/>
      <c r="AG48" s="27"/>
      <c r="AH48" s="27"/>
      <c r="AI48" s="27"/>
      <c r="AJ48" s="27"/>
      <c r="AK48" s="27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3"/>
      <c r="AY48" s="3"/>
    </row>
    <row r="49" spans="2:51" ht="18" customHeight="1" x14ac:dyDescent="0.25">
      <c r="B49" s="25"/>
      <c r="C49" s="25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X49" s="25"/>
      <c r="Y49" s="25"/>
      <c r="Z49" s="26"/>
      <c r="AA49" s="26"/>
      <c r="AB49" s="25"/>
      <c r="AC49" s="25"/>
      <c r="AD49" s="25"/>
      <c r="AE49" s="25"/>
      <c r="AF49" s="27"/>
      <c r="AG49" s="27"/>
      <c r="AH49" s="27"/>
      <c r="AI49" s="27"/>
      <c r="AJ49" s="27"/>
      <c r="AK49" s="27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3"/>
      <c r="AY49" s="3"/>
    </row>
    <row r="50" spans="2:51" ht="18" customHeight="1" x14ac:dyDescent="0.25">
      <c r="B50" s="25"/>
      <c r="C50" s="25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5"/>
      <c r="X50" s="25"/>
      <c r="Y50" s="25"/>
      <c r="Z50" s="26"/>
      <c r="AA50" s="26"/>
      <c r="AB50" s="25"/>
      <c r="AC50" s="25"/>
      <c r="AD50" s="25"/>
      <c r="AE50" s="25"/>
      <c r="AF50" s="27"/>
      <c r="AG50" s="27"/>
      <c r="AH50" s="27"/>
      <c r="AI50" s="27"/>
      <c r="AJ50" s="27"/>
      <c r="AK50" s="27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3"/>
      <c r="AY50" s="3"/>
    </row>
    <row r="51" spans="2:51" ht="18" customHeight="1" x14ac:dyDescent="0.25">
      <c r="B51" s="25"/>
      <c r="C51" s="25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5"/>
      <c r="X51" s="25"/>
      <c r="Y51" s="25"/>
      <c r="Z51" s="26"/>
      <c r="AA51" s="26"/>
      <c r="AB51" s="25"/>
      <c r="AC51" s="25"/>
      <c r="AD51" s="25"/>
      <c r="AE51" s="25"/>
      <c r="AF51" s="27"/>
      <c r="AG51" s="27"/>
      <c r="AH51" s="27"/>
      <c r="AI51" s="27"/>
      <c r="AJ51" s="27"/>
      <c r="AK51" s="27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3"/>
      <c r="AY51" s="3"/>
    </row>
    <row r="52" spans="2:51" ht="18" customHeight="1" x14ac:dyDescent="0.25">
      <c r="B52" s="25"/>
      <c r="C52" s="2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5"/>
      <c r="X52" s="25"/>
      <c r="Y52" s="25"/>
      <c r="Z52" s="26"/>
      <c r="AA52" s="26"/>
      <c r="AB52" s="25"/>
      <c r="AC52" s="25"/>
      <c r="AD52" s="25"/>
      <c r="AE52" s="25"/>
      <c r="AF52" s="27"/>
      <c r="AG52" s="27"/>
      <c r="AH52" s="27"/>
      <c r="AI52" s="27"/>
      <c r="AJ52" s="27"/>
      <c r="AK52" s="27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3"/>
      <c r="AY52" s="3"/>
    </row>
    <row r="53" spans="2:51" ht="18" customHeight="1" x14ac:dyDescent="0.25">
      <c r="B53" s="25"/>
      <c r="C53" s="25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5"/>
      <c r="X53" s="25"/>
      <c r="Y53" s="25"/>
      <c r="Z53" s="26"/>
      <c r="AA53" s="26"/>
      <c r="AB53" s="25"/>
      <c r="AC53" s="25"/>
      <c r="AD53" s="25"/>
      <c r="AE53" s="25"/>
      <c r="AF53" s="27"/>
      <c r="AG53" s="27"/>
      <c r="AH53" s="27"/>
      <c r="AI53" s="27"/>
      <c r="AJ53" s="27"/>
      <c r="AK53" s="27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3"/>
      <c r="AY53" s="3"/>
    </row>
    <row r="54" spans="2:51" ht="18" customHeight="1" x14ac:dyDescent="0.25">
      <c r="B54" s="25"/>
      <c r="C54" s="25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5"/>
      <c r="X54" s="25"/>
      <c r="Y54" s="25"/>
      <c r="Z54" s="26"/>
      <c r="AA54" s="26"/>
      <c r="AB54" s="25"/>
      <c r="AC54" s="25"/>
      <c r="AD54" s="25"/>
      <c r="AE54" s="25"/>
      <c r="AF54" s="27"/>
      <c r="AG54" s="27"/>
      <c r="AH54" s="27"/>
      <c r="AI54" s="27"/>
      <c r="AJ54" s="27"/>
      <c r="AK54" s="27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3"/>
      <c r="AY54" s="3"/>
    </row>
    <row r="55" spans="2:51" ht="18" customHeight="1" x14ac:dyDescent="0.25">
      <c r="B55" s="25"/>
      <c r="C55" s="25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5"/>
      <c r="X55" s="25"/>
      <c r="Y55" s="25"/>
      <c r="Z55" s="26"/>
      <c r="AA55" s="26"/>
      <c r="AB55" s="25"/>
      <c r="AC55" s="25"/>
      <c r="AD55" s="25"/>
      <c r="AE55" s="25"/>
      <c r="AF55" s="27"/>
      <c r="AG55" s="27"/>
      <c r="AH55" s="27"/>
      <c r="AI55" s="27"/>
      <c r="AJ55" s="27"/>
      <c r="AK55" s="27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3"/>
      <c r="AY55" s="3"/>
    </row>
    <row r="56" spans="2:51" ht="18" customHeight="1" x14ac:dyDescent="0.25">
      <c r="B56" s="25"/>
      <c r="C56" s="25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5"/>
      <c r="X56" s="25"/>
      <c r="Y56" s="25"/>
      <c r="Z56" s="26"/>
      <c r="AA56" s="26"/>
      <c r="AB56" s="25"/>
      <c r="AC56" s="25"/>
      <c r="AD56" s="25"/>
      <c r="AE56" s="25"/>
      <c r="AF56" s="27"/>
      <c r="AG56" s="27"/>
      <c r="AH56" s="27"/>
      <c r="AI56" s="27"/>
      <c r="AJ56" s="27"/>
      <c r="AK56" s="27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3"/>
      <c r="AY56" s="3"/>
    </row>
    <row r="57" spans="2:51" ht="18" customHeight="1" x14ac:dyDescent="0.25">
      <c r="B57" s="25"/>
      <c r="C57" s="25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5"/>
      <c r="X57" s="25"/>
      <c r="Y57" s="25"/>
      <c r="Z57" s="26"/>
      <c r="AA57" s="26"/>
      <c r="AB57" s="25"/>
      <c r="AC57" s="25"/>
      <c r="AD57" s="25"/>
      <c r="AE57" s="25"/>
      <c r="AF57" s="27"/>
      <c r="AG57" s="27"/>
      <c r="AH57" s="27"/>
      <c r="AI57" s="27"/>
      <c r="AJ57" s="27"/>
      <c r="AK57" s="27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3"/>
      <c r="AY57" s="3"/>
    </row>
    <row r="58" spans="2:51" ht="18" customHeight="1" x14ac:dyDescent="0.25">
      <c r="B58" s="25"/>
      <c r="C58" s="25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5"/>
      <c r="X58" s="25"/>
      <c r="Y58" s="25"/>
      <c r="Z58" s="26"/>
      <c r="AA58" s="26"/>
      <c r="AB58" s="25"/>
      <c r="AC58" s="25"/>
      <c r="AD58" s="25"/>
      <c r="AE58" s="25"/>
      <c r="AF58" s="27"/>
      <c r="AG58" s="27"/>
      <c r="AH58" s="27"/>
      <c r="AI58" s="27"/>
      <c r="AJ58" s="27"/>
      <c r="AK58" s="27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3"/>
      <c r="AY58" s="3"/>
    </row>
    <row r="59" spans="2:51" ht="18" customHeight="1" x14ac:dyDescent="0.25">
      <c r="B59" s="25"/>
      <c r="C59" s="25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5"/>
      <c r="X59" s="25"/>
      <c r="Y59" s="25"/>
      <c r="Z59" s="26"/>
      <c r="AA59" s="26"/>
      <c r="AB59" s="25"/>
      <c r="AC59" s="25"/>
      <c r="AD59" s="25"/>
      <c r="AE59" s="25"/>
      <c r="AF59" s="27"/>
      <c r="AG59" s="27"/>
      <c r="AH59" s="27"/>
      <c r="AI59" s="27"/>
      <c r="AJ59" s="27"/>
      <c r="AK59" s="27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3"/>
      <c r="AY59" s="3"/>
    </row>
    <row r="60" spans="2:51" ht="18" customHeight="1" x14ac:dyDescent="0.25">
      <c r="B60" s="25"/>
      <c r="C60" s="25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5"/>
      <c r="X60" s="25"/>
      <c r="Y60" s="25"/>
      <c r="Z60" s="26"/>
      <c r="AA60" s="26"/>
      <c r="AB60" s="25"/>
      <c r="AC60" s="25"/>
      <c r="AD60" s="25"/>
      <c r="AE60" s="25"/>
      <c r="AF60" s="27"/>
      <c r="AG60" s="27"/>
      <c r="AH60" s="27"/>
      <c r="AI60" s="27"/>
      <c r="AJ60" s="27"/>
      <c r="AK60" s="27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3"/>
      <c r="AY60" s="3"/>
    </row>
    <row r="61" spans="2:51" ht="18" customHeight="1" x14ac:dyDescent="0.25">
      <c r="B61" s="25"/>
      <c r="C61" s="25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5"/>
      <c r="X61" s="25"/>
      <c r="Y61" s="25"/>
      <c r="Z61" s="26"/>
      <c r="AA61" s="26"/>
      <c r="AB61" s="25"/>
      <c r="AC61" s="25"/>
      <c r="AD61" s="25"/>
      <c r="AE61" s="25"/>
      <c r="AF61" s="27"/>
      <c r="AG61" s="27"/>
      <c r="AH61" s="27"/>
      <c r="AI61" s="27"/>
      <c r="AJ61" s="27"/>
      <c r="AK61" s="27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3"/>
      <c r="AY61" s="3"/>
    </row>
    <row r="62" spans="2:51" ht="18" customHeight="1" x14ac:dyDescent="0.25">
      <c r="B62" s="25"/>
      <c r="C62" s="25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5"/>
      <c r="X62" s="25"/>
      <c r="Y62" s="25"/>
      <c r="Z62" s="26"/>
      <c r="AA62" s="26"/>
      <c r="AB62" s="25"/>
      <c r="AC62" s="25"/>
      <c r="AD62" s="25"/>
      <c r="AE62" s="25"/>
      <c r="AF62" s="27"/>
      <c r="AG62" s="27"/>
      <c r="AH62" s="27"/>
      <c r="AI62" s="27"/>
      <c r="AJ62" s="27"/>
      <c r="AK62" s="27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3"/>
      <c r="AY62" s="3"/>
    </row>
    <row r="63" spans="2:51" ht="18" customHeight="1" x14ac:dyDescent="0.25">
      <c r="B63" s="25"/>
      <c r="C63" s="25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5"/>
      <c r="X63" s="25"/>
      <c r="Y63" s="25"/>
      <c r="Z63" s="26"/>
      <c r="AA63" s="26"/>
      <c r="AB63" s="25"/>
      <c r="AC63" s="25"/>
      <c r="AD63" s="25"/>
      <c r="AE63" s="25"/>
      <c r="AF63" s="27"/>
      <c r="AG63" s="27"/>
      <c r="AH63" s="27"/>
      <c r="AI63" s="27"/>
      <c r="AJ63" s="27"/>
      <c r="AK63" s="27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3"/>
      <c r="AY63" s="3"/>
    </row>
    <row r="64" spans="2:51" ht="18" customHeight="1" x14ac:dyDescent="0.25">
      <c r="B64" s="25"/>
      <c r="C64" s="25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5"/>
      <c r="X64" s="25"/>
      <c r="Y64" s="25"/>
      <c r="Z64" s="26"/>
      <c r="AA64" s="26"/>
      <c r="AB64" s="25"/>
      <c r="AC64" s="25"/>
      <c r="AD64" s="25"/>
      <c r="AE64" s="25"/>
      <c r="AF64" s="27"/>
      <c r="AG64" s="27"/>
      <c r="AH64" s="27"/>
      <c r="AI64" s="27"/>
      <c r="AJ64" s="27"/>
      <c r="AK64" s="27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3"/>
      <c r="AY64" s="3"/>
    </row>
    <row r="65" spans="2:51" ht="18" customHeight="1" x14ac:dyDescent="0.25">
      <c r="B65" s="25"/>
      <c r="C65" s="25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5"/>
      <c r="X65" s="25"/>
      <c r="Y65" s="25"/>
      <c r="Z65" s="26"/>
      <c r="AA65" s="26"/>
      <c r="AB65" s="25"/>
      <c r="AC65" s="25"/>
      <c r="AD65" s="25"/>
      <c r="AE65" s="25"/>
      <c r="AF65" s="27"/>
      <c r="AG65" s="27"/>
      <c r="AH65" s="27"/>
      <c r="AI65" s="27"/>
      <c r="AJ65" s="27"/>
      <c r="AK65" s="27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3"/>
      <c r="AY65" s="3"/>
    </row>
    <row r="66" spans="2:51" ht="18" customHeight="1" x14ac:dyDescent="0.25">
      <c r="B66" s="25"/>
      <c r="C66" s="2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5"/>
      <c r="X66" s="25"/>
      <c r="Y66" s="25"/>
      <c r="Z66" s="26"/>
      <c r="AA66" s="26"/>
      <c r="AB66" s="25"/>
      <c r="AC66" s="25"/>
      <c r="AD66" s="25"/>
      <c r="AE66" s="25"/>
      <c r="AF66" s="27"/>
      <c r="AG66" s="27"/>
      <c r="AH66" s="27"/>
      <c r="AI66" s="27"/>
      <c r="AJ66" s="27"/>
      <c r="AK66" s="27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3"/>
      <c r="AY66" s="3"/>
    </row>
    <row r="67" spans="2:51" ht="18" customHeight="1" x14ac:dyDescent="0.25">
      <c r="B67" s="25"/>
      <c r="C67" s="25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5"/>
      <c r="X67" s="25"/>
      <c r="Y67" s="25"/>
      <c r="Z67" s="26"/>
      <c r="AA67" s="26"/>
      <c r="AB67" s="25"/>
      <c r="AC67" s="25"/>
      <c r="AD67" s="25"/>
      <c r="AE67" s="25"/>
      <c r="AF67" s="27"/>
      <c r="AG67" s="27"/>
      <c r="AH67" s="27"/>
      <c r="AI67" s="27"/>
      <c r="AJ67" s="27"/>
      <c r="AK67" s="27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3"/>
      <c r="AY67" s="3"/>
    </row>
    <row r="68" spans="2:51" ht="18" customHeight="1" x14ac:dyDescent="0.25">
      <c r="B68" s="25"/>
      <c r="C68" s="25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5"/>
      <c r="X68" s="25"/>
      <c r="Y68" s="25"/>
      <c r="Z68" s="26"/>
      <c r="AA68" s="26"/>
      <c r="AB68" s="25"/>
      <c r="AC68" s="25"/>
      <c r="AD68" s="25"/>
      <c r="AE68" s="25"/>
      <c r="AF68" s="27"/>
      <c r="AG68" s="27"/>
      <c r="AH68" s="27"/>
      <c r="AI68" s="27"/>
      <c r="AJ68" s="27"/>
      <c r="AK68" s="27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3"/>
      <c r="AY68" s="3"/>
    </row>
    <row r="69" spans="2:51" ht="18" customHeight="1" x14ac:dyDescent="0.25">
      <c r="B69" s="25"/>
      <c r="C69" s="25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5"/>
      <c r="X69" s="25"/>
      <c r="Y69" s="25"/>
      <c r="Z69" s="26"/>
      <c r="AA69" s="26"/>
      <c r="AB69" s="25"/>
      <c r="AC69" s="25"/>
      <c r="AD69" s="25"/>
      <c r="AE69" s="25"/>
      <c r="AF69" s="27"/>
      <c r="AG69" s="27"/>
      <c r="AH69" s="27"/>
      <c r="AI69" s="27"/>
      <c r="AJ69" s="27"/>
      <c r="AK69" s="27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3"/>
      <c r="AY69" s="3"/>
    </row>
    <row r="70" spans="2:51" ht="18" customHeight="1" x14ac:dyDescent="0.25"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5"/>
      <c r="X70" s="25"/>
      <c r="Y70" s="25"/>
      <c r="Z70" s="26"/>
      <c r="AA70" s="26"/>
      <c r="AB70" s="25"/>
      <c r="AC70" s="25"/>
      <c r="AD70" s="25"/>
      <c r="AE70" s="25"/>
      <c r="AF70" s="27"/>
      <c r="AG70" s="27"/>
      <c r="AH70" s="27"/>
      <c r="AI70" s="27"/>
      <c r="AJ70" s="27"/>
      <c r="AK70" s="27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3"/>
      <c r="AY70" s="3"/>
    </row>
    <row r="71" spans="2:51" ht="18" customHeight="1" x14ac:dyDescent="0.25">
      <c r="B71" s="25"/>
      <c r="C71" s="25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5"/>
      <c r="X71" s="25"/>
      <c r="Y71" s="25"/>
      <c r="Z71" s="26"/>
      <c r="AA71" s="26"/>
      <c r="AB71" s="25"/>
      <c r="AC71" s="25"/>
      <c r="AD71" s="25"/>
      <c r="AE71" s="25"/>
      <c r="AF71" s="27"/>
      <c r="AG71" s="27"/>
      <c r="AH71" s="27"/>
      <c r="AI71" s="27"/>
      <c r="AJ71" s="27"/>
      <c r="AK71" s="27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3"/>
      <c r="AY71" s="3"/>
    </row>
    <row r="72" spans="2:51" ht="18" customHeight="1" x14ac:dyDescent="0.25">
      <c r="B72" s="25"/>
      <c r="C72" s="25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5"/>
      <c r="X72" s="25"/>
      <c r="Y72" s="25"/>
      <c r="Z72" s="26"/>
      <c r="AA72" s="26"/>
      <c r="AB72" s="25"/>
      <c r="AC72" s="25"/>
      <c r="AD72" s="25"/>
      <c r="AE72" s="25"/>
      <c r="AF72" s="27"/>
      <c r="AG72" s="27"/>
      <c r="AH72" s="27"/>
      <c r="AI72" s="27"/>
      <c r="AJ72" s="27"/>
      <c r="AK72" s="27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3"/>
      <c r="AY72" s="3"/>
    </row>
    <row r="73" spans="2:51" ht="18" customHeight="1" x14ac:dyDescent="0.25">
      <c r="B73" s="25"/>
      <c r="C73" s="25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5"/>
      <c r="X73" s="25"/>
      <c r="Y73" s="25"/>
      <c r="Z73" s="26"/>
      <c r="AA73" s="26"/>
      <c r="AB73" s="25"/>
      <c r="AC73" s="25"/>
      <c r="AD73" s="25"/>
      <c r="AE73" s="25"/>
      <c r="AF73" s="27"/>
      <c r="AG73" s="27"/>
      <c r="AH73" s="27"/>
      <c r="AI73" s="27"/>
      <c r="AJ73" s="27"/>
      <c r="AK73" s="27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3"/>
      <c r="AY73" s="3"/>
    </row>
    <row r="74" spans="2:51" ht="18" customHeight="1" x14ac:dyDescent="0.25">
      <c r="B74" s="25"/>
      <c r="C74" s="25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5"/>
      <c r="X74" s="25"/>
      <c r="Y74" s="25"/>
      <c r="Z74" s="26"/>
      <c r="AA74" s="26"/>
      <c r="AB74" s="25"/>
      <c r="AC74" s="25"/>
      <c r="AD74" s="25"/>
      <c r="AE74" s="25"/>
      <c r="AF74" s="27"/>
      <c r="AG74" s="27"/>
      <c r="AH74" s="27"/>
      <c r="AI74" s="27"/>
      <c r="AJ74" s="27"/>
      <c r="AK74" s="27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3"/>
      <c r="AY74" s="3"/>
    </row>
    <row r="75" spans="2:51" ht="18" customHeight="1" x14ac:dyDescent="0.25">
      <c r="B75" s="25"/>
      <c r="C75" s="25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5"/>
      <c r="X75" s="25"/>
      <c r="Y75" s="25"/>
      <c r="Z75" s="26"/>
      <c r="AA75" s="26"/>
      <c r="AB75" s="25"/>
      <c r="AC75" s="25"/>
      <c r="AD75" s="25"/>
      <c r="AE75" s="25"/>
      <c r="AF75" s="27"/>
      <c r="AG75" s="27"/>
      <c r="AH75" s="27"/>
      <c r="AI75" s="27"/>
      <c r="AJ75" s="27"/>
      <c r="AK75" s="27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3"/>
      <c r="AY75" s="3"/>
    </row>
    <row r="76" spans="2:51" ht="18" customHeight="1" x14ac:dyDescent="0.25">
      <c r="B76" s="25"/>
      <c r="C76" s="25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5"/>
      <c r="X76" s="25"/>
      <c r="Y76" s="25"/>
      <c r="Z76" s="26"/>
      <c r="AA76" s="26"/>
      <c r="AB76" s="25"/>
      <c r="AC76" s="25"/>
      <c r="AD76" s="25"/>
      <c r="AE76" s="25"/>
      <c r="AF76" s="27"/>
      <c r="AG76" s="27"/>
      <c r="AH76" s="27"/>
      <c r="AI76" s="27"/>
      <c r="AJ76" s="27"/>
      <c r="AK76" s="27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3"/>
      <c r="AY76" s="3"/>
    </row>
    <row r="77" spans="2:51" ht="18" customHeight="1" x14ac:dyDescent="0.25">
      <c r="B77" s="25"/>
      <c r="C77" s="2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5"/>
      <c r="X77" s="25"/>
      <c r="Y77" s="25"/>
      <c r="Z77" s="26"/>
      <c r="AA77" s="26"/>
      <c r="AB77" s="25"/>
      <c r="AC77" s="25"/>
      <c r="AD77" s="25"/>
      <c r="AE77" s="25"/>
      <c r="AF77" s="27"/>
      <c r="AG77" s="27"/>
      <c r="AH77" s="27"/>
      <c r="AI77" s="27"/>
      <c r="AJ77" s="27"/>
      <c r="AK77" s="27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3"/>
      <c r="AY77" s="3"/>
    </row>
    <row r="78" spans="2:51" ht="18" customHeight="1" x14ac:dyDescent="0.25">
      <c r="B78" s="25"/>
      <c r="C78" s="25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5"/>
      <c r="X78" s="25"/>
      <c r="Y78" s="25"/>
      <c r="Z78" s="26"/>
      <c r="AA78" s="26"/>
      <c r="AB78" s="25"/>
      <c r="AC78" s="25"/>
      <c r="AD78" s="25"/>
      <c r="AE78" s="25"/>
      <c r="AF78" s="27"/>
      <c r="AG78" s="27"/>
      <c r="AH78" s="27"/>
      <c r="AI78" s="27"/>
      <c r="AJ78" s="27"/>
      <c r="AK78" s="27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3"/>
      <c r="AY78" s="3"/>
    </row>
    <row r="79" spans="2:51" ht="18" customHeight="1" x14ac:dyDescent="0.25">
      <c r="B79" s="25"/>
      <c r="C79" s="25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5"/>
      <c r="X79" s="25"/>
      <c r="Y79" s="25"/>
      <c r="Z79" s="26"/>
      <c r="AA79" s="26"/>
      <c r="AB79" s="25"/>
      <c r="AC79" s="25"/>
      <c r="AD79" s="25"/>
      <c r="AE79" s="25"/>
      <c r="AF79" s="27"/>
      <c r="AG79" s="27"/>
      <c r="AH79" s="27"/>
      <c r="AI79" s="27"/>
      <c r="AJ79" s="27"/>
      <c r="AK79" s="27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3"/>
      <c r="AY79" s="3"/>
    </row>
    <row r="80" spans="2:51" ht="18" customHeight="1" x14ac:dyDescent="0.25">
      <c r="B80" s="25"/>
      <c r="C80" s="25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5"/>
      <c r="X80" s="25"/>
      <c r="Y80" s="25"/>
      <c r="Z80" s="26"/>
      <c r="AA80" s="26"/>
      <c r="AB80" s="25"/>
      <c r="AC80" s="25"/>
      <c r="AD80" s="25"/>
      <c r="AE80" s="25"/>
      <c r="AF80" s="27"/>
      <c r="AG80" s="27"/>
      <c r="AH80" s="27"/>
      <c r="AI80" s="27"/>
      <c r="AJ80" s="27"/>
      <c r="AK80" s="27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3"/>
      <c r="AY80" s="3"/>
    </row>
    <row r="81" spans="2:51" ht="18" customHeight="1" x14ac:dyDescent="0.25">
      <c r="B81" s="25"/>
      <c r="C81" s="25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5"/>
      <c r="X81" s="25"/>
      <c r="Y81" s="25"/>
      <c r="Z81" s="26"/>
      <c r="AA81" s="26"/>
      <c r="AB81" s="25"/>
      <c r="AC81" s="25"/>
      <c r="AD81" s="25"/>
      <c r="AE81" s="25"/>
      <c r="AF81" s="27"/>
      <c r="AG81" s="27"/>
      <c r="AH81" s="27"/>
      <c r="AI81" s="27"/>
      <c r="AJ81" s="27"/>
      <c r="AK81" s="27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3"/>
      <c r="AY81" s="3"/>
    </row>
    <row r="82" spans="2:51" ht="18" customHeight="1" x14ac:dyDescent="0.25">
      <c r="B82" s="25"/>
      <c r="C82" s="25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5"/>
      <c r="X82" s="25"/>
      <c r="Y82" s="25"/>
      <c r="Z82" s="26"/>
      <c r="AA82" s="26"/>
      <c r="AB82" s="25"/>
      <c r="AC82" s="25"/>
      <c r="AD82" s="25"/>
      <c r="AE82" s="25"/>
      <c r="AF82" s="27"/>
      <c r="AG82" s="27"/>
      <c r="AH82" s="27"/>
      <c r="AI82" s="27"/>
      <c r="AJ82" s="27"/>
      <c r="AK82" s="27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3"/>
      <c r="AY82" s="3"/>
    </row>
    <row r="83" spans="2:51" ht="18" customHeight="1" x14ac:dyDescent="0.25">
      <c r="B83" s="25"/>
      <c r="C83" s="2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5"/>
      <c r="X83" s="25"/>
      <c r="Y83" s="25"/>
      <c r="Z83" s="26"/>
      <c r="AA83" s="26"/>
      <c r="AB83" s="25"/>
      <c r="AC83" s="25"/>
      <c r="AD83" s="25"/>
      <c r="AE83" s="25"/>
      <c r="AF83" s="27"/>
      <c r="AG83" s="27"/>
      <c r="AH83" s="27"/>
      <c r="AI83" s="27"/>
      <c r="AJ83" s="27"/>
      <c r="AK83" s="27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3"/>
      <c r="AY83" s="3"/>
    </row>
    <row r="84" spans="2:51" ht="18" customHeight="1" x14ac:dyDescent="0.25">
      <c r="B84" s="25"/>
      <c r="C84" s="2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5"/>
      <c r="X84" s="25"/>
      <c r="Y84" s="25"/>
      <c r="Z84" s="26"/>
      <c r="AA84" s="26"/>
      <c r="AB84" s="25"/>
      <c r="AC84" s="25"/>
      <c r="AD84" s="25"/>
      <c r="AE84" s="25"/>
      <c r="AF84" s="27"/>
      <c r="AG84" s="27"/>
      <c r="AH84" s="27"/>
      <c r="AI84" s="27"/>
      <c r="AJ84" s="27"/>
      <c r="AK84" s="27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3"/>
      <c r="AY84" s="3"/>
    </row>
    <row r="85" spans="2:51" ht="18" customHeight="1" x14ac:dyDescent="0.25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5"/>
      <c r="X85" s="25"/>
      <c r="Y85" s="25"/>
      <c r="Z85" s="26"/>
      <c r="AA85" s="26"/>
      <c r="AB85" s="25"/>
      <c r="AC85" s="25"/>
      <c r="AD85" s="25"/>
      <c r="AE85" s="25"/>
      <c r="AF85" s="27"/>
      <c r="AG85" s="27"/>
      <c r="AH85" s="27"/>
      <c r="AI85" s="27"/>
      <c r="AJ85" s="27"/>
      <c r="AK85" s="27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3"/>
      <c r="AY85" s="3"/>
    </row>
    <row r="86" spans="2:51" ht="18" customHeight="1" x14ac:dyDescent="0.25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5"/>
      <c r="X86" s="25"/>
      <c r="Y86" s="25"/>
      <c r="Z86" s="26"/>
      <c r="AA86" s="26"/>
      <c r="AB86" s="25"/>
      <c r="AC86" s="25"/>
      <c r="AD86" s="25"/>
      <c r="AE86" s="25"/>
      <c r="AF86" s="27"/>
      <c r="AG86" s="27"/>
      <c r="AH86" s="27"/>
      <c r="AI86" s="27"/>
      <c r="AJ86" s="27"/>
      <c r="AK86" s="27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3"/>
      <c r="AY86" s="3"/>
    </row>
    <row r="87" spans="2:51" ht="18" customHeight="1" x14ac:dyDescent="0.25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5"/>
      <c r="X87" s="25"/>
      <c r="Y87" s="25"/>
      <c r="Z87" s="26"/>
      <c r="AA87" s="26"/>
      <c r="AB87" s="25"/>
      <c r="AC87" s="25"/>
      <c r="AD87" s="25"/>
      <c r="AE87" s="25"/>
      <c r="AF87" s="27"/>
      <c r="AG87" s="27"/>
      <c r="AH87" s="27"/>
      <c r="AI87" s="27"/>
      <c r="AJ87" s="27"/>
      <c r="AK87" s="27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3"/>
      <c r="AY87" s="3"/>
    </row>
    <row r="88" spans="2:51" ht="18" customHeight="1" x14ac:dyDescent="0.25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5"/>
      <c r="X88" s="25"/>
      <c r="Y88" s="25"/>
      <c r="Z88" s="26"/>
      <c r="AA88" s="26"/>
      <c r="AB88" s="25"/>
      <c r="AC88" s="25"/>
      <c r="AD88" s="25"/>
      <c r="AE88" s="25"/>
      <c r="AF88" s="27"/>
      <c r="AG88" s="27"/>
      <c r="AH88" s="27"/>
      <c r="AI88" s="27"/>
      <c r="AJ88" s="27"/>
      <c r="AK88" s="27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3"/>
      <c r="AY88" s="3"/>
    </row>
    <row r="89" spans="2:51" ht="18" customHeight="1" x14ac:dyDescent="0.25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5"/>
      <c r="X89" s="25"/>
      <c r="Y89" s="25"/>
      <c r="Z89" s="26"/>
      <c r="AA89" s="26"/>
      <c r="AB89" s="25"/>
      <c r="AC89" s="25"/>
      <c r="AD89" s="25"/>
      <c r="AE89" s="25"/>
      <c r="AF89" s="27"/>
      <c r="AG89" s="27"/>
      <c r="AH89" s="27"/>
      <c r="AI89" s="27"/>
      <c r="AJ89" s="27"/>
      <c r="AK89" s="27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3"/>
      <c r="AY89" s="3"/>
    </row>
    <row r="90" spans="2:51" ht="18" customHeight="1" x14ac:dyDescent="0.25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5"/>
      <c r="X90" s="25"/>
      <c r="Y90" s="25"/>
      <c r="Z90" s="26"/>
      <c r="AA90" s="26"/>
      <c r="AB90" s="25"/>
      <c r="AC90" s="25"/>
      <c r="AD90" s="25"/>
      <c r="AE90" s="25"/>
      <c r="AF90" s="27"/>
      <c r="AG90" s="27"/>
      <c r="AH90" s="27"/>
      <c r="AI90" s="27"/>
      <c r="AJ90" s="27"/>
      <c r="AK90" s="27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3"/>
      <c r="AY90" s="3"/>
    </row>
    <row r="91" spans="2:51" ht="18" customHeight="1" x14ac:dyDescent="0.25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5"/>
      <c r="X91" s="25"/>
      <c r="Y91" s="25"/>
      <c r="Z91" s="26"/>
      <c r="AA91" s="26"/>
      <c r="AB91" s="25"/>
      <c r="AC91" s="25"/>
      <c r="AD91" s="25"/>
      <c r="AE91" s="25"/>
      <c r="AF91" s="27"/>
      <c r="AG91" s="27"/>
      <c r="AH91" s="27"/>
      <c r="AI91" s="27"/>
      <c r="AJ91" s="27"/>
      <c r="AK91" s="27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3"/>
      <c r="AY91" s="3"/>
    </row>
    <row r="92" spans="2:51" ht="18" customHeight="1" x14ac:dyDescent="0.25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5"/>
      <c r="X92" s="25"/>
      <c r="Y92" s="25"/>
      <c r="Z92" s="26"/>
      <c r="AA92" s="26"/>
      <c r="AB92" s="25"/>
      <c r="AC92" s="25"/>
      <c r="AD92" s="25"/>
      <c r="AE92" s="25"/>
      <c r="AF92" s="27"/>
      <c r="AG92" s="27"/>
      <c r="AH92" s="27"/>
      <c r="AI92" s="27"/>
      <c r="AJ92" s="27"/>
      <c r="AK92" s="27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3"/>
      <c r="AY92" s="3"/>
    </row>
    <row r="93" spans="2:51" ht="18" customHeight="1" x14ac:dyDescent="0.25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5"/>
      <c r="X93" s="25"/>
      <c r="Y93" s="25"/>
      <c r="Z93" s="26"/>
      <c r="AA93" s="26"/>
      <c r="AB93" s="25"/>
      <c r="AC93" s="25"/>
      <c r="AD93" s="25"/>
      <c r="AE93" s="25"/>
      <c r="AF93" s="27"/>
      <c r="AG93" s="27"/>
      <c r="AH93" s="27"/>
      <c r="AI93" s="27"/>
      <c r="AJ93" s="27"/>
      <c r="AK93" s="27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3"/>
      <c r="AY93" s="3"/>
    </row>
    <row r="94" spans="2:51" ht="18" customHeight="1" x14ac:dyDescent="0.25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5"/>
      <c r="X94" s="25"/>
      <c r="Y94" s="25"/>
      <c r="Z94" s="26"/>
      <c r="AA94" s="26"/>
      <c r="AB94" s="25"/>
      <c r="AC94" s="25"/>
      <c r="AD94" s="25"/>
      <c r="AE94" s="25"/>
      <c r="AF94" s="27"/>
      <c r="AG94" s="27"/>
      <c r="AH94" s="27"/>
      <c r="AI94" s="27"/>
      <c r="AJ94" s="27"/>
      <c r="AK94" s="27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3"/>
      <c r="AY94" s="3"/>
    </row>
    <row r="95" spans="2:51" ht="18" customHeight="1" x14ac:dyDescent="0.25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5"/>
      <c r="X95" s="25"/>
      <c r="Y95" s="25"/>
      <c r="Z95" s="26"/>
      <c r="AA95" s="26"/>
      <c r="AB95" s="25"/>
      <c r="AC95" s="25"/>
      <c r="AD95" s="25"/>
      <c r="AE95" s="25"/>
      <c r="AF95" s="27"/>
      <c r="AG95" s="27"/>
      <c r="AH95" s="27"/>
      <c r="AI95" s="27"/>
      <c r="AJ95" s="27"/>
      <c r="AK95" s="27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3"/>
      <c r="AY95" s="3"/>
    </row>
    <row r="96" spans="2:51" ht="18" customHeight="1" x14ac:dyDescent="0.25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5"/>
      <c r="X96" s="25"/>
      <c r="Y96" s="25"/>
      <c r="Z96" s="26"/>
      <c r="AA96" s="26"/>
      <c r="AB96" s="25"/>
      <c r="AC96" s="25"/>
      <c r="AD96" s="25"/>
      <c r="AE96" s="25"/>
      <c r="AF96" s="27"/>
      <c r="AG96" s="27"/>
      <c r="AH96" s="27"/>
      <c r="AI96" s="27"/>
      <c r="AJ96" s="27"/>
      <c r="AK96" s="27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3"/>
      <c r="AY96" s="3"/>
    </row>
    <row r="97" spans="2:51" ht="18" customHeight="1" x14ac:dyDescent="0.25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5"/>
      <c r="X97" s="25"/>
      <c r="Y97" s="25"/>
      <c r="Z97" s="26"/>
      <c r="AA97" s="26"/>
      <c r="AB97" s="25"/>
      <c r="AC97" s="25"/>
      <c r="AD97" s="25"/>
      <c r="AE97" s="25"/>
      <c r="AF97" s="27"/>
      <c r="AG97" s="27"/>
      <c r="AH97" s="27"/>
      <c r="AI97" s="27"/>
      <c r="AJ97" s="27"/>
      <c r="AK97" s="27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3"/>
      <c r="AY97" s="3"/>
    </row>
    <row r="98" spans="2:51" ht="18" customHeight="1" x14ac:dyDescent="0.25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5"/>
      <c r="X98" s="25"/>
      <c r="Y98" s="25"/>
      <c r="Z98" s="26"/>
      <c r="AA98" s="26"/>
      <c r="AB98" s="25"/>
      <c r="AC98" s="25"/>
      <c r="AD98" s="25"/>
      <c r="AE98" s="25"/>
      <c r="AF98" s="27"/>
      <c r="AG98" s="27"/>
      <c r="AH98" s="27"/>
      <c r="AI98" s="27"/>
      <c r="AJ98" s="27"/>
      <c r="AK98" s="27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3"/>
      <c r="AY98" s="3"/>
    </row>
    <row r="99" spans="2:51" ht="18" customHeight="1" x14ac:dyDescent="0.25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5"/>
      <c r="X99" s="25"/>
      <c r="Y99" s="25"/>
      <c r="Z99" s="26"/>
      <c r="AA99" s="26"/>
      <c r="AB99" s="25"/>
      <c r="AC99" s="25"/>
      <c r="AD99" s="25"/>
      <c r="AE99" s="25"/>
      <c r="AF99" s="27"/>
      <c r="AG99" s="27"/>
      <c r="AH99" s="27"/>
      <c r="AI99" s="27"/>
      <c r="AJ99" s="27"/>
      <c r="AK99" s="27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3"/>
      <c r="AY99" s="3"/>
    </row>
    <row r="100" spans="2:51" ht="18" customHeight="1" x14ac:dyDescent="0.25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5"/>
      <c r="X100" s="25"/>
      <c r="Y100" s="25"/>
      <c r="Z100" s="26"/>
      <c r="AA100" s="26"/>
      <c r="AB100" s="25"/>
      <c r="AC100" s="25"/>
      <c r="AD100" s="25"/>
      <c r="AE100" s="25"/>
      <c r="AF100" s="27"/>
      <c r="AG100" s="27"/>
      <c r="AH100" s="27"/>
      <c r="AI100" s="27"/>
      <c r="AJ100" s="27"/>
      <c r="AK100" s="27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3"/>
      <c r="AY100" s="3"/>
    </row>
    <row r="101" spans="2:51" ht="18" customHeight="1" x14ac:dyDescent="0.25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5"/>
      <c r="X101" s="25"/>
      <c r="Y101" s="25"/>
      <c r="Z101" s="26"/>
      <c r="AA101" s="26"/>
      <c r="AB101" s="25"/>
      <c r="AC101" s="25"/>
      <c r="AD101" s="25"/>
      <c r="AE101" s="25"/>
      <c r="AF101" s="27"/>
      <c r="AG101" s="27"/>
      <c r="AH101" s="27"/>
      <c r="AI101" s="27"/>
      <c r="AJ101" s="27"/>
      <c r="AK101" s="27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3"/>
      <c r="AY101" s="3"/>
    </row>
    <row r="102" spans="2:51" ht="18" customHeight="1" x14ac:dyDescent="0.25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5"/>
      <c r="X102" s="25"/>
      <c r="Y102" s="25"/>
      <c r="Z102" s="26"/>
      <c r="AA102" s="26"/>
      <c r="AB102" s="25"/>
      <c r="AC102" s="25"/>
      <c r="AD102" s="25"/>
      <c r="AE102" s="25"/>
      <c r="AF102" s="27"/>
      <c r="AG102" s="27"/>
      <c r="AH102" s="27"/>
      <c r="AI102" s="27"/>
      <c r="AJ102" s="27"/>
      <c r="AK102" s="27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3"/>
      <c r="AY102" s="3"/>
    </row>
    <row r="103" spans="2:51" ht="18" customHeight="1" x14ac:dyDescent="0.25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5"/>
      <c r="X103" s="25"/>
      <c r="Y103" s="25"/>
      <c r="Z103" s="26"/>
      <c r="AA103" s="26"/>
      <c r="AB103" s="25"/>
      <c r="AC103" s="25"/>
      <c r="AD103" s="25"/>
      <c r="AE103" s="25"/>
      <c r="AF103" s="27"/>
      <c r="AG103" s="27"/>
      <c r="AH103" s="27"/>
      <c r="AI103" s="27"/>
      <c r="AJ103" s="27"/>
      <c r="AK103" s="27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3"/>
      <c r="AY103" s="3"/>
    </row>
    <row r="104" spans="2:51" ht="18" customHeight="1" x14ac:dyDescent="0.25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5"/>
      <c r="X104" s="25"/>
      <c r="Y104" s="25"/>
      <c r="Z104" s="26"/>
      <c r="AA104" s="26"/>
      <c r="AB104" s="25"/>
      <c r="AC104" s="25"/>
      <c r="AD104" s="25"/>
      <c r="AE104" s="25"/>
      <c r="AF104" s="27"/>
      <c r="AG104" s="27"/>
      <c r="AH104" s="27"/>
      <c r="AI104" s="27"/>
      <c r="AJ104" s="27"/>
      <c r="AK104" s="27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3"/>
      <c r="AY104" s="3"/>
    </row>
    <row r="105" spans="2:51" ht="18" customHeight="1" x14ac:dyDescent="0.25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5"/>
      <c r="X105" s="25"/>
      <c r="Y105" s="25"/>
      <c r="Z105" s="26"/>
      <c r="AA105" s="26"/>
      <c r="AB105" s="25"/>
      <c r="AC105" s="25"/>
      <c r="AD105" s="25"/>
      <c r="AE105" s="25"/>
      <c r="AF105" s="27"/>
      <c r="AG105" s="27"/>
      <c r="AH105" s="27"/>
      <c r="AI105" s="27"/>
      <c r="AJ105" s="27"/>
      <c r="AK105" s="27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3"/>
      <c r="AY105" s="3"/>
    </row>
    <row r="106" spans="2:51" ht="18" customHeight="1" x14ac:dyDescent="0.25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5"/>
      <c r="X106" s="25"/>
      <c r="Y106" s="25"/>
      <c r="Z106" s="26"/>
      <c r="AA106" s="26"/>
      <c r="AB106" s="25"/>
      <c r="AC106" s="25"/>
      <c r="AD106" s="25"/>
      <c r="AE106" s="25"/>
      <c r="AF106" s="27"/>
      <c r="AG106" s="27"/>
      <c r="AH106" s="27"/>
      <c r="AI106" s="27"/>
      <c r="AJ106" s="27"/>
      <c r="AK106" s="27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3"/>
      <c r="AY106" s="3"/>
    </row>
    <row r="107" spans="2:51" ht="18" customHeight="1" x14ac:dyDescent="0.25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5"/>
      <c r="X107" s="25"/>
      <c r="Y107" s="25"/>
      <c r="Z107" s="26"/>
      <c r="AA107" s="26"/>
      <c r="AB107" s="25"/>
      <c r="AC107" s="25"/>
      <c r="AD107" s="25"/>
      <c r="AE107" s="25"/>
      <c r="AF107" s="27"/>
      <c r="AG107" s="27"/>
      <c r="AH107" s="27"/>
      <c r="AI107" s="27"/>
      <c r="AJ107" s="27"/>
      <c r="AK107" s="27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3"/>
      <c r="AY107" s="3"/>
    </row>
    <row r="108" spans="2:51" ht="18" customHeight="1" x14ac:dyDescent="0.25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5"/>
      <c r="X108" s="25"/>
      <c r="Y108" s="25"/>
      <c r="Z108" s="26"/>
      <c r="AA108" s="26"/>
      <c r="AB108" s="25"/>
      <c r="AC108" s="25"/>
      <c r="AD108" s="25"/>
      <c r="AE108" s="25"/>
      <c r="AF108" s="27"/>
      <c r="AG108" s="27"/>
      <c r="AH108" s="27"/>
      <c r="AI108" s="27"/>
      <c r="AJ108" s="27"/>
      <c r="AK108" s="27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3"/>
      <c r="AY108" s="3"/>
    </row>
    <row r="109" spans="2:51" ht="18" customHeight="1" x14ac:dyDescent="0.25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5"/>
      <c r="X109" s="25"/>
      <c r="Y109" s="25"/>
      <c r="Z109" s="26"/>
      <c r="AA109" s="26"/>
      <c r="AB109" s="25"/>
      <c r="AC109" s="25"/>
      <c r="AD109" s="25"/>
      <c r="AE109" s="25"/>
      <c r="AF109" s="27"/>
      <c r="AG109" s="27"/>
      <c r="AH109" s="27"/>
      <c r="AI109" s="27"/>
      <c r="AJ109" s="27"/>
      <c r="AK109" s="27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3"/>
      <c r="AY109" s="3"/>
    </row>
    <row r="110" spans="2:51" ht="18" customHeight="1" x14ac:dyDescent="0.25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5"/>
      <c r="X110" s="25"/>
      <c r="Y110" s="25"/>
      <c r="Z110" s="26"/>
      <c r="AA110" s="26"/>
      <c r="AB110" s="25"/>
      <c r="AC110" s="25"/>
      <c r="AD110" s="25"/>
      <c r="AE110" s="25"/>
      <c r="AF110" s="27"/>
      <c r="AG110" s="27"/>
      <c r="AH110" s="27"/>
      <c r="AI110" s="27"/>
      <c r="AJ110" s="27"/>
      <c r="AK110" s="27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3"/>
      <c r="AY110" s="3"/>
    </row>
    <row r="111" spans="2:51" ht="18" customHeight="1" x14ac:dyDescent="0.25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5"/>
      <c r="X111" s="25"/>
      <c r="Y111" s="25"/>
      <c r="Z111" s="26"/>
      <c r="AA111" s="26"/>
      <c r="AB111" s="25"/>
      <c r="AC111" s="25"/>
      <c r="AD111" s="25"/>
      <c r="AE111" s="25"/>
      <c r="AF111" s="27"/>
      <c r="AG111" s="27"/>
      <c r="AH111" s="27"/>
      <c r="AI111" s="27"/>
      <c r="AJ111" s="27"/>
      <c r="AK111" s="27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3"/>
      <c r="AY111" s="3"/>
    </row>
    <row r="112" spans="2:51" ht="18" customHeight="1" x14ac:dyDescent="0.25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5"/>
      <c r="X112" s="25"/>
      <c r="Y112" s="25"/>
      <c r="Z112" s="26"/>
      <c r="AA112" s="26"/>
      <c r="AB112" s="25"/>
      <c r="AC112" s="25"/>
      <c r="AD112" s="25"/>
      <c r="AE112" s="25"/>
      <c r="AF112" s="27"/>
      <c r="AG112" s="27"/>
      <c r="AH112" s="27"/>
      <c r="AI112" s="27"/>
      <c r="AJ112" s="27"/>
      <c r="AK112" s="27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3"/>
      <c r="AY112" s="3"/>
    </row>
    <row r="113" spans="2:51" ht="18" customHeight="1" x14ac:dyDescent="0.25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5"/>
      <c r="X113" s="25"/>
      <c r="Y113" s="25"/>
      <c r="Z113" s="26"/>
      <c r="AA113" s="26"/>
      <c r="AB113" s="25"/>
      <c r="AC113" s="25"/>
      <c r="AD113" s="25"/>
      <c r="AE113" s="25"/>
      <c r="AF113" s="27"/>
      <c r="AG113" s="27"/>
      <c r="AH113" s="27"/>
      <c r="AI113" s="27"/>
      <c r="AJ113" s="27"/>
      <c r="AK113" s="27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3"/>
      <c r="AY113" s="3"/>
    </row>
    <row r="114" spans="2:51" ht="18" customHeight="1" x14ac:dyDescent="0.25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5"/>
      <c r="X114" s="25"/>
      <c r="Y114" s="25"/>
      <c r="Z114" s="26"/>
      <c r="AA114" s="26"/>
      <c r="AB114" s="25"/>
      <c r="AC114" s="25"/>
      <c r="AD114" s="25"/>
      <c r="AE114" s="25"/>
      <c r="AF114" s="27"/>
      <c r="AG114" s="27"/>
      <c r="AH114" s="27"/>
      <c r="AI114" s="27"/>
      <c r="AJ114" s="27"/>
      <c r="AK114" s="27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3"/>
      <c r="AY114" s="3"/>
    </row>
    <row r="115" spans="2:51" ht="18" customHeight="1" x14ac:dyDescent="0.25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5"/>
      <c r="X115" s="25"/>
      <c r="Y115" s="25"/>
      <c r="Z115" s="26"/>
      <c r="AA115" s="26"/>
      <c r="AB115" s="25"/>
      <c r="AC115" s="25"/>
      <c r="AD115" s="25"/>
      <c r="AE115" s="25"/>
      <c r="AF115" s="27"/>
      <c r="AG115" s="27"/>
      <c r="AH115" s="27"/>
      <c r="AI115" s="27"/>
      <c r="AJ115" s="27"/>
      <c r="AK115" s="27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3"/>
      <c r="AY115" s="3"/>
    </row>
    <row r="116" spans="2:51" ht="18" customHeight="1" x14ac:dyDescent="0.25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5"/>
      <c r="X116" s="25"/>
      <c r="Y116" s="25"/>
      <c r="Z116" s="26"/>
      <c r="AA116" s="26"/>
      <c r="AB116" s="25"/>
      <c r="AC116" s="25"/>
      <c r="AD116" s="25"/>
      <c r="AE116" s="25"/>
      <c r="AF116" s="27"/>
      <c r="AG116" s="27"/>
      <c r="AH116" s="27"/>
      <c r="AI116" s="27"/>
      <c r="AJ116" s="27"/>
      <c r="AK116" s="27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3"/>
      <c r="AY116" s="3"/>
    </row>
    <row r="117" spans="2:51" ht="18" customHeight="1" x14ac:dyDescent="0.25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5"/>
      <c r="X117" s="25"/>
      <c r="Y117" s="25"/>
      <c r="Z117" s="26"/>
      <c r="AA117" s="26"/>
      <c r="AB117" s="25"/>
      <c r="AC117" s="25"/>
      <c r="AD117" s="25"/>
      <c r="AE117" s="25"/>
      <c r="AF117" s="27"/>
      <c r="AG117" s="27"/>
      <c r="AH117" s="27"/>
      <c r="AI117" s="27"/>
      <c r="AJ117" s="27"/>
      <c r="AK117" s="27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3"/>
      <c r="AY117" s="3"/>
    </row>
    <row r="118" spans="2:51" ht="18" customHeight="1" x14ac:dyDescent="0.25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5"/>
      <c r="X118" s="25"/>
      <c r="Y118" s="25"/>
      <c r="Z118" s="26"/>
      <c r="AA118" s="26"/>
      <c r="AB118" s="25"/>
      <c r="AC118" s="25"/>
      <c r="AD118" s="25"/>
      <c r="AE118" s="25"/>
      <c r="AF118" s="27"/>
      <c r="AG118" s="27"/>
      <c r="AH118" s="27"/>
      <c r="AI118" s="27"/>
      <c r="AJ118" s="27"/>
      <c r="AK118" s="27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3"/>
      <c r="AY118" s="3"/>
    </row>
    <row r="119" spans="2:51" ht="18" customHeight="1" x14ac:dyDescent="0.25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5"/>
      <c r="X119" s="25"/>
      <c r="Y119" s="25"/>
      <c r="Z119" s="26"/>
      <c r="AA119" s="26"/>
      <c r="AB119" s="25"/>
      <c r="AC119" s="25"/>
      <c r="AD119" s="25"/>
      <c r="AE119" s="25"/>
      <c r="AF119" s="27"/>
      <c r="AG119" s="27"/>
      <c r="AH119" s="27"/>
      <c r="AI119" s="27"/>
      <c r="AJ119" s="27"/>
      <c r="AK119" s="27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3"/>
      <c r="AY119" s="3"/>
    </row>
    <row r="120" spans="2:51" ht="18" customHeight="1" x14ac:dyDescent="0.25">
      <c r="B120" s="25"/>
      <c r="C120" s="25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5"/>
      <c r="X120" s="25"/>
      <c r="Y120" s="25"/>
      <c r="Z120" s="26"/>
      <c r="AA120" s="26"/>
      <c r="AB120" s="25"/>
      <c r="AC120" s="25"/>
      <c r="AD120" s="25"/>
      <c r="AE120" s="25"/>
      <c r="AF120" s="27"/>
      <c r="AG120" s="27"/>
      <c r="AH120" s="27"/>
      <c r="AI120" s="27"/>
      <c r="AJ120" s="27"/>
      <c r="AK120" s="27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3"/>
      <c r="AY120" s="3"/>
    </row>
    <row r="121" spans="2:51" ht="18" customHeight="1" x14ac:dyDescent="0.25">
      <c r="B121" s="25"/>
      <c r="C121" s="25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5"/>
      <c r="X121" s="25"/>
      <c r="Y121" s="25"/>
      <c r="Z121" s="26"/>
      <c r="AA121" s="26"/>
      <c r="AB121" s="25"/>
      <c r="AC121" s="25"/>
      <c r="AD121" s="25"/>
      <c r="AE121" s="25"/>
      <c r="AF121" s="27"/>
      <c r="AG121" s="27"/>
      <c r="AH121" s="27"/>
      <c r="AI121" s="27"/>
      <c r="AJ121" s="27"/>
      <c r="AK121" s="27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3"/>
      <c r="AY121" s="3"/>
    </row>
    <row r="122" spans="2:51" ht="18" customHeight="1" x14ac:dyDescent="0.25">
      <c r="B122" s="25"/>
      <c r="C122" s="25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5"/>
      <c r="X122" s="25"/>
      <c r="Y122" s="25"/>
      <c r="Z122" s="26"/>
      <c r="AA122" s="26"/>
      <c r="AB122" s="25"/>
      <c r="AC122" s="25"/>
      <c r="AD122" s="25"/>
      <c r="AE122" s="25"/>
      <c r="AF122" s="27"/>
      <c r="AG122" s="27"/>
      <c r="AH122" s="27"/>
      <c r="AI122" s="27"/>
      <c r="AJ122" s="27"/>
      <c r="AK122" s="27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3"/>
      <c r="AY122" s="3"/>
    </row>
    <row r="123" spans="2:51" ht="18" customHeight="1" x14ac:dyDescent="0.25">
      <c r="B123" s="25"/>
      <c r="C123" s="25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5"/>
      <c r="X123" s="25"/>
      <c r="Y123" s="25"/>
      <c r="Z123" s="26"/>
      <c r="AA123" s="26"/>
      <c r="AB123" s="25"/>
      <c r="AC123" s="25"/>
      <c r="AD123" s="25"/>
      <c r="AE123" s="25"/>
      <c r="AF123" s="27"/>
      <c r="AG123" s="27"/>
      <c r="AH123" s="27"/>
      <c r="AI123" s="27"/>
      <c r="AJ123" s="27"/>
      <c r="AK123" s="27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3"/>
      <c r="AY123" s="3"/>
    </row>
    <row r="124" spans="2:51" ht="18" customHeight="1" x14ac:dyDescent="0.25">
      <c r="B124" s="25"/>
      <c r="C124" s="25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5"/>
      <c r="X124" s="25"/>
      <c r="Y124" s="25"/>
      <c r="Z124" s="26"/>
      <c r="AA124" s="26"/>
      <c r="AB124" s="25"/>
      <c r="AC124" s="25"/>
      <c r="AD124" s="25"/>
      <c r="AE124" s="25"/>
      <c r="AF124" s="27"/>
      <c r="AG124" s="27"/>
      <c r="AH124" s="27"/>
      <c r="AI124" s="27"/>
      <c r="AJ124" s="27"/>
      <c r="AK124" s="27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3"/>
      <c r="AY124" s="3"/>
    </row>
    <row r="125" spans="2:51" ht="18" customHeight="1" x14ac:dyDescent="0.25">
      <c r="B125" s="25"/>
      <c r="C125" s="25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5"/>
      <c r="X125" s="25"/>
      <c r="Y125" s="25"/>
      <c r="Z125" s="26"/>
      <c r="AA125" s="26"/>
      <c r="AB125" s="25"/>
      <c r="AC125" s="25"/>
      <c r="AD125" s="25"/>
      <c r="AE125" s="25"/>
      <c r="AF125" s="27"/>
      <c r="AG125" s="27"/>
      <c r="AH125" s="27"/>
      <c r="AI125" s="27"/>
      <c r="AJ125" s="27"/>
      <c r="AK125" s="27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3"/>
      <c r="AY125" s="3"/>
    </row>
    <row r="126" spans="2:51" ht="18" customHeight="1" x14ac:dyDescent="0.25">
      <c r="B126" s="25"/>
      <c r="C126" s="25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5"/>
      <c r="X126" s="25"/>
      <c r="Y126" s="25"/>
      <c r="Z126" s="26"/>
      <c r="AA126" s="26"/>
      <c r="AB126" s="25"/>
      <c r="AC126" s="25"/>
      <c r="AD126" s="25"/>
      <c r="AE126" s="25"/>
      <c r="AF126" s="27"/>
      <c r="AG126" s="27"/>
      <c r="AH126" s="27"/>
      <c r="AI126" s="27"/>
      <c r="AJ126" s="27"/>
      <c r="AK126" s="27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3"/>
      <c r="AY126" s="3"/>
    </row>
    <row r="127" spans="2:51" ht="18" customHeight="1" x14ac:dyDescent="0.25">
      <c r="B127" s="25"/>
      <c r="C127" s="25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5"/>
      <c r="X127" s="25"/>
      <c r="Y127" s="25"/>
      <c r="Z127" s="26"/>
      <c r="AA127" s="26"/>
      <c r="AB127" s="25"/>
      <c r="AC127" s="25"/>
      <c r="AD127" s="25"/>
      <c r="AE127" s="25"/>
      <c r="AF127" s="27"/>
      <c r="AG127" s="27"/>
      <c r="AH127" s="27"/>
      <c r="AI127" s="27"/>
      <c r="AJ127" s="27"/>
      <c r="AK127" s="27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3"/>
      <c r="AY127" s="3"/>
    </row>
    <row r="128" spans="2:51" ht="18" customHeight="1" x14ac:dyDescent="0.25">
      <c r="B128" s="25"/>
      <c r="C128" s="25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5"/>
      <c r="X128" s="25"/>
      <c r="Y128" s="25"/>
      <c r="Z128" s="26"/>
      <c r="AA128" s="26"/>
      <c r="AB128" s="25"/>
      <c r="AC128" s="25"/>
      <c r="AD128" s="25"/>
      <c r="AE128" s="25"/>
      <c r="AF128" s="27"/>
      <c r="AG128" s="27"/>
      <c r="AH128" s="27"/>
      <c r="AI128" s="27"/>
      <c r="AJ128" s="27"/>
      <c r="AK128" s="27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3"/>
      <c r="AY128" s="3"/>
    </row>
    <row r="129" spans="2:51" ht="18" customHeight="1" x14ac:dyDescent="0.25">
      <c r="B129" s="25"/>
      <c r="C129" s="25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5"/>
      <c r="X129" s="25"/>
      <c r="Y129" s="25"/>
      <c r="Z129" s="26"/>
      <c r="AA129" s="26"/>
      <c r="AB129" s="25"/>
      <c r="AC129" s="25"/>
      <c r="AD129" s="25"/>
      <c r="AE129" s="25"/>
      <c r="AF129" s="27"/>
      <c r="AG129" s="27"/>
      <c r="AH129" s="27"/>
      <c r="AI129" s="27"/>
      <c r="AJ129" s="27"/>
      <c r="AK129" s="27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3"/>
      <c r="AY129" s="3"/>
    </row>
    <row r="130" spans="2:51" ht="18" customHeight="1" x14ac:dyDescent="0.25">
      <c r="B130" s="25"/>
      <c r="C130" s="25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5"/>
      <c r="X130" s="25"/>
      <c r="Y130" s="25"/>
      <c r="Z130" s="26"/>
      <c r="AA130" s="26"/>
      <c r="AB130" s="25"/>
      <c r="AC130" s="25"/>
      <c r="AD130" s="25"/>
      <c r="AE130" s="25"/>
      <c r="AF130" s="27"/>
      <c r="AG130" s="27"/>
      <c r="AH130" s="27"/>
      <c r="AI130" s="27"/>
      <c r="AJ130" s="27"/>
      <c r="AK130" s="27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3"/>
      <c r="AY130" s="3"/>
    </row>
    <row r="131" spans="2:51" ht="18" customHeight="1" x14ac:dyDescent="0.25">
      <c r="B131" s="25"/>
      <c r="C131" s="25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5"/>
      <c r="X131" s="25"/>
      <c r="Y131" s="25"/>
      <c r="Z131" s="26"/>
      <c r="AA131" s="26"/>
      <c r="AB131" s="25"/>
      <c r="AC131" s="25"/>
      <c r="AD131" s="25"/>
      <c r="AE131" s="25"/>
      <c r="AF131" s="27"/>
      <c r="AG131" s="27"/>
      <c r="AH131" s="27"/>
      <c r="AI131" s="27"/>
      <c r="AJ131" s="27"/>
      <c r="AK131" s="27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3"/>
      <c r="AY131" s="3"/>
    </row>
    <row r="132" spans="2:51" ht="18" customHeight="1" x14ac:dyDescent="0.25">
      <c r="B132" s="25"/>
      <c r="C132" s="25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5"/>
      <c r="X132" s="25"/>
      <c r="Y132" s="25"/>
      <c r="Z132" s="26"/>
      <c r="AA132" s="26"/>
      <c r="AB132" s="25"/>
      <c r="AC132" s="25"/>
      <c r="AD132" s="25"/>
      <c r="AE132" s="25"/>
      <c r="AF132" s="27"/>
      <c r="AG132" s="27"/>
      <c r="AH132" s="27"/>
      <c r="AI132" s="27"/>
      <c r="AJ132" s="27"/>
      <c r="AK132" s="27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3"/>
      <c r="AY132" s="3"/>
    </row>
    <row r="133" spans="2:51" ht="18" customHeight="1" x14ac:dyDescent="0.25">
      <c r="B133" s="25"/>
      <c r="C133" s="25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5"/>
      <c r="X133" s="25"/>
      <c r="Y133" s="25"/>
      <c r="Z133" s="26"/>
      <c r="AA133" s="26"/>
      <c r="AB133" s="25"/>
      <c r="AC133" s="25"/>
      <c r="AD133" s="25"/>
      <c r="AE133" s="25"/>
      <c r="AF133" s="27"/>
      <c r="AG133" s="27"/>
      <c r="AH133" s="27"/>
      <c r="AI133" s="27"/>
      <c r="AJ133" s="27"/>
      <c r="AK133" s="27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3"/>
      <c r="AY133" s="3"/>
    </row>
    <row r="134" spans="2:51" ht="18" customHeight="1" x14ac:dyDescent="0.25">
      <c r="B134" s="25"/>
      <c r="C134" s="25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5"/>
      <c r="X134" s="25"/>
      <c r="Y134" s="25"/>
      <c r="Z134" s="26"/>
      <c r="AA134" s="26"/>
      <c r="AB134" s="25"/>
      <c r="AC134" s="25"/>
      <c r="AD134" s="25"/>
      <c r="AE134" s="25"/>
      <c r="AF134" s="27"/>
      <c r="AG134" s="27"/>
      <c r="AH134" s="27"/>
      <c r="AI134" s="27"/>
      <c r="AJ134" s="27"/>
      <c r="AK134" s="27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3"/>
      <c r="AY134" s="3"/>
    </row>
    <row r="135" spans="2:51" ht="18" customHeight="1" x14ac:dyDescent="0.25">
      <c r="B135" s="25"/>
      <c r="C135" s="25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5"/>
      <c r="X135" s="25"/>
      <c r="Y135" s="25"/>
      <c r="Z135" s="26"/>
      <c r="AA135" s="26"/>
      <c r="AB135" s="25"/>
      <c r="AC135" s="25"/>
      <c r="AD135" s="25"/>
      <c r="AE135" s="25"/>
      <c r="AF135" s="27"/>
      <c r="AG135" s="27"/>
      <c r="AH135" s="27"/>
      <c r="AI135" s="27"/>
      <c r="AJ135" s="27"/>
      <c r="AK135" s="27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3"/>
      <c r="AY135" s="3"/>
    </row>
    <row r="136" spans="2:51" ht="18" customHeight="1" x14ac:dyDescent="0.25">
      <c r="B136" s="25"/>
      <c r="C136" s="25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5"/>
      <c r="X136" s="25"/>
      <c r="Y136" s="25"/>
      <c r="Z136" s="26"/>
      <c r="AA136" s="26"/>
      <c r="AB136" s="25"/>
      <c r="AC136" s="25"/>
      <c r="AD136" s="25"/>
      <c r="AE136" s="25"/>
      <c r="AF136" s="27"/>
      <c r="AG136" s="27"/>
      <c r="AH136" s="27"/>
      <c r="AI136" s="27"/>
      <c r="AJ136" s="27"/>
      <c r="AK136" s="27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3"/>
      <c r="AY136" s="3"/>
    </row>
    <row r="137" spans="2:51" ht="18" customHeight="1" x14ac:dyDescent="0.25">
      <c r="B137" s="25"/>
      <c r="C137" s="25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5"/>
      <c r="X137" s="25"/>
      <c r="Y137" s="25"/>
      <c r="Z137" s="26"/>
      <c r="AA137" s="26"/>
      <c r="AB137" s="25"/>
      <c r="AC137" s="25"/>
      <c r="AD137" s="25"/>
      <c r="AE137" s="25"/>
      <c r="AF137" s="27"/>
      <c r="AG137" s="27"/>
      <c r="AH137" s="27"/>
      <c r="AI137" s="27"/>
      <c r="AJ137" s="27"/>
      <c r="AK137" s="27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3"/>
      <c r="AY137" s="3"/>
    </row>
    <row r="138" spans="2:51" ht="18" customHeight="1" x14ac:dyDescent="0.25">
      <c r="B138" s="25"/>
      <c r="C138" s="25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5"/>
      <c r="X138" s="25"/>
      <c r="Y138" s="25"/>
      <c r="Z138" s="26"/>
      <c r="AA138" s="26"/>
      <c r="AB138" s="25"/>
      <c r="AC138" s="25"/>
      <c r="AD138" s="25"/>
      <c r="AE138" s="25"/>
      <c r="AF138" s="27"/>
      <c r="AG138" s="27"/>
      <c r="AH138" s="27"/>
      <c r="AI138" s="27"/>
      <c r="AJ138" s="27"/>
      <c r="AK138" s="27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3"/>
      <c r="AY138" s="3"/>
    </row>
    <row r="139" spans="2:51" ht="18" customHeight="1" x14ac:dyDescent="0.25">
      <c r="B139" s="25"/>
      <c r="C139" s="25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5"/>
      <c r="X139" s="25"/>
      <c r="Y139" s="25"/>
      <c r="Z139" s="26"/>
      <c r="AA139" s="26"/>
      <c r="AB139" s="25"/>
      <c r="AC139" s="25"/>
      <c r="AD139" s="25"/>
      <c r="AE139" s="25"/>
      <c r="AF139" s="27"/>
      <c r="AG139" s="27"/>
      <c r="AH139" s="27"/>
      <c r="AI139" s="27"/>
      <c r="AJ139" s="27"/>
      <c r="AK139" s="27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3"/>
      <c r="AY139" s="3"/>
    </row>
    <row r="140" spans="2:51" ht="18" customHeight="1" x14ac:dyDescent="0.25">
      <c r="B140" s="25"/>
      <c r="C140" s="25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5"/>
      <c r="X140" s="25"/>
      <c r="Y140" s="25"/>
      <c r="Z140" s="26"/>
      <c r="AA140" s="26"/>
      <c r="AB140" s="25"/>
      <c r="AC140" s="25"/>
      <c r="AD140" s="25"/>
      <c r="AE140" s="25"/>
      <c r="AF140" s="27"/>
      <c r="AG140" s="27"/>
      <c r="AH140" s="27"/>
      <c r="AI140" s="27"/>
      <c r="AJ140" s="27"/>
      <c r="AK140" s="27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3"/>
      <c r="AY140" s="3"/>
    </row>
    <row r="141" spans="2:51" ht="18" customHeight="1" x14ac:dyDescent="0.25">
      <c r="B141" s="25"/>
      <c r="C141" s="25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5"/>
      <c r="X141" s="25"/>
      <c r="Y141" s="25"/>
      <c r="Z141" s="26"/>
      <c r="AA141" s="26"/>
      <c r="AB141" s="25"/>
      <c r="AC141" s="25"/>
      <c r="AD141" s="25"/>
      <c r="AE141" s="25"/>
      <c r="AF141" s="27"/>
      <c r="AG141" s="27"/>
      <c r="AH141" s="27"/>
      <c r="AI141" s="27"/>
      <c r="AJ141" s="27"/>
      <c r="AK141" s="27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3"/>
      <c r="AY141" s="3"/>
    </row>
    <row r="142" spans="2:51" ht="18" customHeight="1" x14ac:dyDescent="0.25">
      <c r="B142" s="25"/>
      <c r="C142" s="25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5"/>
      <c r="X142" s="25"/>
      <c r="Y142" s="25"/>
      <c r="Z142" s="26"/>
      <c r="AA142" s="26"/>
      <c r="AB142" s="25"/>
      <c r="AC142" s="25"/>
      <c r="AD142" s="25"/>
      <c r="AE142" s="25"/>
      <c r="AF142" s="27"/>
      <c r="AG142" s="27"/>
      <c r="AH142" s="27"/>
      <c r="AI142" s="27"/>
      <c r="AJ142" s="27"/>
      <c r="AK142" s="27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3"/>
      <c r="AY142" s="3"/>
    </row>
    <row r="143" spans="2:51" ht="18" customHeight="1" x14ac:dyDescent="0.25">
      <c r="B143" s="25"/>
      <c r="C143" s="25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5"/>
      <c r="X143" s="25"/>
      <c r="Y143" s="25"/>
      <c r="Z143" s="26"/>
      <c r="AA143" s="26"/>
      <c r="AB143" s="25"/>
      <c r="AC143" s="25"/>
      <c r="AD143" s="25"/>
      <c r="AE143" s="25"/>
      <c r="AF143" s="27"/>
      <c r="AG143" s="27"/>
      <c r="AH143" s="27"/>
      <c r="AI143" s="27"/>
      <c r="AJ143" s="27"/>
      <c r="AK143" s="27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3"/>
      <c r="AY143" s="3"/>
    </row>
    <row r="144" spans="2:51" ht="18" customHeight="1" x14ac:dyDescent="0.25">
      <c r="B144" s="25"/>
      <c r="C144" s="25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5"/>
      <c r="X144" s="25"/>
      <c r="Y144" s="25"/>
      <c r="Z144" s="26"/>
      <c r="AA144" s="26"/>
      <c r="AB144" s="25"/>
      <c r="AC144" s="25"/>
      <c r="AD144" s="25"/>
      <c r="AE144" s="25"/>
      <c r="AF144" s="27"/>
      <c r="AG144" s="27"/>
      <c r="AH144" s="27"/>
      <c r="AI144" s="27"/>
      <c r="AJ144" s="27"/>
      <c r="AK144" s="27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3"/>
      <c r="AY144" s="3"/>
    </row>
    <row r="145" spans="2:51" ht="18" customHeight="1" x14ac:dyDescent="0.25">
      <c r="B145" s="25"/>
      <c r="C145" s="25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5"/>
      <c r="X145" s="25"/>
      <c r="Y145" s="25"/>
      <c r="Z145" s="26"/>
      <c r="AA145" s="26"/>
      <c r="AB145" s="25"/>
      <c r="AC145" s="25"/>
      <c r="AD145" s="25"/>
      <c r="AE145" s="25"/>
      <c r="AF145" s="27"/>
      <c r="AG145" s="27"/>
      <c r="AH145" s="27"/>
      <c r="AI145" s="27"/>
      <c r="AJ145" s="27"/>
      <c r="AK145" s="27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3"/>
      <c r="AY145" s="3"/>
    </row>
    <row r="146" spans="2:51" ht="18" customHeight="1" x14ac:dyDescent="0.25">
      <c r="B146" s="25"/>
      <c r="C146" s="25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5"/>
      <c r="X146" s="25"/>
      <c r="Y146" s="25"/>
      <c r="Z146" s="26"/>
      <c r="AA146" s="26"/>
      <c r="AB146" s="25"/>
      <c r="AC146" s="25"/>
      <c r="AD146" s="25"/>
      <c r="AE146" s="25"/>
      <c r="AF146" s="27"/>
      <c r="AG146" s="27"/>
      <c r="AH146" s="27"/>
      <c r="AI146" s="27"/>
      <c r="AJ146" s="27"/>
      <c r="AK146" s="27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3"/>
      <c r="AY146" s="3"/>
    </row>
    <row r="147" spans="2:51" ht="18" customHeight="1" x14ac:dyDescent="0.25">
      <c r="B147" s="25"/>
      <c r="C147" s="25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5"/>
      <c r="X147" s="25"/>
      <c r="Y147" s="25"/>
      <c r="Z147" s="26"/>
      <c r="AA147" s="26"/>
      <c r="AB147" s="25"/>
      <c r="AC147" s="25"/>
      <c r="AD147" s="25"/>
      <c r="AE147" s="25"/>
      <c r="AF147" s="27"/>
      <c r="AG147" s="27"/>
      <c r="AH147" s="27"/>
      <c r="AI147" s="27"/>
      <c r="AJ147" s="27"/>
      <c r="AK147" s="27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3"/>
      <c r="AY147" s="3"/>
    </row>
    <row r="148" spans="2:51" ht="18" customHeight="1" x14ac:dyDescent="0.25">
      <c r="B148" s="25"/>
      <c r="C148" s="25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5"/>
      <c r="X148" s="25"/>
      <c r="Y148" s="25"/>
      <c r="Z148" s="26"/>
      <c r="AA148" s="26"/>
      <c r="AB148" s="25"/>
      <c r="AC148" s="25"/>
      <c r="AD148" s="25"/>
      <c r="AE148" s="25"/>
      <c r="AF148" s="27"/>
      <c r="AG148" s="27"/>
      <c r="AH148" s="27"/>
      <c r="AI148" s="27"/>
      <c r="AJ148" s="27"/>
      <c r="AK148" s="27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3"/>
      <c r="AY148" s="3"/>
    </row>
    <row r="149" spans="2:51" ht="18" customHeight="1" x14ac:dyDescent="0.25">
      <c r="B149" s="25"/>
      <c r="C149" s="25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5"/>
      <c r="X149" s="25"/>
      <c r="Y149" s="25"/>
      <c r="Z149" s="26"/>
      <c r="AA149" s="26"/>
      <c r="AB149" s="25"/>
      <c r="AC149" s="25"/>
      <c r="AD149" s="25"/>
      <c r="AE149" s="25"/>
      <c r="AF149" s="27"/>
      <c r="AG149" s="27"/>
      <c r="AH149" s="27"/>
      <c r="AI149" s="27"/>
      <c r="AJ149" s="27"/>
      <c r="AK149" s="27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3"/>
      <c r="AY149" s="3"/>
    </row>
    <row r="150" spans="2:51" ht="18" customHeight="1" x14ac:dyDescent="0.25">
      <c r="B150" s="25"/>
      <c r="C150" s="25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5"/>
      <c r="X150" s="25"/>
      <c r="Y150" s="25"/>
      <c r="Z150" s="26"/>
      <c r="AA150" s="26"/>
      <c r="AB150" s="25"/>
      <c r="AC150" s="25"/>
      <c r="AD150" s="25"/>
      <c r="AE150" s="25"/>
      <c r="AF150" s="27"/>
      <c r="AG150" s="27"/>
      <c r="AH150" s="27"/>
      <c r="AI150" s="27"/>
      <c r="AJ150" s="27"/>
      <c r="AK150" s="27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3"/>
      <c r="AY150" s="3"/>
    </row>
    <row r="151" spans="2:51" ht="18" customHeight="1" x14ac:dyDescent="0.25">
      <c r="B151" s="25"/>
      <c r="C151" s="25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5"/>
      <c r="X151" s="25"/>
      <c r="Y151" s="25"/>
      <c r="Z151" s="26"/>
      <c r="AA151" s="26"/>
      <c r="AB151" s="25"/>
      <c r="AC151" s="25"/>
      <c r="AD151" s="25"/>
      <c r="AE151" s="25"/>
      <c r="AF151" s="27"/>
      <c r="AG151" s="27"/>
      <c r="AH151" s="27"/>
      <c r="AI151" s="27"/>
      <c r="AJ151" s="27"/>
      <c r="AK151" s="27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3"/>
      <c r="AY151" s="3"/>
    </row>
    <row r="152" spans="2:51" ht="18" customHeight="1" x14ac:dyDescent="0.25">
      <c r="B152" s="25"/>
      <c r="C152" s="25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5"/>
      <c r="X152" s="25"/>
      <c r="Y152" s="25"/>
      <c r="Z152" s="26"/>
      <c r="AA152" s="26"/>
      <c r="AB152" s="25"/>
      <c r="AC152" s="25"/>
      <c r="AD152" s="25"/>
      <c r="AE152" s="25"/>
      <c r="AF152" s="27"/>
      <c r="AG152" s="27"/>
      <c r="AH152" s="27"/>
      <c r="AI152" s="27"/>
      <c r="AJ152" s="27"/>
      <c r="AK152" s="27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3"/>
      <c r="AY152" s="3"/>
    </row>
    <row r="153" spans="2:51" ht="18" customHeight="1" x14ac:dyDescent="0.25">
      <c r="B153" s="25"/>
      <c r="C153" s="25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5"/>
      <c r="X153" s="25"/>
      <c r="Y153" s="25"/>
      <c r="Z153" s="26"/>
      <c r="AA153" s="26"/>
      <c r="AB153" s="25"/>
      <c r="AC153" s="25"/>
      <c r="AD153" s="25"/>
      <c r="AE153" s="25"/>
      <c r="AF153" s="27"/>
      <c r="AG153" s="27"/>
      <c r="AH153" s="27"/>
      <c r="AI153" s="27"/>
      <c r="AJ153" s="27"/>
      <c r="AK153" s="27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3"/>
      <c r="AY153" s="3"/>
    </row>
    <row r="154" spans="2:51" ht="18" customHeight="1" x14ac:dyDescent="0.25">
      <c r="B154" s="25"/>
      <c r="C154" s="25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5"/>
      <c r="X154" s="25"/>
      <c r="Y154" s="25"/>
      <c r="Z154" s="26"/>
      <c r="AA154" s="26"/>
      <c r="AB154" s="25"/>
      <c r="AC154" s="25"/>
      <c r="AD154" s="25"/>
      <c r="AE154" s="25"/>
      <c r="AF154" s="27"/>
      <c r="AG154" s="27"/>
      <c r="AH154" s="27"/>
      <c r="AI154" s="27"/>
      <c r="AJ154" s="27"/>
      <c r="AK154" s="27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3"/>
      <c r="AY154" s="3"/>
    </row>
    <row r="155" spans="2:51" ht="18" customHeight="1" x14ac:dyDescent="0.25">
      <c r="B155" s="25"/>
      <c r="C155" s="25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5"/>
      <c r="X155" s="25"/>
      <c r="Y155" s="25"/>
      <c r="Z155" s="26"/>
      <c r="AA155" s="26"/>
      <c r="AB155" s="25"/>
      <c r="AC155" s="25"/>
      <c r="AD155" s="25"/>
      <c r="AE155" s="25"/>
      <c r="AF155" s="27"/>
      <c r="AG155" s="27"/>
      <c r="AH155" s="27"/>
      <c r="AI155" s="27"/>
      <c r="AJ155" s="27"/>
      <c r="AK155" s="27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3"/>
      <c r="AY155" s="3"/>
    </row>
    <row r="156" spans="2:51" ht="18" customHeight="1" x14ac:dyDescent="0.25">
      <c r="B156" s="25"/>
      <c r="C156" s="25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5"/>
      <c r="X156" s="25"/>
      <c r="Y156" s="25"/>
      <c r="Z156" s="26"/>
      <c r="AA156" s="26"/>
      <c r="AB156" s="25"/>
      <c r="AC156" s="25"/>
      <c r="AD156" s="25"/>
      <c r="AE156" s="25"/>
      <c r="AF156" s="27"/>
      <c r="AG156" s="27"/>
      <c r="AH156" s="27"/>
      <c r="AI156" s="27"/>
      <c r="AJ156" s="27"/>
      <c r="AK156" s="27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3"/>
      <c r="AY156" s="3"/>
    </row>
    <row r="157" spans="2:51" ht="18" customHeight="1" x14ac:dyDescent="0.25">
      <c r="B157" s="25"/>
      <c r="C157" s="25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5"/>
      <c r="X157" s="25"/>
      <c r="Y157" s="25"/>
      <c r="Z157" s="26"/>
      <c r="AA157" s="26"/>
      <c r="AB157" s="25"/>
      <c r="AC157" s="25"/>
      <c r="AD157" s="25"/>
      <c r="AE157" s="25"/>
      <c r="AF157" s="27"/>
      <c r="AG157" s="27"/>
      <c r="AH157" s="27"/>
      <c r="AI157" s="27"/>
      <c r="AJ157" s="27"/>
      <c r="AK157" s="27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3"/>
      <c r="AY157" s="3"/>
    </row>
    <row r="158" spans="2:51" ht="18" customHeight="1" x14ac:dyDescent="0.25">
      <c r="B158" s="25"/>
      <c r="C158" s="25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5"/>
      <c r="X158" s="25"/>
      <c r="Y158" s="25"/>
      <c r="Z158" s="26"/>
      <c r="AA158" s="26"/>
      <c r="AB158" s="25"/>
      <c r="AC158" s="25"/>
      <c r="AD158" s="25"/>
      <c r="AE158" s="25"/>
      <c r="AF158" s="27"/>
      <c r="AG158" s="27"/>
      <c r="AH158" s="27"/>
      <c r="AI158" s="27"/>
      <c r="AJ158" s="27"/>
      <c r="AK158" s="27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3"/>
      <c r="AY158" s="3"/>
    </row>
    <row r="159" spans="2:51" ht="18" customHeight="1" x14ac:dyDescent="0.25">
      <c r="B159" s="25"/>
      <c r="C159" s="25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5"/>
      <c r="X159" s="25"/>
      <c r="Y159" s="25"/>
      <c r="Z159" s="26"/>
      <c r="AA159" s="26"/>
      <c r="AB159" s="25"/>
      <c r="AC159" s="25"/>
      <c r="AD159" s="25"/>
      <c r="AE159" s="25"/>
      <c r="AF159" s="27"/>
      <c r="AG159" s="27"/>
      <c r="AH159" s="27"/>
      <c r="AI159" s="27"/>
      <c r="AJ159" s="27"/>
      <c r="AK159" s="27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3"/>
      <c r="AY159" s="3"/>
    </row>
    <row r="160" spans="2:51" ht="18" customHeight="1" x14ac:dyDescent="0.25">
      <c r="B160" s="25"/>
      <c r="C160" s="25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5"/>
      <c r="X160" s="25"/>
      <c r="Y160" s="25"/>
      <c r="Z160" s="26"/>
      <c r="AA160" s="26"/>
      <c r="AB160" s="25"/>
      <c r="AC160" s="25"/>
      <c r="AD160" s="25"/>
      <c r="AE160" s="25"/>
      <c r="AF160" s="27"/>
      <c r="AG160" s="27"/>
      <c r="AH160" s="27"/>
      <c r="AI160" s="27"/>
      <c r="AJ160" s="27"/>
      <c r="AK160" s="27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3"/>
      <c r="AY160" s="3"/>
    </row>
    <row r="161" spans="2:51" ht="18" customHeight="1" x14ac:dyDescent="0.25">
      <c r="B161" s="25"/>
      <c r="C161" s="25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5"/>
      <c r="X161" s="25"/>
      <c r="Y161" s="25"/>
      <c r="Z161" s="26"/>
      <c r="AA161" s="26"/>
      <c r="AB161" s="25"/>
      <c r="AC161" s="25"/>
      <c r="AD161" s="25"/>
      <c r="AE161" s="25"/>
      <c r="AF161" s="27"/>
      <c r="AG161" s="27"/>
      <c r="AH161" s="27"/>
      <c r="AI161" s="27"/>
      <c r="AJ161" s="27"/>
      <c r="AK161" s="27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3"/>
      <c r="AY161" s="3"/>
    </row>
    <row r="162" spans="2:51" ht="18" customHeight="1" x14ac:dyDescent="0.25">
      <c r="B162" s="25"/>
      <c r="C162" s="25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5"/>
      <c r="X162" s="25"/>
      <c r="Y162" s="25"/>
      <c r="Z162" s="26"/>
      <c r="AA162" s="26"/>
      <c r="AB162" s="25"/>
      <c r="AC162" s="25"/>
      <c r="AD162" s="25"/>
      <c r="AE162" s="25"/>
      <c r="AF162" s="27"/>
      <c r="AG162" s="27"/>
      <c r="AH162" s="27"/>
      <c r="AI162" s="27"/>
      <c r="AJ162" s="27"/>
      <c r="AK162" s="27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3"/>
      <c r="AY162" s="3"/>
    </row>
    <row r="163" spans="2:51" ht="18" customHeight="1" x14ac:dyDescent="0.25">
      <c r="B163" s="25"/>
      <c r="C163" s="25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5"/>
      <c r="X163" s="25"/>
      <c r="Y163" s="25"/>
      <c r="Z163" s="26"/>
      <c r="AA163" s="26"/>
      <c r="AB163" s="25"/>
      <c r="AC163" s="25"/>
      <c r="AD163" s="25"/>
      <c r="AE163" s="25"/>
      <c r="AF163" s="27"/>
      <c r="AG163" s="27"/>
      <c r="AH163" s="27"/>
      <c r="AI163" s="27"/>
      <c r="AJ163" s="27"/>
      <c r="AK163" s="27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3"/>
      <c r="AY163" s="3"/>
    </row>
    <row r="164" spans="2:51" ht="18" customHeight="1" x14ac:dyDescent="0.25">
      <c r="B164" s="25"/>
      <c r="C164" s="25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5"/>
      <c r="X164" s="25"/>
      <c r="Y164" s="25"/>
      <c r="Z164" s="26"/>
      <c r="AA164" s="26"/>
      <c r="AB164" s="25"/>
      <c r="AC164" s="25"/>
      <c r="AD164" s="25"/>
      <c r="AE164" s="25"/>
      <c r="AF164" s="27"/>
      <c r="AG164" s="27"/>
      <c r="AH164" s="27"/>
      <c r="AI164" s="27"/>
      <c r="AJ164" s="27"/>
      <c r="AK164" s="27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3"/>
      <c r="AY164" s="3"/>
    </row>
    <row r="165" spans="2:51" ht="18" customHeight="1" x14ac:dyDescent="0.25">
      <c r="B165" s="25"/>
      <c r="C165" s="25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5"/>
      <c r="X165" s="25"/>
      <c r="Y165" s="25"/>
      <c r="Z165" s="26"/>
      <c r="AA165" s="26"/>
      <c r="AB165" s="25"/>
      <c r="AC165" s="25"/>
      <c r="AD165" s="25"/>
      <c r="AE165" s="25"/>
      <c r="AF165" s="27"/>
      <c r="AG165" s="27"/>
      <c r="AH165" s="27"/>
      <c r="AI165" s="27"/>
      <c r="AJ165" s="27"/>
      <c r="AK165" s="27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3"/>
      <c r="AY165" s="3"/>
    </row>
    <row r="166" spans="2:51" ht="18" customHeight="1" x14ac:dyDescent="0.25">
      <c r="B166" s="25"/>
      <c r="C166" s="25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5"/>
      <c r="X166" s="25"/>
      <c r="Y166" s="25"/>
      <c r="Z166" s="26"/>
      <c r="AA166" s="26"/>
      <c r="AB166" s="25"/>
      <c r="AC166" s="25"/>
      <c r="AD166" s="25"/>
      <c r="AE166" s="25"/>
      <c r="AF166" s="27"/>
      <c r="AG166" s="27"/>
      <c r="AH166" s="27"/>
      <c r="AI166" s="27"/>
      <c r="AJ166" s="27"/>
      <c r="AK166" s="27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3"/>
      <c r="AY166" s="3"/>
    </row>
    <row r="167" spans="2:51" ht="18" customHeight="1" x14ac:dyDescent="0.25">
      <c r="B167" s="25"/>
      <c r="C167" s="25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5"/>
      <c r="X167" s="25"/>
      <c r="Y167" s="25"/>
      <c r="Z167" s="26"/>
      <c r="AA167" s="26"/>
      <c r="AB167" s="25"/>
      <c r="AC167" s="25"/>
      <c r="AD167" s="25"/>
      <c r="AE167" s="25"/>
      <c r="AF167" s="27"/>
      <c r="AG167" s="27"/>
      <c r="AH167" s="27"/>
      <c r="AI167" s="27"/>
      <c r="AJ167" s="27"/>
      <c r="AK167" s="27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3"/>
      <c r="AY167" s="3"/>
    </row>
    <row r="168" spans="2:51" ht="18" customHeight="1" x14ac:dyDescent="0.25">
      <c r="B168" s="25"/>
      <c r="C168" s="25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5"/>
      <c r="X168" s="25"/>
      <c r="Y168" s="25"/>
      <c r="Z168" s="26"/>
      <c r="AA168" s="26"/>
      <c r="AB168" s="25"/>
      <c r="AC168" s="25"/>
      <c r="AD168" s="25"/>
      <c r="AE168" s="25"/>
      <c r="AF168" s="27"/>
      <c r="AG168" s="27"/>
      <c r="AH168" s="27"/>
      <c r="AI168" s="27"/>
      <c r="AJ168" s="27"/>
      <c r="AK168" s="27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3"/>
      <c r="AY168" s="3"/>
    </row>
    <row r="169" spans="2:51" ht="18" customHeight="1" x14ac:dyDescent="0.25">
      <c r="B169" s="25"/>
      <c r="C169" s="25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5"/>
      <c r="X169" s="25"/>
      <c r="Y169" s="25"/>
      <c r="Z169" s="26"/>
      <c r="AA169" s="26"/>
      <c r="AB169" s="25"/>
      <c r="AC169" s="25"/>
      <c r="AD169" s="25"/>
      <c r="AE169" s="25"/>
      <c r="AF169" s="27"/>
      <c r="AG169" s="27"/>
      <c r="AH169" s="27"/>
      <c r="AI169" s="27"/>
      <c r="AJ169" s="27"/>
      <c r="AK169" s="27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3"/>
      <c r="AY169" s="3"/>
    </row>
    <row r="170" spans="2:51" ht="18" customHeight="1" x14ac:dyDescent="0.25">
      <c r="B170" s="25"/>
      <c r="C170" s="25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5"/>
      <c r="X170" s="25"/>
      <c r="Y170" s="25"/>
      <c r="Z170" s="26"/>
      <c r="AA170" s="26"/>
      <c r="AB170" s="25"/>
      <c r="AC170" s="25"/>
      <c r="AD170" s="25"/>
      <c r="AE170" s="25"/>
      <c r="AF170" s="27"/>
      <c r="AG170" s="27"/>
      <c r="AH170" s="27"/>
      <c r="AI170" s="27"/>
      <c r="AJ170" s="27"/>
      <c r="AK170" s="27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3"/>
      <c r="AY170" s="3"/>
    </row>
    <row r="171" spans="2:51" ht="18" customHeight="1" x14ac:dyDescent="0.25">
      <c r="B171" s="25"/>
      <c r="C171" s="25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5"/>
      <c r="X171" s="25"/>
      <c r="Y171" s="25"/>
      <c r="Z171" s="26"/>
      <c r="AA171" s="26"/>
      <c r="AB171" s="25"/>
      <c r="AC171" s="25"/>
      <c r="AD171" s="25"/>
      <c r="AE171" s="25"/>
      <c r="AF171" s="27"/>
      <c r="AG171" s="27"/>
      <c r="AH171" s="27"/>
      <c r="AI171" s="27"/>
      <c r="AJ171" s="27"/>
      <c r="AK171" s="27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3"/>
      <c r="AY171" s="3"/>
    </row>
    <row r="172" spans="2:51" ht="18" customHeight="1" x14ac:dyDescent="0.25">
      <c r="B172" s="25"/>
      <c r="C172" s="25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5"/>
      <c r="X172" s="25"/>
      <c r="Y172" s="25"/>
      <c r="Z172" s="26"/>
      <c r="AA172" s="26"/>
      <c r="AB172" s="25"/>
      <c r="AC172" s="25"/>
      <c r="AD172" s="25"/>
      <c r="AE172" s="25"/>
      <c r="AF172" s="27"/>
      <c r="AG172" s="27"/>
      <c r="AH172" s="27"/>
      <c r="AI172" s="27"/>
      <c r="AJ172" s="27"/>
      <c r="AK172" s="27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3"/>
      <c r="AY172" s="3"/>
    </row>
    <row r="173" spans="2:51" ht="18" customHeight="1" x14ac:dyDescent="0.25">
      <c r="B173" s="25"/>
      <c r="C173" s="25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5"/>
      <c r="X173" s="25"/>
      <c r="Y173" s="25"/>
      <c r="Z173" s="26"/>
      <c r="AA173" s="26"/>
      <c r="AB173" s="25"/>
      <c r="AC173" s="25"/>
      <c r="AD173" s="25"/>
      <c r="AE173" s="25"/>
      <c r="AF173" s="27"/>
      <c r="AG173" s="27"/>
      <c r="AH173" s="27"/>
      <c r="AI173" s="27"/>
      <c r="AJ173" s="27"/>
      <c r="AK173" s="27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3"/>
      <c r="AY173" s="3"/>
    </row>
    <row r="174" spans="2:51" ht="18" customHeight="1" x14ac:dyDescent="0.25">
      <c r="B174" s="25"/>
      <c r="C174" s="25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5"/>
      <c r="X174" s="25"/>
      <c r="Y174" s="25"/>
      <c r="Z174" s="26"/>
      <c r="AA174" s="26"/>
      <c r="AB174" s="25"/>
      <c r="AC174" s="25"/>
      <c r="AD174" s="25"/>
      <c r="AE174" s="25"/>
      <c r="AF174" s="27"/>
      <c r="AG174" s="27"/>
      <c r="AH174" s="27"/>
      <c r="AI174" s="27"/>
      <c r="AJ174" s="27"/>
      <c r="AK174" s="27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3"/>
      <c r="AY174" s="3"/>
    </row>
    <row r="175" spans="2:51" ht="18" customHeight="1" x14ac:dyDescent="0.25">
      <c r="B175" s="25"/>
      <c r="C175" s="25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5"/>
      <c r="X175" s="25"/>
      <c r="Y175" s="25"/>
      <c r="Z175" s="26"/>
      <c r="AA175" s="26"/>
      <c r="AB175" s="25"/>
      <c r="AC175" s="25"/>
      <c r="AD175" s="25"/>
      <c r="AE175" s="25"/>
      <c r="AF175" s="27"/>
      <c r="AG175" s="27"/>
      <c r="AH175" s="27"/>
      <c r="AI175" s="27"/>
      <c r="AJ175" s="27"/>
      <c r="AK175" s="27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3"/>
      <c r="AY175" s="3"/>
    </row>
    <row r="176" spans="2:51" ht="18" customHeight="1" x14ac:dyDescent="0.25">
      <c r="B176" s="25"/>
      <c r="C176" s="25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5"/>
      <c r="X176" s="25"/>
      <c r="Y176" s="25"/>
      <c r="Z176" s="26"/>
      <c r="AA176" s="26"/>
      <c r="AB176" s="25"/>
      <c r="AC176" s="25"/>
      <c r="AD176" s="25"/>
      <c r="AE176" s="25"/>
      <c r="AF176" s="27"/>
      <c r="AG176" s="27"/>
      <c r="AH176" s="27"/>
      <c r="AI176" s="27"/>
      <c r="AJ176" s="27"/>
      <c r="AK176" s="27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3"/>
      <c r="AY176" s="3"/>
    </row>
    <row r="177" spans="2:51" ht="18" customHeight="1" x14ac:dyDescent="0.25">
      <c r="B177" s="25"/>
      <c r="C177" s="25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5"/>
      <c r="X177" s="25"/>
      <c r="Y177" s="25"/>
      <c r="Z177" s="26"/>
      <c r="AA177" s="26"/>
      <c r="AB177" s="25"/>
      <c r="AC177" s="25"/>
      <c r="AD177" s="25"/>
      <c r="AE177" s="25"/>
      <c r="AF177" s="27"/>
      <c r="AG177" s="27"/>
      <c r="AH177" s="27"/>
      <c r="AI177" s="27"/>
      <c r="AJ177" s="27"/>
      <c r="AK177" s="27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3"/>
      <c r="AY177" s="3"/>
    </row>
    <row r="178" spans="2:51" ht="18" customHeight="1" x14ac:dyDescent="0.25">
      <c r="B178" s="25"/>
      <c r="C178" s="25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5"/>
      <c r="X178" s="25"/>
      <c r="Y178" s="25"/>
      <c r="Z178" s="26"/>
      <c r="AA178" s="26"/>
      <c r="AB178" s="25"/>
      <c r="AC178" s="25"/>
      <c r="AD178" s="25"/>
      <c r="AE178" s="25"/>
      <c r="AF178" s="27"/>
      <c r="AG178" s="27"/>
      <c r="AH178" s="27"/>
      <c r="AI178" s="27"/>
      <c r="AJ178" s="27"/>
      <c r="AK178" s="27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3"/>
      <c r="AY178" s="3"/>
    </row>
    <row r="179" spans="2:51" ht="18" customHeight="1" x14ac:dyDescent="0.25">
      <c r="B179" s="25"/>
      <c r="C179" s="25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5"/>
      <c r="X179" s="25"/>
      <c r="Y179" s="25"/>
      <c r="Z179" s="26"/>
      <c r="AA179" s="26"/>
      <c r="AB179" s="25"/>
      <c r="AC179" s="25"/>
      <c r="AD179" s="25"/>
      <c r="AE179" s="25"/>
      <c r="AF179" s="27"/>
      <c r="AG179" s="27"/>
      <c r="AH179" s="27"/>
      <c r="AI179" s="27"/>
      <c r="AJ179" s="27"/>
      <c r="AK179" s="27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3"/>
      <c r="AY179" s="3"/>
    </row>
    <row r="180" spans="2:51" ht="18" customHeight="1" x14ac:dyDescent="0.25">
      <c r="B180" s="25"/>
      <c r="C180" s="25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5"/>
      <c r="X180" s="25"/>
      <c r="Y180" s="25"/>
      <c r="Z180" s="26"/>
      <c r="AA180" s="26"/>
      <c r="AB180" s="25"/>
      <c r="AC180" s="25"/>
      <c r="AD180" s="25"/>
      <c r="AE180" s="25"/>
      <c r="AF180" s="27"/>
      <c r="AG180" s="27"/>
      <c r="AH180" s="27"/>
      <c r="AI180" s="27"/>
      <c r="AJ180" s="27"/>
      <c r="AK180" s="27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3"/>
      <c r="AY180" s="3"/>
    </row>
    <row r="181" spans="2:51" ht="18" customHeight="1" x14ac:dyDescent="0.25">
      <c r="B181" s="25"/>
      <c r="C181" s="25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5"/>
      <c r="X181" s="25"/>
      <c r="Y181" s="25"/>
      <c r="Z181" s="26"/>
      <c r="AA181" s="26"/>
      <c r="AB181" s="25"/>
      <c r="AC181" s="25"/>
      <c r="AD181" s="25"/>
      <c r="AE181" s="25"/>
      <c r="AF181" s="27"/>
      <c r="AG181" s="27"/>
      <c r="AH181" s="27"/>
      <c r="AI181" s="27"/>
      <c r="AJ181" s="27"/>
      <c r="AK181" s="27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3"/>
      <c r="AY181" s="3"/>
    </row>
    <row r="182" spans="2:51" ht="18" customHeight="1" x14ac:dyDescent="0.25">
      <c r="B182" s="25"/>
      <c r="C182" s="25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5"/>
      <c r="X182" s="25"/>
      <c r="Y182" s="25"/>
      <c r="Z182" s="26"/>
      <c r="AA182" s="26"/>
      <c r="AB182" s="25"/>
      <c r="AC182" s="25"/>
      <c r="AD182" s="25"/>
      <c r="AE182" s="25"/>
      <c r="AF182" s="27"/>
      <c r="AG182" s="27"/>
      <c r="AH182" s="27"/>
      <c r="AI182" s="27"/>
      <c r="AJ182" s="27"/>
      <c r="AK182" s="27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3"/>
      <c r="AY182" s="3"/>
    </row>
    <row r="183" spans="2:51" ht="18" customHeight="1" x14ac:dyDescent="0.25">
      <c r="B183" s="25"/>
      <c r="C183" s="25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5"/>
      <c r="X183" s="25"/>
      <c r="Y183" s="25"/>
      <c r="Z183" s="26"/>
      <c r="AA183" s="26"/>
      <c r="AB183" s="25"/>
      <c r="AC183" s="25"/>
      <c r="AD183" s="25"/>
      <c r="AE183" s="25"/>
      <c r="AF183" s="27"/>
      <c r="AG183" s="27"/>
      <c r="AH183" s="27"/>
      <c r="AI183" s="27"/>
      <c r="AJ183" s="27"/>
      <c r="AK183" s="27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3"/>
      <c r="AY183" s="3"/>
    </row>
    <row r="184" spans="2:51" ht="18" customHeight="1" x14ac:dyDescent="0.25">
      <c r="B184" s="25"/>
      <c r="C184" s="25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5"/>
      <c r="X184" s="25"/>
      <c r="Y184" s="25"/>
      <c r="Z184" s="26"/>
      <c r="AA184" s="26"/>
      <c r="AB184" s="25"/>
      <c r="AC184" s="25"/>
      <c r="AD184" s="25"/>
      <c r="AE184" s="25"/>
      <c r="AF184" s="27"/>
      <c r="AG184" s="27"/>
      <c r="AH184" s="27"/>
      <c r="AI184" s="27"/>
      <c r="AJ184" s="27"/>
      <c r="AK184" s="27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3"/>
      <c r="AY184" s="3"/>
    </row>
    <row r="185" spans="2:51" ht="18" customHeight="1" x14ac:dyDescent="0.25">
      <c r="B185" s="25"/>
      <c r="C185" s="25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5"/>
      <c r="X185" s="25"/>
      <c r="Y185" s="25"/>
      <c r="Z185" s="26"/>
      <c r="AA185" s="26"/>
      <c r="AB185" s="25"/>
      <c r="AC185" s="25"/>
      <c r="AD185" s="25"/>
      <c r="AE185" s="25"/>
      <c r="AF185" s="27"/>
      <c r="AG185" s="27"/>
      <c r="AH185" s="27"/>
      <c r="AI185" s="27"/>
      <c r="AJ185" s="27"/>
      <c r="AK185" s="27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3"/>
      <c r="AY185" s="3"/>
    </row>
    <row r="186" spans="2:51" ht="18" customHeight="1" x14ac:dyDescent="0.25">
      <c r="B186" s="25"/>
      <c r="C186" s="25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5"/>
      <c r="X186" s="25"/>
      <c r="Y186" s="25"/>
      <c r="Z186" s="26"/>
      <c r="AA186" s="26"/>
      <c r="AB186" s="25"/>
      <c r="AC186" s="25"/>
      <c r="AD186" s="25"/>
      <c r="AE186" s="25"/>
      <c r="AF186" s="27"/>
      <c r="AG186" s="27"/>
      <c r="AH186" s="27"/>
      <c r="AI186" s="27"/>
      <c r="AJ186" s="27"/>
      <c r="AK186" s="27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3"/>
      <c r="AY186" s="3"/>
    </row>
    <row r="187" spans="2:51" ht="18" customHeight="1" x14ac:dyDescent="0.25">
      <c r="B187" s="25"/>
      <c r="C187" s="25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5"/>
      <c r="X187" s="25"/>
      <c r="Y187" s="25"/>
      <c r="Z187" s="26"/>
      <c r="AA187" s="26"/>
      <c r="AB187" s="25"/>
      <c r="AC187" s="25"/>
      <c r="AD187" s="25"/>
      <c r="AE187" s="25"/>
      <c r="AF187" s="27"/>
      <c r="AG187" s="27"/>
      <c r="AH187" s="27"/>
      <c r="AI187" s="27"/>
      <c r="AJ187" s="27"/>
      <c r="AK187" s="27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3"/>
      <c r="AY187" s="3"/>
    </row>
    <row r="188" spans="2:51" ht="18" customHeight="1" x14ac:dyDescent="0.25">
      <c r="B188" s="25"/>
      <c r="C188" s="25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5"/>
      <c r="X188" s="25"/>
      <c r="Y188" s="25"/>
      <c r="Z188" s="26"/>
      <c r="AA188" s="26"/>
      <c r="AB188" s="25"/>
      <c r="AC188" s="25"/>
      <c r="AD188" s="25"/>
      <c r="AE188" s="25"/>
      <c r="AF188" s="27"/>
      <c r="AG188" s="27"/>
      <c r="AH188" s="27"/>
      <c r="AI188" s="27"/>
      <c r="AJ188" s="27"/>
      <c r="AK188" s="27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3"/>
      <c r="AY188" s="3"/>
    </row>
    <row r="189" spans="2:51" ht="18" customHeight="1" x14ac:dyDescent="0.25">
      <c r="B189" s="25"/>
      <c r="C189" s="25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5"/>
      <c r="X189" s="25"/>
      <c r="Y189" s="25"/>
      <c r="Z189" s="26"/>
      <c r="AA189" s="26"/>
      <c r="AB189" s="25"/>
      <c r="AC189" s="25"/>
      <c r="AD189" s="25"/>
      <c r="AE189" s="25"/>
      <c r="AF189" s="27"/>
      <c r="AG189" s="27"/>
      <c r="AH189" s="27"/>
      <c r="AI189" s="27"/>
      <c r="AJ189" s="27"/>
      <c r="AK189" s="27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3"/>
      <c r="AY189" s="3"/>
    </row>
    <row r="190" spans="2:51" ht="18" customHeight="1" x14ac:dyDescent="0.25">
      <c r="B190" s="25"/>
      <c r="C190" s="25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5"/>
      <c r="X190" s="25"/>
      <c r="Y190" s="25"/>
      <c r="Z190" s="26"/>
      <c r="AA190" s="26"/>
      <c r="AB190" s="25"/>
      <c r="AC190" s="25"/>
      <c r="AD190" s="25"/>
      <c r="AE190" s="25"/>
      <c r="AF190" s="27"/>
      <c r="AG190" s="27"/>
      <c r="AH190" s="27"/>
      <c r="AI190" s="27"/>
      <c r="AJ190" s="27"/>
      <c r="AK190" s="27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3"/>
      <c r="AY190" s="3"/>
    </row>
    <row r="191" spans="2:51" ht="18" customHeight="1" x14ac:dyDescent="0.25">
      <c r="B191" s="25"/>
      <c r="C191" s="25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5"/>
      <c r="X191" s="25"/>
      <c r="Y191" s="25"/>
      <c r="Z191" s="26"/>
      <c r="AA191" s="26"/>
      <c r="AB191" s="25"/>
      <c r="AC191" s="25"/>
      <c r="AD191" s="25"/>
      <c r="AE191" s="25"/>
      <c r="AF191" s="27"/>
      <c r="AG191" s="27"/>
      <c r="AH191" s="27"/>
      <c r="AI191" s="27"/>
      <c r="AJ191" s="27"/>
      <c r="AK191" s="27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3"/>
      <c r="AY191" s="3"/>
    </row>
    <row r="192" spans="2:51" ht="18" customHeight="1" x14ac:dyDescent="0.25">
      <c r="B192" s="25"/>
      <c r="C192" s="25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5"/>
      <c r="X192" s="25"/>
      <c r="Y192" s="25"/>
      <c r="Z192" s="26"/>
      <c r="AA192" s="26"/>
      <c r="AB192" s="25"/>
      <c r="AC192" s="25"/>
      <c r="AD192" s="25"/>
      <c r="AE192" s="25"/>
      <c r="AF192" s="27"/>
      <c r="AG192" s="27"/>
      <c r="AH192" s="27"/>
      <c r="AI192" s="27"/>
      <c r="AJ192" s="27"/>
      <c r="AK192" s="27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3"/>
      <c r="AY192" s="3"/>
    </row>
    <row r="193" spans="2:51" ht="18" customHeight="1" x14ac:dyDescent="0.25">
      <c r="B193" s="25"/>
      <c r="C193" s="25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5"/>
      <c r="X193" s="25"/>
      <c r="Y193" s="25"/>
      <c r="Z193" s="26"/>
      <c r="AA193" s="26"/>
      <c r="AB193" s="25"/>
      <c r="AC193" s="25"/>
      <c r="AD193" s="25"/>
      <c r="AE193" s="25"/>
      <c r="AF193" s="27"/>
      <c r="AG193" s="27"/>
      <c r="AH193" s="27"/>
      <c r="AI193" s="27"/>
      <c r="AJ193" s="27"/>
      <c r="AK193" s="27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3"/>
      <c r="AY193" s="3"/>
    </row>
    <row r="194" spans="2:51" ht="18" customHeight="1" x14ac:dyDescent="0.25">
      <c r="B194" s="25"/>
      <c r="C194" s="25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5"/>
      <c r="X194" s="25"/>
      <c r="Y194" s="25"/>
      <c r="Z194" s="26"/>
      <c r="AA194" s="26"/>
      <c r="AB194" s="25"/>
      <c r="AC194" s="25"/>
      <c r="AD194" s="25"/>
      <c r="AE194" s="25"/>
      <c r="AF194" s="27"/>
      <c r="AG194" s="27"/>
      <c r="AH194" s="27"/>
      <c r="AI194" s="27"/>
      <c r="AJ194" s="27"/>
      <c r="AK194" s="27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3"/>
      <c r="AY194" s="3"/>
    </row>
    <row r="195" spans="2:51" ht="18" customHeight="1" x14ac:dyDescent="0.25">
      <c r="B195" s="25"/>
      <c r="C195" s="25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5"/>
      <c r="X195" s="25"/>
      <c r="Y195" s="25"/>
      <c r="Z195" s="26"/>
      <c r="AA195" s="26"/>
      <c r="AB195" s="25"/>
      <c r="AC195" s="25"/>
      <c r="AD195" s="25"/>
      <c r="AE195" s="25"/>
      <c r="AF195" s="27"/>
      <c r="AG195" s="27"/>
      <c r="AH195" s="27"/>
      <c r="AI195" s="27"/>
      <c r="AJ195" s="27"/>
      <c r="AK195" s="27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3"/>
      <c r="AY195" s="3"/>
    </row>
    <row r="196" spans="2:51" ht="18" customHeight="1" x14ac:dyDescent="0.25">
      <c r="B196" s="25"/>
      <c r="C196" s="25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5"/>
      <c r="X196" s="25"/>
      <c r="Y196" s="25"/>
      <c r="Z196" s="26"/>
      <c r="AA196" s="26"/>
      <c r="AB196" s="25"/>
      <c r="AC196" s="25"/>
      <c r="AD196" s="25"/>
      <c r="AE196" s="25"/>
      <c r="AF196" s="27"/>
      <c r="AG196" s="27"/>
      <c r="AH196" s="27"/>
      <c r="AI196" s="27"/>
      <c r="AJ196" s="27"/>
      <c r="AK196" s="27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3"/>
      <c r="AY196" s="3"/>
    </row>
    <row r="197" spans="2:51" ht="18" customHeight="1" x14ac:dyDescent="0.25">
      <c r="B197" s="25"/>
      <c r="C197" s="25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5"/>
      <c r="X197" s="25"/>
      <c r="Y197" s="25"/>
      <c r="Z197" s="26"/>
      <c r="AA197" s="26"/>
      <c r="AB197" s="25"/>
      <c r="AC197" s="25"/>
      <c r="AD197" s="25"/>
      <c r="AE197" s="25"/>
      <c r="AF197" s="27"/>
      <c r="AG197" s="27"/>
      <c r="AH197" s="27"/>
      <c r="AI197" s="27"/>
      <c r="AJ197" s="27"/>
      <c r="AK197" s="27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3"/>
      <c r="AY197" s="3"/>
    </row>
    <row r="198" spans="2:51" ht="18" customHeight="1" x14ac:dyDescent="0.25">
      <c r="B198" s="25"/>
      <c r="C198" s="25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5"/>
      <c r="X198" s="25"/>
      <c r="Y198" s="25"/>
      <c r="Z198" s="26"/>
      <c r="AA198" s="26"/>
      <c r="AB198" s="25"/>
      <c r="AC198" s="25"/>
      <c r="AD198" s="25"/>
      <c r="AE198" s="25"/>
      <c r="AF198" s="27"/>
      <c r="AG198" s="27"/>
      <c r="AH198" s="27"/>
      <c r="AI198" s="27"/>
      <c r="AJ198" s="27"/>
      <c r="AK198" s="27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3"/>
      <c r="AY198" s="3"/>
    </row>
    <row r="199" spans="2:51" ht="18" customHeight="1" x14ac:dyDescent="0.25">
      <c r="B199" s="25"/>
      <c r="C199" s="25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5"/>
      <c r="X199" s="25"/>
      <c r="Y199" s="25"/>
      <c r="Z199" s="26"/>
      <c r="AA199" s="26"/>
      <c r="AB199" s="25"/>
      <c r="AC199" s="25"/>
      <c r="AD199" s="25"/>
      <c r="AE199" s="25"/>
      <c r="AF199" s="27"/>
      <c r="AG199" s="27"/>
      <c r="AH199" s="27"/>
      <c r="AI199" s="27"/>
      <c r="AJ199" s="27"/>
      <c r="AK199" s="27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3"/>
      <c r="AY199" s="3"/>
    </row>
    <row r="200" spans="2:51" ht="18" customHeight="1" x14ac:dyDescent="0.25">
      <c r="B200" s="25"/>
      <c r="C200" s="25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5"/>
      <c r="X200" s="25"/>
      <c r="Y200" s="25"/>
      <c r="Z200" s="26"/>
      <c r="AA200" s="26"/>
      <c r="AB200" s="25"/>
      <c r="AC200" s="25"/>
      <c r="AD200" s="25"/>
      <c r="AE200" s="25"/>
      <c r="AF200" s="27"/>
      <c r="AG200" s="27"/>
      <c r="AH200" s="27"/>
      <c r="AI200" s="27"/>
      <c r="AJ200" s="27"/>
      <c r="AK200" s="27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3"/>
      <c r="AY200" s="3"/>
    </row>
    <row r="201" spans="2:51" ht="18" customHeight="1" x14ac:dyDescent="0.25">
      <c r="B201" s="25"/>
      <c r="C201" s="25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5"/>
      <c r="X201" s="25"/>
      <c r="Y201" s="25"/>
      <c r="Z201" s="26"/>
      <c r="AA201" s="26"/>
      <c r="AB201" s="25"/>
      <c r="AC201" s="25"/>
      <c r="AD201" s="25"/>
      <c r="AE201" s="25"/>
      <c r="AF201" s="27"/>
      <c r="AG201" s="27"/>
      <c r="AH201" s="27"/>
      <c r="AI201" s="27"/>
      <c r="AJ201" s="27"/>
      <c r="AK201" s="27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3"/>
      <c r="AY201" s="3"/>
    </row>
    <row r="202" spans="2:51" ht="18" customHeight="1" x14ac:dyDescent="0.25">
      <c r="B202" s="25"/>
      <c r="C202" s="25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5"/>
      <c r="X202" s="25"/>
      <c r="Y202" s="25"/>
      <c r="Z202" s="26"/>
      <c r="AA202" s="26"/>
      <c r="AB202" s="25"/>
      <c r="AC202" s="25"/>
      <c r="AD202" s="25"/>
      <c r="AE202" s="25"/>
      <c r="AF202" s="27"/>
      <c r="AG202" s="27"/>
      <c r="AH202" s="27"/>
      <c r="AI202" s="27"/>
      <c r="AJ202" s="27"/>
      <c r="AK202" s="27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3"/>
      <c r="AY202" s="3"/>
    </row>
    <row r="203" spans="2:51" ht="18" customHeight="1" x14ac:dyDescent="0.25">
      <c r="B203" s="25"/>
      <c r="C203" s="25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5"/>
      <c r="X203" s="25"/>
      <c r="Y203" s="25"/>
      <c r="Z203" s="26"/>
      <c r="AA203" s="26"/>
      <c r="AB203" s="25"/>
      <c r="AC203" s="25"/>
      <c r="AD203" s="25"/>
      <c r="AE203" s="25"/>
      <c r="AF203" s="27"/>
      <c r="AG203" s="27"/>
      <c r="AH203" s="27"/>
      <c r="AI203" s="27"/>
      <c r="AJ203" s="27"/>
      <c r="AK203" s="27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3"/>
      <c r="AY203" s="3"/>
    </row>
    <row r="204" spans="2:51" ht="18" customHeight="1" x14ac:dyDescent="0.25">
      <c r="B204" s="25"/>
      <c r="C204" s="25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5"/>
      <c r="X204" s="25"/>
      <c r="Y204" s="25"/>
      <c r="Z204" s="26"/>
      <c r="AA204" s="26"/>
      <c r="AB204" s="25"/>
      <c r="AC204" s="25"/>
      <c r="AD204" s="25"/>
      <c r="AE204" s="25"/>
      <c r="AF204" s="27"/>
      <c r="AG204" s="27"/>
      <c r="AH204" s="27"/>
      <c r="AI204" s="27"/>
      <c r="AJ204" s="27"/>
      <c r="AK204" s="27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3"/>
      <c r="AY204" s="3"/>
    </row>
    <row r="205" spans="2:51" ht="18" customHeight="1" x14ac:dyDescent="0.25">
      <c r="B205" s="25"/>
      <c r="C205" s="25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5"/>
      <c r="X205" s="25"/>
      <c r="Y205" s="25"/>
      <c r="Z205" s="26"/>
      <c r="AA205" s="26"/>
      <c r="AB205" s="25"/>
      <c r="AC205" s="25"/>
      <c r="AD205" s="25"/>
      <c r="AE205" s="25"/>
      <c r="AF205" s="27"/>
      <c r="AG205" s="27"/>
      <c r="AH205" s="27"/>
      <c r="AI205" s="27"/>
      <c r="AJ205" s="27"/>
      <c r="AK205" s="27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3"/>
      <c r="AY205" s="3"/>
    </row>
    <row r="206" spans="2:51" ht="18" customHeight="1" x14ac:dyDescent="0.25">
      <c r="B206" s="25"/>
      <c r="C206" s="25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5"/>
      <c r="X206" s="25"/>
      <c r="Y206" s="25"/>
      <c r="Z206" s="26"/>
      <c r="AA206" s="26"/>
      <c r="AB206" s="25"/>
      <c r="AC206" s="25"/>
      <c r="AD206" s="25"/>
      <c r="AE206" s="25"/>
      <c r="AF206" s="27"/>
      <c r="AG206" s="27"/>
      <c r="AH206" s="27"/>
      <c r="AI206" s="27"/>
      <c r="AJ206" s="27"/>
      <c r="AK206" s="27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3"/>
      <c r="AY206" s="3"/>
    </row>
    <row r="207" spans="2:51" ht="18" customHeight="1" x14ac:dyDescent="0.25">
      <c r="B207" s="25"/>
      <c r="C207" s="25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5"/>
      <c r="X207" s="25"/>
      <c r="Y207" s="25"/>
      <c r="Z207" s="26"/>
      <c r="AA207" s="26"/>
      <c r="AB207" s="25"/>
      <c r="AC207" s="25"/>
      <c r="AD207" s="25"/>
      <c r="AE207" s="25"/>
      <c r="AF207" s="27"/>
      <c r="AG207" s="27"/>
      <c r="AH207" s="27"/>
      <c r="AI207" s="27"/>
      <c r="AJ207" s="27"/>
      <c r="AK207" s="27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3"/>
      <c r="AY207" s="3"/>
    </row>
    <row r="208" spans="2:51" ht="18" customHeight="1" x14ac:dyDescent="0.25">
      <c r="B208" s="25"/>
      <c r="C208" s="25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5"/>
      <c r="X208" s="25"/>
      <c r="Y208" s="25"/>
      <c r="Z208" s="26"/>
      <c r="AA208" s="26"/>
      <c r="AB208" s="25"/>
      <c r="AC208" s="25"/>
      <c r="AD208" s="25"/>
      <c r="AE208" s="25"/>
      <c r="AF208" s="27"/>
      <c r="AG208" s="27"/>
      <c r="AH208" s="27"/>
      <c r="AI208" s="27"/>
      <c r="AJ208" s="27"/>
      <c r="AK208" s="27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3"/>
      <c r="AY208" s="3"/>
    </row>
    <row r="209" spans="2:51" ht="18" customHeight="1" x14ac:dyDescent="0.25">
      <c r="B209" s="25"/>
      <c r="C209" s="25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5"/>
      <c r="X209" s="25"/>
      <c r="Y209" s="25"/>
      <c r="Z209" s="26"/>
      <c r="AA209" s="26"/>
      <c r="AB209" s="25"/>
      <c r="AC209" s="25"/>
      <c r="AD209" s="25"/>
      <c r="AE209" s="25"/>
      <c r="AF209" s="27"/>
      <c r="AG209" s="27"/>
      <c r="AH209" s="27"/>
      <c r="AI209" s="27"/>
      <c r="AJ209" s="27"/>
      <c r="AK209" s="27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3"/>
      <c r="AY209" s="3"/>
    </row>
    <row r="210" spans="2:51" ht="18" customHeight="1" x14ac:dyDescent="0.25">
      <c r="B210" s="25"/>
      <c r="C210" s="25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5"/>
      <c r="X210" s="25"/>
      <c r="Y210" s="25"/>
      <c r="Z210" s="26"/>
      <c r="AA210" s="26"/>
      <c r="AB210" s="25"/>
      <c r="AC210" s="25"/>
      <c r="AD210" s="25"/>
      <c r="AE210" s="25"/>
      <c r="AF210" s="27"/>
      <c r="AG210" s="27"/>
      <c r="AH210" s="27"/>
      <c r="AI210" s="27"/>
      <c r="AJ210" s="27"/>
      <c r="AK210" s="27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3"/>
      <c r="AY210" s="3"/>
    </row>
    <row r="211" spans="2:51" ht="18" customHeight="1" x14ac:dyDescent="0.25">
      <c r="B211" s="25"/>
      <c r="C211" s="25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5"/>
      <c r="X211" s="25"/>
      <c r="Y211" s="25"/>
      <c r="Z211" s="26"/>
      <c r="AA211" s="26"/>
      <c r="AB211" s="25"/>
      <c r="AC211" s="25"/>
      <c r="AD211" s="25"/>
      <c r="AE211" s="25"/>
      <c r="AF211" s="27"/>
      <c r="AG211" s="27"/>
      <c r="AH211" s="27"/>
      <c r="AI211" s="27"/>
      <c r="AJ211" s="27"/>
      <c r="AK211" s="27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3"/>
      <c r="AY211" s="3"/>
    </row>
    <row r="212" spans="2:51" ht="18" customHeight="1" x14ac:dyDescent="0.25">
      <c r="B212" s="25"/>
      <c r="C212" s="25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5"/>
      <c r="X212" s="25"/>
      <c r="Y212" s="25"/>
      <c r="Z212" s="26"/>
      <c r="AA212" s="26"/>
      <c r="AB212" s="25"/>
      <c r="AC212" s="25"/>
      <c r="AD212" s="25"/>
      <c r="AE212" s="25"/>
      <c r="AF212" s="27"/>
      <c r="AG212" s="27"/>
      <c r="AH212" s="27"/>
      <c r="AI212" s="27"/>
      <c r="AJ212" s="27"/>
      <c r="AK212" s="27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3"/>
      <c r="AY212" s="3"/>
    </row>
    <row r="213" spans="2:51" ht="18" customHeight="1" x14ac:dyDescent="0.25">
      <c r="B213" s="25"/>
      <c r="C213" s="25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5"/>
      <c r="X213" s="25"/>
      <c r="Y213" s="25"/>
      <c r="Z213" s="26"/>
      <c r="AA213" s="26"/>
      <c r="AB213" s="25"/>
      <c r="AC213" s="25"/>
      <c r="AD213" s="25"/>
      <c r="AE213" s="25"/>
      <c r="AF213" s="27"/>
      <c r="AG213" s="27"/>
      <c r="AH213" s="27"/>
      <c r="AI213" s="27"/>
      <c r="AJ213" s="27"/>
      <c r="AK213" s="27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3"/>
      <c r="AY213" s="3"/>
    </row>
    <row r="214" spans="2:51" ht="18" customHeight="1" x14ac:dyDescent="0.25">
      <c r="B214" s="25"/>
      <c r="C214" s="25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5"/>
      <c r="X214" s="25"/>
      <c r="Y214" s="25"/>
      <c r="Z214" s="26"/>
      <c r="AA214" s="26"/>
      <c r="AB214" s="25"/>
      <c r="AC214" s="25"/>
      <c r="AD214" s="25"/>
      <c r="AE214" s="25"/>
      <c r="AF214" s="27"/>
      <c r="AG214" s="27"/>
      <c r="AH214" s="27"/>
      <c r="AI214" s="27"/>
      <c r="AJ214" s="27"/>
      <c r="AK214" s="27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3"/>
      <c r="AY214" s="3"/>
    </row>
    <row r="215" spans="2:51" ht="18" customHeight="1" x14ac:dyDescent="0.25">
      <c r="B215" s="25"/>
      <c r="C215" s="25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5"/>
      <c r="X215" s="25"/>
      <c r="Y215" s="25"/>
      <c r="Z215" s="26"/>
      <c r="AA215" s="26"/>
      <c r="AB215" s="25"/>
      <c r="AC215" s="25"/>
      <c r="AD215" s="25"/>
      <c r="AE215" s="25"/>
      <c r="AF215" s="27"/>
      <c r="AG215" s="27"/>
      <c r="AH215" s="27"/>
      <c r="AI215" s="27"/>
      <c r="AJ215" s="27"/>
      <c r="AK215" s="27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3"/>
      <c r="AY215" s="3"/>
    </row>
    <row r="216" spans="2:51" ht="18" customHeight="1" x14ac:dyDescent="0.25">
      <c r="B216" s="25"/>
      <c r="C216" s="25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5"/>
      <c r="X216" s="25"/>
      <c r="Y216" s="25"/>
      <c r="Z216" s="26"/>
      <c r="AA216" s="26"/>
      <c r="AB216" s="25"/>
      <c r="AC216" s="25"/>
      <c r="AD216" s="25"/>
      <c r="AE216" s="25"/>
      <c r="AF216" s="27"/>
      <c r="AG216" s="27"/>
      <c r="AH216" s="27"/>
      <c r="AI216" s="27"/>
      <c r="AJ216" s="27"/>
      <c r="AK216" s="27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3"/>
      <c r="AY216" s="3"/>
    </row>
    <row r="217" spans="2:51" ht="18" customHeight="1" x14ac:dyDescent="0.25">
      <c r="B217" s="25"/>
      <c r="C217" s="25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5"/>
      <c r="X217" s="25"/>
      <c r="Y217" s="25"/>
      <c r="Z217" s="26"/>
      <c r="AA217" s="26"/>
      <c r="AB217" s="25"/>
      <c r="AC217" s="25"/>
      <c r="AD217" s="25"/>
      <c r="AE217" s="25"/>
      <c r="AF217" s="27"/>
      <c r="AG217" s="27"/>
      <c r="AH217" s="27"/>
      <c r="AI217" s="27"/>
      <c r="AJ217" s="27"/>
      <c r="AK217" s="27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3"/>
      <c r="AY217" s="3"/>
    </row>
    <row r="218" spans="2:51" ht="18" customHeight="1" x14ac:dyDescent="0.25">
      <c r="B218" s="25"/>
      <c r="C218" s="25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5"/>
      <c r="X218" s="25"/>
      <c r="Y218" s="25"/>
      <c r="Z218" s="26"/>
      <c r="AA218" s="26"/>
      <c r="AB218" s="25"/>
      <c r="AC218" s="25"/>
      <c r="AD218" s="25"/>
      <c r="AE218" s="25"/>
      <c r="AF218" s="27"/>
      <c r="AG218" s="27"/>
      <c r="AH218" s="27"/>
      <c r="AI218" s="27"/>
      <c r="AJ218" s="27"/>
      <c r="AK218" s="27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3"/>
      <c r="AY218" s="3"/>
    </row>
    <row r="219" spans="2:51" ht="18" customHeight="1" x14ac:dyDescent="0.25">
      <c r="B219" s="25"/>
      <c r="C219" s="25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5"/>
      <c r="X219" s="25"/>
      <c r="Y219" s="25"/>
      <c r="Z219" s="26"/>
      <c r="AA219" s="26"/>
      <c r="AB219" s="25"/>
      <c r="AC219" s="25"/>
      <c r="AD219" s="25"/>
      <c r="AE219" s="25"/>
      <c r="AF219" s="27"/>
      <c r="AG219" s="27"/>
      <c r="AH219" s="27"/>
      <c r="AI219" s="27"/>
      <c r="AJ219" s="27"/>
      <c r="AK219" s="27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3"/>
      <c r="AY219" s="3"/>
    </row>
    <row r="220" spans="2:51" ht="18" customHeight="1" x14ac:dyDescent="0.25">
      <c r="B220" s="25"/>
      <c r="C220" s="25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5"/>
      <c r="X220" s="25"/>
      <c r="Y220" s="25"/>
      <c r="Z220" s="26"/>
      <c r="AA220" s="26"/>
      <c r="AB220" s="25"/>
      <c r="AC220" s="25"/>
      <c r="AD220" s="25"/>
      <c r="AE220" s="25"/>
      <c r="AF220" s="27"/>
      <c r="AG220" s="27"/>
      <c r="AH220" s="27"/>
      <c r="AI220" s="27"/>
      <c r="AJ220" s="27"/>
      <c r="AK220" s="27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3"/>
      <c r="AY220" s="3"/>
    </row>
    <row r="221" spans="2:51" ht="18" customHeight="1" x14ac:dyDescent="0.25">
      <c r="B221" s="25"/>
      <c r="C221" s="25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5"/>
      <c r="X221" s="25"/>
      <c r="Y221" s="25"/>
      <c r="Z221" s="26"/>
      <c r="AA221" s="26"/>
      <c r="AB221" s="25"/>
      <c r="AC221" s="25"/>
      <c r="AD221" s="25"/>
      <c r="AE221" s="25"/>
      <c r="AF221" s="27"/>
      <c r="AG221" s="27"/>
      <c r="AH221" s="27"/>
      <c r="AI221" s="27"/>
      <c r="AJ221" s="27"/>
      <c r="AK221" s="27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3"/>
      <c r="AY221" s="3"/>
    </row>
    <row r="222" spans="2:51" ht="18" customHeight="1" x14ac:dyDescent="0.25">
      <c r="B222" s="25"/>
      <c r="C222" s="25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5"/>
      <c r="X222" s="25"/>
      <c r="Y222" s="25"/>
      <c r="Z222" s="26"/>
      <c r="AA222" s="26"/>
      <c r="AB222" s="25"/>
      <c r="AC222" s="25"/>
      <c r="AD222" s="25"/>
      <c r="AE222" s="25"/>
      <c r="AF222" s="27"/>
      <c r="AG222" s="27"/>
      <c r="AH222" s="27"/>
      <c r="AI222" s="27"/>
      <c r="AJ222" s="27"/>
      <c r="AK222" s="27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3"/>
      <c r="AY222" s="3"/>
    </row>
    <row r="223" spans="2:51" ht="18" customHeight="1" x14ac:dyDescent="0.25">
      <c r="B223" s="25"/>
      <c r="C223" s="25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5"/>
      <c r="X223" s="25"/>
      <c r="Y223" s="25"/>
      <c r="Z223" s="26"/>
      <c r="AA223" s="26"/>
      <c r="AB223" s="25"/>
      <c r="AC223" s="25"/>
      <c r="AD223" s="25"/>
      <c r="AE223" s="25"/>
      <c r="AF223" s="27"/>
      <c r="AG223" s="27"/>
      <c r="AH223" s="27"/>
      <c r="AI223" s="27"/>
      <c r="AJ223" s="27"/>
      <c r="AK223" s="27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3"/>
      <c r="AY223" s="3"/>
    </row>
    <row r="224" spans="2:51" ht="18" customHeight="1" x14ac:dyDescent="0.25">
      <c r="B224" s="25"/>
      <c r="C224" s="25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5"/>
      <c r="X224" s="25"/>
      <c r="Y224" s="25"/>
      <c r="Z224" s="26"/>
      <c r="AA224" s="26"/>
      <c r="AB224" s="25"/>
      <c r="AC224" s="25"/>
      <c r="AD224" s="25"/>
      <c r="AE224" s="25"/>
      <c r="AF224" s="27"/>
      <c r="AG224" s="27"/>
      <c r="AH224" s="27"/>
      <c r="AI224" s="27"/>
      <c r="AJ224" s="27"/>
      <c r="AK224" s="27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3"/>
      <c r="AY224" s="3"/>
    </row>
    <row r="225" spans="2:51" ht="18" customHeight="1" x14ac:dyDescent="0.25">
      <c r="B225" s="25"/>
      <c r="C225" s="25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5"/>
      <c r="X225" s="25"/>
      <c r="Y225" s="25"/>
      <c r="Z225" s="26"/>
      <c r="AA225" s="26"/>
      <c r="AB225" s="25"/>
      <c r="AC225" s="25"/>
      <c r="AD225" s="25"/>
      <c r="AE225" s="25"/>
      <c r="AF225" s="27"/>
      <c r="AG225" s="27"/>
      <c r="AH225" s="27"/>
      <c r="AI225" s="27"/>
      <c r="AJ225" s="27"/>
      <c r="AK225" s="27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3"/>
      <c r="AY225" s="3"/>
    </row>
    <row r="226" spans="2:51" ht="18" customHeight="1" x14ac:dyDescent="0.25">
      <c r="B226" s="25"/>
      <c r="C226" s="25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5"/>
      <c r="X226" s="25"/>
      <c r="Y226" s="25"/>
      <c r="Z226" s="26"/>
      <c r="AA226" s="26"/>
      <c r="AB226" s="25"/>
      <c r="AC226" s="25"/>
      <c r="AD226" s="25"/>
      <c r="AE226" s="25"/>
      <c r="AF226" s="27"/>
      <c r="AG226" s="27"/>
      <c r="AH226" s="27"/>
      <c r="AI226" s="27"/>
      <c r="AJ226" s="27"/>
      <c r="AK226" s="27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3"/>
      <c r="AY226" s="3"/>
    </row>
    <row r="227" spans="2:51" ht="18" customHeight="1" x14ac:dyDescent="0.25">
      <c r="B227" s="25"/>
      <c r="C227" s="25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5"/>
      <c r="X227" s="25"/>
      <c r="Y227" s="25"/>
      <c r="Z227" s="26"/>
      <c r="AA227" s="26"/>
      <c r="AB227" s="25"/>
      <c r="AC227" s="25"/>
      <c r="AD227" s="25"/>
      <c r="AE227" s="25"/>
      <c r="AF227" s="27"/>
      <c r="AG227" s="27"/>
      <c r="AH227" s="27"/>
      <c r="AI227" s="27"/>
      <c r="AJ227" s="27"/>
      <c r="AK227" s="27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3"/>
      <c r="AY227" s="3"/>
    </row>
    <row r="228" spans="2:51" ht="18" customHeight="1" x14ac:dyDescent="0.25">
      <c r="B228" s="25"/>
      <c r="C228" s="25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5"/>
      <c r="X228" s="25"/>
      <c r="Y228" s="25"/>
      <c r="Z228" s="26"/>
      <c r="AA228" s="26"/>
      <c r="AB228" s="25"/>
      <c r="AC228" s="25"/>
      <c r="AD228" s="25"/>
      <c r="AE228" s="25"/>
      <c r="AF228" s="27"/>
      <c r="AG228" s="27"/>
      <c r="AH228" s="27"/>
      <c r="AI228" s="27"/>
      <c r="AJ228" s="27"/>
      <c r="AK228" s="27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3"/>
      <c r="AY228" s="3"/>
    </row>
    <row r="229" spans="2:51" ht="18" customHeight="1" x14ac:dyDescent="0.25">
      <c r="B229" s="25"/>
      <c r="C229" s="25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5"/>
      <c r="X229" s="25"/>
      <c r="Y229" s="25"/>
      <c r="Z229" s="26"/>
      <c r="AA229" s="26"/>
      <c r="AB229" s="25"/>
      <c r="AC229" s="25"/>
      <c r="AD229" s="25"/>
      <c r="AE229" s="25"/>
      <c r="AF229" s="27"/>
      <c r="AG229" s="27"/>
      <c r="AH229" s="27"/>
      <c r="AI229" s="27"/>
      <c r="AJ229" s="27"/>
      <c r="AK229" s="27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3"/>
      <c r="AY229" s="3"/>
    </row>
    <row r="230" spans="2:51" ht="18" customHeight="1" x14ac:dyDescent="0.25">
      <c r="B230" s="25"/>
      <c r="C230" s="25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5"/>
      <c r="X230" s="25"/>
      <c r="Y230" s="25"/>
      <c r="Z230" s="26"/>
      <c r="AA230" s="26"/>
      <c r="AB230" s="25"/>
      <c r="AC230" s="25"/>
      <c r="AD230" s="25"/>
      <c r="AE230" s="25"/>
      <c r="AF230" s="27"/>
      <c r="AG230" s="27"/>
      <c r="AH230" s="27"/>
      <c r="AI230" s="27"/>
      <c r="AJ230" s="27"/>
      <c r="AK230" s="27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3"/>
      <c r="AY230" s="3"/>
    </row>
    <row r="231" spans="2:51" ht="18" customHeight="1" x14ac:dyDescent="0.25">
      <c r="B231" s="25"/>
      <c r="C231" s="25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5"/>
      <c r="X231" s="25"/>
      <c r="Y231" s="25"/>
      <c r="Z231" s="26"/>
      <c r="AA231" s="26"/>
      <c r="AB231" s="25"/>
      <c r="AC231" s="25"/>
      <c r="AD231" s="25"/>
      <c r="AE231" s="25"/>
      <c r="AF231" s="27"/>
      <c r="AG231" s="27"/>
      <c r="AH231" s="27"/>
      <c r="AI231" s="27"/>
      <c r="AJ231" s="27"/>
      <c r="AK231" s="27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3"/>
      <c r="AY231" s="3"/>
    </row>
    <row r="232" spans="2:51" ht="18" customHeight="1" x14ac:dyDescent="0.25">
      <c r="B232" s="25"/>
      <c r="C232" s="25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5"/>
      <c r="X232" s="25"/>
      <c r="Y232" s="25"/>
      <c r="Z232" s="26"/>
      <c r="AA232" s="26"/>
      <c r="AB232" s="25"/>
      <c r="AC232" s="25"/>
      <c r="AD232" s="25"/>
      <c r="AE232" s="25"/>
      <c r="AF232" s="27"/>
      <c r="AG232" s="27"/>
      <c r="AH232" s="27"/>
      <c r="AI232" s="27"/>
      <c r="AJ232" s="27"/>
      <c r="AK232" s="27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3"/>
      <c r="AY232" s="3"/>
    </row>
    <row r="233" spans="2:51" ht="18" customHeight="1" x14ac:dyDescent="0.25">
      <c r="B233" s="25"/>
      <c r="C233" s="25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5"/>
      <c r="X233" s="25"/>
      <c r="Y233" s="25"/>
      <c r="Z233" s="26"/>
      <c r="AA233" s="26"/>
      <c r="AB233" s="25"/>
      <c r="AC233" s="25"/>
      <c r="AD233" s="25"/>
      <c r="AE233" s="25"/>
      <c r="AF233" s="27"/>
      <c r="AG233" s="27"/>
      <c r="AH233" s="27"/>
      <c r="AI233" s="27"/>
      <c r="AJ233" s="27"/>
      <c r="AK233" s="27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3"/>
      <c r="AY233" s="3"/>
    </row>
    <row r="234" spans="2:51" ht="18" customHeight="1" x14ac:dyDescent="0.25">
      <c r="B234" s="25"/>
      <c r="C234" s="25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5"/>
      <c r="X234" s="25"/>
      <c r="Y234" s="25"/>
      <c r="Z234" s="26"/>
      <c r="AA234" s="26"/>
      <c r="AB234" s="25"/>
      <c r="AC234" s="25"/>
      <c r="AD234" s="25"/>
      <c r="AE234" s="25"/>
      <c r="AF234" s="27"/>
      <c r="AG234" s="27"/>
      <c r="AH234" s="27"/>
      <c r="AI234" s="27"/>
      <c r="AJ234" s="27"/>
      <c r="AK234" s="27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3"/>
      <c r="AY234" s="3"/>
    </row>
    <row r="235" spans="2:51" ht="18" customHeight="1" x14ac:dyDescent="0.25">
      <c r="B235" s="25"/>
      <c r="C235" s="25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5"/>
      <c r="X235" s="25"/>
      <c r="Y235" s="25"/>
      <c r="Z235" s="26"/>
      <c r="AA235" s="26"/>
      <c r="AB235" s="25"/>
      <c r="AC235" s="25"/>
      <c r="AD235" s="25"/>
      <c r="AE235" s="25"/>
      <c r="AF235" s="27"/>
      <c r="AG235" s="27"/>
      <c r="AH235" s="27"/>
      <c r="AI235" s="27"/>
      <c r="AJ235" s="27"/>
      <c r="AK235" s="27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3"/>
      <c r="AY235" s="3"/>
    </row>
    <row r="236" spans="2:51" ht="18" customHeight="1" x14ac:dyDescent="0.25">
      <c r="B236" s="25"/>
      <c r="C236" s="25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5"/>
      <c r="X236" s="25"/>
      <c r="Y236" s="25"/>
      <c r="Z236" s="26"/>
      <c r="AA236" s="26"/>
      <c r="AB236" s="25"/>
      <c r="AC236" s="25"/>
      <c r="AD236" s="25"/>
      <c r="AE236" s="25"/>
      <c r="AF236" s="27"/>
      <c r="AG236" s="27"/>
      <c r="AH236" s="27"/>
      <c r="AI236" s="27"/>
      <c r="AJ236" s="27"/>
      <c r="AK236" s="27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3"/>
      <c r="AY236" s="3"/>
    </row>
    <row r="237" spans="2:51" ht="18" customHeight="1" x14ac:dyDescent="0.25">
      <c r="B237" s="25"/>
      <c r="C237" s="25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5"/>
      <c r="X237" s="25"/>
      <c r="Y237" s="25"/>
      <c r="Z237" s="26"/>
      <c r="AA237" s="26"/>
      <c r="AB237" s="25"/>
      <c r="AC237" s="25"/>
      <c r="AD237" s="25"/>
      <c r="AE237" s="25"/>
      <c r="AF237" s="27"/>
      <c r="AG237" s="27"/>
      <c r="AH237" s="27"/>
      <c r="AI237" s="27"/>
      <c r="AJ237" s="27"/>
      <c r="AK237" s="27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3"/>
      <c r="AY237" s="3"/>
    </row>
    <row r="238" spans="2:51" ht="18" customHeight="1" x14ac:dyDescent="0.25">
      <c r="B238" s="25"/>
      <c r="C238" s="25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5"/>
      <c r="X238" s="25"/>
      <c r="Y238" s="25"/>
      <c r="Z238" s="26"/>
      <c r="AA238" s="26"/>
      <c r="AB238" s="25"/>
      <c r="AC238" s="25"/>
      <c r="AD238" s="25"/>
      <c r="AE238" s="25"/>
      <c r="AF238" s="27"/>
      <c r="AG238" s="27"/>
      <c r="AH238" s="27"/>
      <c r="AI238" s="27"/>
      <c r="AJ238" s="27"/>
      <c r="AK238" s="27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3"/>
      <c r="AY238" s="3"/>
    </row>
    <row r="239" spans="2:51" ht="18" customHeight="1" x14ac:dyDescent="0.25">
      <c r="B239" s="25"/>
      <c r="C239" s="25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5"/>
      <c r="X239" s="25"/>
      <c r="Y239" s="25"/>
      <c r="Z239" s="26"/>
      <c r="AA239" s="26"/>
      <c r="AB239" s="25"/>
      <c r="AC239" s="25"/>
      <c r="AD239" s="25"/>
      <c r="AE239" s="25"/>
      <c r="AF239" s="27"/>
      <c r="AG239" s="27"/>
      <c r="AH239" s="27"/>
      <c r="AI239" s="27"/>
      <c r="AJ239" s="27"/>
      <c r="AK239" s="27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3"/>
      <c r="AY239" s="3"/>
    </row>
    <row r="240" spans="2:51" ht="18" customHeight="1" x14ac:dyDescent="0.25">
      <c r="B240" s="25"/>
      <c r="C240" s="25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5"/>
      <c r="X240" s="25"/>
      <c r="Y240" s="25"/>
      <c r="Z240" s="26"/>
      <c r="AA240" s="26"/>
      <c r="AB240" s="25"/>
      <c r="AC240" s="25"/>
      <c r="AD240" s="25"/>
      <c r="AE240" s="25"/>
      <c r="AF240" s="27"/>
      <c r="AG240" s="27"/>
      <c r="AH240" s="27"/>
      <c r="AI240" s="27"/>
      <c r="AJ240" s="27"/>
      <c r="AK240" s="27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3"/>
      <c r="AY240" s="3"/>
    </row>
    <row r="241" spans="2:51" ht="18" customHeight="1" x14ac:dyDescent="0.25">
      <c r="B241" s="25"/>
      <c r="C241" s="25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5"/>
      <c r="X241" s="25"/>
      <c r="Y241" s="25"/>
      <c r="Z241" s="26"/>
      <c r="AA241" s="26"/>
      <c r="AB241" s="25"/>
      <c r="AC241" s="25"/>
      <c r="AD241" s="25"/>
      <c r="AE241" s="25"/>
      <c r="AF241" s="27"/>
      <c r="AG241" s="27"/>
      <c r="AH241" s="27"/>
      <c r="AI241" s="27"/>
      <c r="AJ241" s="27"/>
      <c r="AK241" s="27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3"/>
      <c r="AY241" s="3"/>
    </row>
    <row r="242" spans="2:51" ht="18" customHeight="1" x14ac:dyDescent="0.25">
      <c r="B242" s="25"/>
      <c r="C242" s="25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5"/>
      <c r="X242" s="25"/>
      <c r="Y242" s="25"/>
      <c r="Z242" s="26"/>
      <c r="AA242" s="26"/>
      <c r="AB242" s="25"/>
      <c r="AC242" s="25"/>
      <c r="AD242" s="25"/>
      <c r="AE242" s="25"/>
      <c r="AF242" s="27"/>
      <c r="AG242" s="27"/>
      <c r="AH242" s="27"/>
      <c r="AI242" s="27"/>
      <c r="AJ242" s="27"/>
      <c r="AK242" s="27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3"/>
      <c r="AY242" s="3"/>
    </row>
    <row r="243" spans="2:51" ht="18" customHeight="1" x14ac:dyDescent="0.25">
      <c r="B243" s="25"/>
      <c r="C243" s="25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5"/>
      <c r="X243" s="25"/>
      <c r="Y243" s="25"/>
      <c r="Z243" s="26"/>
      <c r="AA243" s="26"/>
      <c r="AB243" s="25"/>
      <c r="AC243" s="25"/>
      <c r="AD243" s="25"/>
      <c r="AE243" s="25"/>
      <c r="AF243" s="27"/>
      <c r="AG243" s="27"/>
      <c r="AH243" s="27"/>
      <c r="AI243" s="27"/>
      <c r="AJ243" s="27"/>
      <c r="AK243" s="27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3"/>
      <c r="AY243" s="3"/>
    </row>
    <row r="244" spans="2:51" ht="18" customHeight="1" x14ac:dyDescent="0.25">
      <c r="B244" s="25"/>
      <c r="C244" s="25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5"/>
      <c r="X244" s="25"/>
      <c r="Y244" s="25"/>
      <c r="Z244" s="26"/>
      <c r="AA244" s="26"/>
      <c r="AB244" s="25"/>
      <c r="AC244" s="25"/>
      <c r="AD244" s="25"/>
      <c r="AE244" s="25"/>
      <c r="AF244" s="27"/>
      <c r="AG244" s="27"/>
      <c r="AH244" s="27"/>
      <c r="AI244" s="27"/>
      <c r="AJ244" s="27"/>
      <c r="AK244" s="27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3"/>
      <c r="AY244" s="3"/>
    </row>
    <row r="245" spans="2:51" ht="18" customHeight="1" x14ac:dyDescent="0.25">
      <c r="B245" s="25"/>
      <c r="C245" s="25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5"/>
      <c r="X245" s="25"/>
      <c r="Y245" s="25"/>
      <c r="Z245" s="26"/>
      <c r="AA245" s="26"/>
      <c r="AB245" s="25"/>
      <c r="AC245" s="25"/>
      <c r="AD245" s="25"/>
      <c r="AE245" s="25"/>
      <c r="AF245" s="27"/>
      <c r="AG245" s="27"/>
      <c r="AH245" s="27"/>
      <c r="AI245" s="27"/>
      <c r="AJ245" s="27"/>
      <c r="AK245" s="27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3"/>
      <c r="AY245" s="3"/>
    </row>
    <row r="246" spans="2:51" ht="18" customHeight="1" x14ac:dyDescent="0.25">
      <c r="B246" s="25"/>
      <c r="C246" s="25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5"/>
      <c r="X246" s="25"/>
      <c r="Y246" s="25"/>
      <c r="Z246" s="26"/>
      <c r="AA246" s="26"/>
      <c r="AB246" s="25"/>
      <c r="AC246" s="25"/>
      <c r="AD246" s="25"/>
      <c r="AE246" s="25"/>
      <c r="AF246" s="27"/>
      <c r="AG246" s="27"/>
      <c r="AH246" s="27"/>
      <c r="AI246" s="27"/>
      <c r="AJ246" s="27"/>
      <c r="AK246" s="27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3"/>
      <c r="AY246" s="3"/>
    </row>
    <row r="247" spans="2:51" ht="18" customHeight="1" x14ac:dyDescent="0.25">
      <c r="B247" s="25"/>
      <c r="C247" s="25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5"/>
      <c r="X247" s="25"/>
      <c r="Y247" s="25"/>
      <c r="Z247" s="26"/>
      <c r="AA247" s="26"/>
      <c r="AB247" s="25"/>
      <c r="AC247" s="25"/>
      <c r="AD247" s="25"/>
      <c r="AE247" s="25"/>
      <c r="AF247" s="27"/>
      <c r="AG247" s="27"/>
      <c r="AH247" s="27"/>
      <c r="AI247" s="27"/>
      <c r="AJ247" s="27"/>
      <c r="AK247" s="27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3"/>
      <c r="AY247" s="3"/>
    </row>
    <row r="248" spans="2:51" ht="18" customHeight="1" x14ac:dyDescent="0.25">
      <c r="B248" s="25"/>
      <c r="C248" s="25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5"/>
      <c r="X248" s="25"/>
      <c r="Y248" s="25"/>
      <c r="Z248" s="26"/>
      <c r="AA248" s="26"/>
      <c r="AB248" s="25"/>
      <c r="AC248" s="25"/>
      <c r="AD248" s="25"/>
      <c r="AE248" s="25"/>
      <c r="AF248" s="27"/>
      <c r="AG248" s="27"/>
      <c r="AH248" s="27"/>
      <c r="AI248" s="27"/>
      <c r="AJ248" s="27"/>
      <c r="AK248" s="27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3"/>
      <c r="AY248" s="3"/>
    </row>
    <row r="249" spans="2:51" ht="18" customHeight="1" x14ac:dyDescent="0.25">
      <c r="B249" s="25"/>
      <c r="C249" s="25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5"/>
      <c r="X249" s="25"/>
      <c r="Y249" s="25"/>
      <c r="Z249" s="26"/>
      <c r="AA249" s="26"/>
      <c r="AB249" s="25"/>
      <c r="AC249" s="25"/>
      <c r="AD249" s="25"/>
      <c r="AE249" s="25"/>
      <c r="AF249" s="27"/>
      <c r="AG249" s="27"/>
      <c r="AH249" s="27"/>
      <c r="AI249" s="27"/>
      <c r="AJ249" s="27"/>
      <c r="AK249" s="27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3"/>
      <c r="AY249" s="3"/>
    </row>
    <row r="250" spans="2:51" ht="18" customHeight="1" x14ac:dyDescent="0.25">
      <c r="B250" s="25"/>
      <c r="C250" s="25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5"/>
      <c r="X250" s="25"/>
      <c r="Y250" s="25"/>
      <c r="Z250" s="26"/>
      <c r="AA250" s="26"/>
      <c r="AB250" s="25"/>
      <c r="AC250" s="25"/>
      <c r="AD250" s="25"/>
      <c r="AE250" s="25"/>
      <c r="AF250" s="27"/>
      <c r="AG250" s="27"/>
      <c r="AH250" s="27"/>
      <c r="AI250" s="27"/>
      <c r="AJ250" s="27"/>
      <c r="AK250" s="27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3"/>
      <c r="AY250" s="3"/>
    </row>
    <row r="251" spans="2:51" ht="18" customHeight="1" x14ac:dyDescent="0.25">
      <c r="B251" s="25"/>
      <c r="C251" s="25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5"/>
      <c r="X251" s="25"/>
      <c r="Y251" s="25"/>
      <c r="Z251" s="26"/>
      <c r="AA251" s="26"/>
      <c r="AB251" s="25"/>
      <c r="AC251" s="25"/>
      <c r="AD251" s="25"/>
      <c r="AE251" s="25"/>
      <c r="AF251" s="27"/>
      <c r="AG251" s="27"/>
      <c r="AH251" s="27"/>
      <c r="AI251" s="27"/>
      <c r="AJ251" s="27"/>
      <c r="AK251" s="27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3"/>
      <c r="AY251" s="3"/>
    </row>
    <row r="252" spans="2:51" ht="18" customHeight="1" x14ac:dyDescent="0.25">
      <c r="B252" s="25"/>
      <c r="C252" s="25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5"/>
      <c r="X252" s="25"/>
      <c r="Y252" s="25"/>
      <c r="Z252" s="26"/>
      <c r="AA252" s="26"/>
      <c r="AB252" s="25"/>
      <c r="AC252" s="25"/>
      <c r="AD252" s="25"/>
      <c r="AE252" s="25"/>
      <c r="AF252" s="27"/>
      <c r="AG252" s="27"/>
      <c r="AH252" s="27"/>
      <c r="AI252" s="27"/>
      <c r="AJ252" s="27"/>
      <c r="AK252" s="27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3"/>
      <c r="AY252" s="3"/>
    </row>
    <row r="253" spans="2:51" ht="18" customHeight="1" x14ac:dyDescent="0.25">
      <c r="B253" s="25"/>
      <c r="C253" s="25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5"/>
      <c r="X253" s="25"/>
      <c r="Y253" s="25"/>
      <c r="Z253" s="26"/>
      <c r="AA253" s="26"/>
      <c r="AB253" s="25"/>
      <c r="AC253" s="25"/>
      <c r="AD253" s="25"/>
      <c r="AE253" s="25"/>
      <c r="AF253" s="27"/>
      <c r="AG253" s="27"/>
      <c r="AH253" s="27"/>
      <c r="AI253" s="27"/>
      <c r="AJ253" s="27"/>
      <c r="AK253" s="27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3"/>
      <c r="AY253" s="3"/>
    </row>
    <row r="254" spans="2:51" ht="18" customHeight="1" x14ac:dyDescent="0.25">
      <c r="B254" s="25"/>
      <c r="C254" s="25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5"/>
      <c r="X254" s="25"/>
      <c r="Y254" s="25"/>
      <c r="Z254" s="26"/>
      <c r="AA254" s="26"/>
      <c r="AB254" s="25"/>
      <c r="AC254" s="25"/>
      <c r="AD254" s="25"/>
      <c r="AE254" s="25"/>
      <c r="AF254" s="27"/>
      <c r="AG254" s="27"/>
      <c r="AH254" s="27"/>
      <c r="AI254" s="27"/>
      <c r="AJ254" s="27"/>
      <c r="AK254" s="27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3"/>
      <c r="AY254" s="3"/>
    </row>
    <row r="255" spans="2:51" ht="18" customHeight="1" x14ac:dyDescent="0.25">
      <c r="B255" s="25"/>
      <c r="C255" s="25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5"/>
      <c r="X255" s="25"/>
      <c r="Y255" s="25"/>
      <c r="Z255" s="26"/>
      <c r="AA255" s="26"/>
      <c r="AB255" s="25"/>
      <c r="AC255" s="25"/>
      <c r="AD255" s="25"/>
      <c r="AE255" s="25"/>
      <c r="AF255" s="27"/>
      <c r="AG255" s="27"/>
      <c r="AH255" s="27"/>
      <c r="AI255" s="27"/>
      <c r="AJ255" s="27"/>
      <c r="AK255" s="27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3"/>
      <c r="AY255" s="3"/>
    </row>
    <row r="256" spans="2:51" ht="18" customHeight="1" x14ac:dyDescent="0.25">
      <c r="B256" s="25"/>
      <c r="C256" s="25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5"/>
      <c r="X256" s="25"/>
      <c r="Y256" s="25"/>
      <c r="Z256" s="26"/>
      <c r="AA256" s="26"/>
      <c r="AB256" s="25"/>
      <c r="AC256" s="25"/>
      <c r="AD256" s="25"/>
      <c r="AE256" s="25"/>
      <c r="AF256" s="27"/>
      <c r="AG256" s="27"/>
      <c r="AH256" s="27"/>
      <c r="AI256" s="27"/>
      <c r="AJ256" s="27"/>
      <c r="AK256" s="27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3"/>
      <c r="AY256" s="3"/>
    </row>
    <row r="257" spans="2:51" ht="18" customHeight="1" x14ac:dyDescent="0.25">
      <c r="B257" s="25"/>
      <c r="C257" s="25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5"/>
      <c r="X257" s="25"/>
      <c r="Y257" s="25"/>
      <c r="Z257" s="26"/>
      <c r="AA257" s="26"/>
      <c r="AB257" s="25"/>
      <c r="AC257" s="25"/>
      <c r="AD257" s="25"/>
      <c r="AE257" s="25"/>
      <c r="AF257" s="27"/>
      <c r="AG257" s="27"/>
      <c r="AH257" s="27"/>
      <c r="AI257" s="27"/>
      <c r="AJ257" s="27"/>
      <c r="AK257" s="27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3"/>
      <c r="AY257" s="3"/>
    </row>
    <row r="258" spans="2:51" ht="18" customHeight="1" x14ac:dyDescent="0.25">
      <c r="B258" s="25"/>
      <c r="C258" s="25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5"/>
      <c r="X258" s="25"/>
      <c r="Y258" s="25"/>
      <c r="Z258" s="26"/>
      <c r="AA258" s="26"/>
      <c r="AB258" s="25"/>
      <c r="AC258" s="25"/>
      <c r="AD258" s="25"/>
      <c r="AE258" s="25"/>
      <c r="AF258" s="27"/>
      <c r="AG258" s="27"/>
      <c r="AH258" s="27"/>
      <c r="AI258" s="27"/>
      <c r="AJ258" s="27"/>
      <c r="AK258" s="27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3"/>
      <c r="AY258" s="3"/>
    </row>
    <row r="259" spans="2:51" ht="18" customHeight="1" x14ac:dyDescent="0.25">
      <c r="B259" s="25"/>
      <c r="C259" s="25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5"/>
      <c r="X259" s="25"/>
      <c r="Y259" s="25"/>
      <c r="Z259" s="26"/>
      <c r="AA259" s="26"/>
      <c r="AB259" s="25"/>
      <c r="AC259" s="25"/>
      <c r="AD259" s="25"/>
      <c r="AE259" s="25"/>
      <c r="AF259" s="27"/>
      <c r="AG259" s="27"/>
      <c r="AH259" s="27"/>
      <c r="AI259" s="27"/>
      <c r="AJ259" s="27"/>
      <c r="AK259" s="27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3"/>
      <c r="AY259" s="3"/>
    </row>
    <row r="260" spans="2:51" ht="18" customHeight="1" x14ac:dyDescent="0.25">
      <c r="B260" s="25"/>
      <c r="C260" s="25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5"/>
      <c r="X260" s="25"/>
      <c r="Y260" s="25"/>
      <c r="Z260" s="26"/>
      <c r="AA260" s="26"/>
      <c r="AB260" s="25"/>
      <c r="AC260" s="25"/>
      <c r="AD260" s="25"/>
      <c r="AE260" s="25"/>
      <c r="AF260" s="27"/>
      <c r="AG260" s="27"/>
      <c r="AH260" s="27"/>
      <c r="AI260" s="27"/>
      <c r="AJ260" s="27"/>
      <c r="AK260" s="27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3"/>
      <c r="AY260" s="3"/>
    </row>
    <row r="261" spans="2:51" ht="18" customHeight="1" x14ac:dyDescent="0.25">
      <c r="B261" s="25"/>
      <c r="C261" s="25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5"/>
      <c r="X261" s="25"/>
      <c r="Y261" s="25"/>
      <c r="Z261" s="26"/>
      <c r="AA261" s="26"/>
      <c r="AB261" s="25"/>
      <c r="AC261" s="25"/>
      <c r="AD261" s="25"/>
      <c r="AE261" s="25"/>
      <c r="AF261" s="27"/>
      <c r="AG261" s="27"/>
      <c r="AH261" s="27"/>
      <c r="AI261" s="27"/>
      <c r="AJ261" s="27"/>
      <c r="AK261" s="27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3"/>
      <c r="AY261" s="3"/>
    </row>
    <row r="262" spans="2:51" ht="18" customHeight="1" x14ac:dyDescent="0.25">
      <c r="B262" s="25"/>
      <c r="C262" s="25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5"/>
      <c r="X262" s="25"/>
      <c r="Y262" s="25"/>
      <c r="Z262" s="26"/>
      <c r="AA262" s="26"/>
      <c r="AB262" s="25"/>
      <c r="AC262" s="25"/>
      <c r="AD262" s="25"/>
      <c r="AE262" s="25"/>
      <c r="AF262" s="27"/>
      <c r="AG262" s="27"/>
      <c r="AH262" s="27"/>
      <c r="AI262" s="27"/>
      <c r="AJ262" s="27"/>
      <c r="AK262" s="27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3"/>
      <c r="AY262" s="3"/>
    </row>
    <row r="263" spans="2:51" ht="18" customHeight="1" x14ac:dyDescent="0.25">
      <c r="B263" s="25"/>
      <c r="C263" s="25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5"/>
      <c r="X263" s="25"/>
      <c r="Y263" s="25"/>
      <c r="Z263" s="26"/>
      <c r="AA263" s="26"/>
      <c r="AB263" s="25"/>
      <c r="AC263" s="25"/>
      <c r="AD263" s="25"/>
      <c r="AE263" s="25"/>
      <c r="AF263" s="27"/>
      <c r="AG263" s="27"/>
      <c r="AH263" s="27"/>
      <c r="AI263" s="27"/>
      <c r="AJ263" s="27"/>
      <c r="AK263" s="27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3"/>
      <c r="AY263" s="3"/>
    </row>
    <row r="264" spans="2:51" ht="18" customHeight="1" x14ac:dyDescent="0.25">
      <c r="B264" s="25"/>
      <c r="C264" s="25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5"/>
      <c r="X264" s="25"/>
      <c r="Y264" s="25"/>
      <c r="Z264" s="26"/>
      <c r="AA264" s="26"/>
      <c r="AB264" s="25"/>
      <c r="AC264" s="25"/>
      <c r="AD264" s="25"/>
      <c r="AE264" s="25"/>
      <c r="AF264" s="27"/>
      <c r="AG264" s="27"/>
      <c r="AH264" s="27"/>
      <c r="AI264" s="27"/>
      <c r="AJ264" s="27"/>
      <c r="AK264" s="27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3"/>
      <c r="AY264" s="3"/>
    </row>
    <row r="265" spans="2:51" ht="18" customHeight="1" x14ac:dyDescent="0.25">
      <c r="B265" s="25"/>
      <c r="C265" s="25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5"/>
      <c r="X265" s="25"/>
      <c r="Y265" s="25"/>
      <c r="Z265" s="26"/>
      <c r="AA265" s="26"/>
      <c r="AB265" s="25"/>
      <c r="AC265" s="25"/>
      <c r="AD265" s="25"/>
      <c r="AE265" s="25"/>
      <c r="AF265" s="27"/>
      <c r="AG265" s="27"/>
      <c r="AH265" s="27"/>
      <c r="AI265" s="27"/>
      <c r="AJ265" s="27"/>
      <c r="AK265" s="27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3"/>
      <c r="AY265" s="3"/>
    </row>
    <row r="266" spans="2:51" ht="18" customHeight="1" x14ac:dyDescent="0.25">
      <c r="B266" s="25"/>
      <c r="C266" s="25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5"/>
      <c r="X266" s="25"/>
      <c r="Y266" s="25"/>
      <c r="Z266" s="26"/>
      <c r="AA266" s="26"/>
      <c r="AB266" s="25"/>
      <c r="AC266" s="25"/>
      <c r="AD266" s="25"/>
      <c r="AE266" s="25"/>
      <c r="AF266" s="27"/>
      <c r="AG266" s="27"/>
      <c r="AH266" s="27"/>
      <c r="AI266" s="27"/>
      <c r="AJ266" s="27"/>
      <c r="AK266" s="27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3"/>
      <c r="AY266" s="3"/>
    </row>
    <row r="267" spans="2:51" ht="18" customHeight="1" x14ac:dyDescent="0.25">
      <c r="B267" s="25"/>
      <c r="C267" s="25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5"/>
      <c r="X267" s="25"/>
      <c r="Y267" s="25"/>
      <c r="Z267" s="26"/>
      <c r="AA267" s="26"/>
      <c r="AB267" s="25"/>
      <c r="AC267" s="25"/>
      <c r="AD267" s="25"/>
      <c r="AE267" s="25"/>
      <c r="AF267" s="27"/>
      <c r="AG267" s="27"/>
      <c r="AH267" s="27"/>
      <c r="AI267" s="27"/>
      <c r="AJ267" s="27"/>
      <c r="AK267" s="27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3"/>
      <c r="AY267" s="3"/>
    </row>
    <row r="268" spans="2:51" ht="18" customHeight="1" x14ac:dyDescent="0.25">
      <c r="B268" s="25"/>
      <c r="C268" s="25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5"/>
      <c r="X268" s="25"/>
      <c r="Y268" s="25"/>
      <c r="Z268" s="26"/>
      <c r="AA268" s="26"/>
      <c r="AB268" s="25"/>
      <c r="AC268" s="25"/>
      <c r="AD268" s="25"/>
      <c r="AE268" s="25"/>
      <c r="AF268" s="27"/>
      <c r="AG268" s="27"/>
      <c r="AH268" s="27"/>
      <c r="AI268" s="27"/>
      <c r="AJ268" s="27"/>
      <c r="AK268" s="27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3"/>
      <c r="AY268" s="3"/>
    </row>
    <row r="269" spans="2:51" ht="18" customHeight="1" x14ac:dyDescent="0.25">
      <c r="B269" s="25"/>
      <c r="C269" s="25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5"/>
      <c r="X269" s="25"/>
      <c r="Y269" s="25"/>
      <c r="Z269" s="26"/>
      <c r="AA269" s="26"/>
      <c r="AB269" s="25"/>
      <c r="AC269" s="25"/>
      <c r="AD269" s="25"/>
      <c r="AE269" s="25"/>
      <c r="AF269" s="27"/>
      <c r="AG269" s="27"/>
      <c r="AH269" s="27"/>
      <c r="AI269" s="27"/>
      <c r="AJ269" s="27"/>
      <c r="AK269" s="27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3"/>
      <c r="AY269" s="3"/>
    </row>
    <row r="270" spans="2:51" ht="18" customHeight="1" x14ac:dyDescent="0.25">
      <c r="B270" s="25"/>
      <c r="C270" s="25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5"/>
      <c r="X270" s="25"/>
      <c r="Y270" s="25"/>
      <c r="Z270" s="26"/>
      <c r="AA270" s="26"/>
      <c r="AB270" s="25"/>
      <c r="AC270" s="25"/>
      <c r="AD270" s="25"/>
      <c r="AE270" s="25"/>
      <c r="AF270" s="27"/>
      <c r="AG270" s="27"/>
      <c r="AH270" s="27"/>
      <c r="AI270" s="27"/>
      <c r="AJ270" s="27"/>
      <c r="AK270" s="27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3"/>
      <c r="AY270" s="3"/>
    </row>
    <row r="271" spans="2:51" ht="18" customHeight="1" x14ac:dyDescent="0.25">
      <c r="B271" s="25"/>
      <c r="C271" s="25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5"/>
      <c r="X271" s="25"/>
      <c r="Y271" s="25"/>
      <c r="Z271" s="26"/>
      <c r="AA271" s="26"/>
      <c r="AB271" s="25"/>
      <c r="AC271" s="25"/>
      <c r="AD271" s="25"/>
      <c r="AE271" s="25"/>
      <c r="AF271" s="27"/>
      <c r="AG271" s="27"/>
      <c r="AH271" s="27"/>
      <c r="AI271" s="27"/>
      <c r="AJ271" s="27"/>
      <c r="AK271" s="27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3"/>
      <c r="AY271" s="3"/>
    </row>
    <row r="272" spans="2:51" ht="18" customHeight="1" x14ac:dyDescent="0.25">
      <c r="B272" s="25"/>
      <c r="C272" s="25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5"/>
      <c r="X272" s="25"/>
      <c r="Y272" s="25"/>
      <c r="Z272" s="26"/>
      <c r="AA272" s="26"/>
      <c r="AB272" s="25"/>
      <c r="AC272" s="25"/>
      <c r="AD272" s="25"/>
      <c r="AE272" s="25"/>
      <c r="AF272" s="27"/>
      <c r="AG272" s="27"/>
      <c r="AH272" s="27"/>
      <c r="AI272" s="27"/>
      <c r="AJ272" s="27"/>
      <c r="AK272" s="27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3"/>
      <c r="AY272" s="3"/>
    </row>
    <row r="273" spans="2:51" ht="18" customHeight="1" x14ac:dyDescent="0.25">
      <c r="B273" s="25"/>
      <c r="C273" s="25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5"/>
      <c r="X273" s="25"/>
      <c r="Y273" s="25"/>
      <c r="Z273" s="26"/>
      <c r="AA273" s="26"/>
      <c r="AB273" s="25"/>
      <c r="AC273" s="25"/>
      <c r="AD273" s="25"/>
      <c r="AE273" s="25"/>
      <c r="AF273" s="27"/>
      <c r="AG273" s="27"/>
      <c r="AH273" s="27"/>
      <c r="AI273" s="27"/>
      <c r="AJ273" s="27"/>
      <c r="AK273" s="27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3"/>
      <c r="AY273" s="3"/>
    </row>
    <row r="274" spans="2:51" ht="18" customHeight="1" x14ac:dyDescent="0.25">
      <c r="B274" s="25"/>
      <c r="C274" s="25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5"/>
      <c r="X274" s="25"/>
      <c r="Y274" s="25"/>
      <c r="Z274" s="26"/>
      <c r="AA274" s="26"/>
      <c r="AB274" s="25"/>
      <c r="AC274" s="25"/>
      <c r="AD274" s="25"/>
      <c r="AE274" s="25"/>
      <c r="AF274" s="27"/>
      <c r="AG274" s="27"/>
      <c r="AH274" s="27"/>
      <c r="AI274" s="27"/>
      <c r="AJ274" s="27"/>
      <c r="AK274" s="27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3"/>
      <c r="AY274" s="3"/>
    </row>
    <row r="275" spans="2:51" ht="18" customHeight="1" x14ac:dyDescent="0.25">
      <c r="B275" s="25"/>
      <c r="C275" s="25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5"/>
      <c r="X275" s="25"/>
      <c r="Y275" s="25"/>
      <c r="Z275" s="26"/>
      <c r="AA275" s="26"/>
      <c r="AB275" s="25"/>
      <c r="AC275" s="25"/>
      <c r="AD275" s="25"/>
      <c r="AE275" s="25"/>
      <c r="AF275" s="27"/>
      <c r="AG275" s="27"/>
      <c r="AH275" s="27"/>
      <c r="AI275" s="27"/>
      <c r="AJ275" s="27"/>
      <c r="AK275" s="27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3"/>
      <c r="AY275" s="3"/>
    </row>
    <row r="276" spans="2:51" ht="18" customHeight="1" x14ac:dyDescent="0.25">
      <c r="B276" s="25"/>
      <c r="C276" s="25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5"/>
      <c r="X276" s="25"/>
      <c r="Y276" s="25"/>
      <c r="Z276" s="26"/>
      <c r="AA276" s="26"/>
      <c r="AB276" s="25"/>
      <c r="AC276" s="25"/>
      <c r="AD276" s="25"/>
      <c r="AE276" s="25"/>
      <c r="AF276" s="27"/>
      <c r="AG276" s="27"/>
      <c r="AH276" s="27"/>
      <c r="AI276" s="27"/>
      <c r="AJ276" s="27"/>
      <c r="AK276" s="27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3"/>
      <c r="AY276" s="3"/>
    </row>
    <row r="277" spans="2:51" ht="18" customHeight="1" x14ac:dyDescent="0.25">
      <c r="B277" s="25"/>
      <c r="C277" s="25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5"/>
      <c r="X277" s="25"/>
      <c r="Y277" s="25"/>
      <c r="Z277" s="26"/>
      <c r="AA277" s="26"/>
      <c r="AB277" s="25"/>
      <c r="AC277" s="25"/>
      <c r="AD277" s="25"/>
      <c r="AE277" s="25"/>
      <c r="AF277" s="27"/>
      <c r="AG277" s="27"/>
      <c r="AH277" s="27"/>
      <c r="AI277" s="27"/>
      <c r="AJ277" s="27"/>
      <c r="AK277" s="27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3"/>
      <c r="AY277" s="3"/>
    </row>
    <row r="278" spans="2:51" ht="18" customHeight="1" x14ac:dyDescent="0.25">
      <c r="B278" s="25"/>
      <c r="C278" s="25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5"/>
      <c r="X278" s="25"/>
      <c r="Y278" s="25"/>
      <c r="Z278" s="26"/>
      <c r="AA278" s="26"/>
      <c r="AB278" s="25"/>
      <c r="AC278" s="25"/>
      <c r="AD278" s="25"/>
      <c r="AE278" s="25"/>
      <c r="AF278" s="27"/>
      <c r="AG278" s="27"/>
      <c r="AH278" s="27"/>
      <c r="AI278" s="27"/>
      <c r="AJ278" s="27"/>
      <c r="AK278" s="27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3"/>
      <c r="AY278" s="3"/>
    </row>
    <row r="279" spans="2:51" ht="18" customHeight="1" x14ac:dyDescent="0.25">
      <c r="B279" s="25"/>
      <c r="C279" s="25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5"/>
      <c r="X279" s="25"/>
      <c r="Y279" s="25"/>
      <c r="Z279" s="26"/>
      <c r="AA279" s="26"/>
      <c r="AB279" s="25"/>
      <c r="AC279" s="25"/>
      <c r="AD279" s="25"/>
      <c r="AE279" s="25"/>
      <c r="AF279" s="27"/>
      <c r="AG279" s="27"/>
      <c r="AH279" s="27"/>
      <c r="AI279" s="27"/>
      <c r="AJ279" s="27"/>
      <c r="AK279" s="27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3"/>
      <c r="AY279" s="3"/>
    </row>
    <row r="280" spans="2:51" ht="18" customHeight="1" x14ac:dyDescent="0.25">
      <c r="B280" s="25"/>
      <c r="C280" s="25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5"/>
      <c r="X280" s="25"/>
      <c r="Y280" s="25"/>
      <c r="Z280" s="26"/>
      <c r="AA280" s="26"/>
      <c r="AB280" s="25"/>
      <c r="AC280" s="25"/>
      <c r="AD280" s="25"/>
      <c r="AE280" s="25"/>
      <c r="AF280" s="27"/>
      <c r="AG280" s="27"/>
      <c r="AH280" s="27"/>
      <c r="AI280" s="27"/>
      <c r="AJ280" s="27"/>
      <c r="AK280" s="27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3"/>
      <c r="AY280" s="3"/>
    </row>
    <row r="281" spans="2:51" ht="18" customHeight="1" x14ac:dyDescent="0.25">
      <c r="B281" s="25"/>
      <c r="C281" s="25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5"/>
      <c r="X281" s="25"/>
      <c r="Y281" s="25"/>
      <c r="Z281" s="26"/>
      <c r="AA281" s="26"/>
      <c r="AB281" s="25"/>
      <c r="AC281" s="25"/>
      <c r="AD281" s="25"/>
      <c r="AE281" s="25"/>
      <c r="AF281" s="27"/>
      <c r="AG281" s="27"/>
      <c r="AH281" s="27"/>
      <c r="AI281" s="27"/>
      <c r="AJ281" s="27"/>
      <c r="AK281" s="27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3"/>
      <c r="AY281" s="3"/>
    </row>
    <row r="282" spans="2:51" ht="18" customHeight="1" x14ac:dyDescent="0.25">
      <c r="B282" s="25"/>
      <c r="C282" s="25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5"/>
      <c r="X282" s="25"/>
      <c r="Y282" s="25"/>
      <c r="Z282" s="26"/>
      <c r="AA282" s="26"/>
      <c r="AB282" s="25"/>
      <c r="AC282" s="25"/>
      <c r="AD282" s="25"/>
      <c r="AE282" s="25"/>
      <c r="AF282" s="27"/>
      <c r="AG282" s="27"/>
      <c r="AH282" s="27"/>
      <c r="AI282" s="27"/>
      <c r="AJ282" s="27"/>
      <c r="AK282" s="27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3"/>
      <c r="AY282" s="3"/>
    </row>
    <row r="283" spans="2:51" ht="18" customHeight="1" x14ac:dyDescent="0.25">
      <c r="B283" s="25"/>
      <c r="C283" s="25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5"/>
      <c r="X283" s="25"/>
      <c r="Y283" s="25"/>
      <c r="Z283" s="26"/>
      <c r="AA283" s="26"/>
      <c r="AB283" s="25"/>
      <c r="AC283" s="25"/>
      <c r="AD283" s="25"/>
      <c r="AE283" s="25"/>
      <c r="AF283" s="27"/>
      <c r="AG283" s="27"/>
      <c r="AH283" s="27"/>
      <c r="AI283" s="27"/>
      <c r="AJ283" s="27"/>
      <c r="AK283" s="27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3"/>
      <c r="AY283" s="3"/>
    </row>
    <row r="284" spans="2:51" ht="18" customHeight="1" x14ac:dyDescent="0.25">
      <c r="B284" s="25"/>
      <c r="C284" s="25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5"/>
      <c r="X284" s="25"/>
      <c r="Y284" s="25"/>
      <c r="Z284" s="26"/>
      <c r="AA284" s="26"/>
      <c r="AB284" s="25"/>
      <c r="AC284" s="25"/>
      <c r="AD284" s="25"/>
      <c r="AE284" s="25"/>
      <c r="AF284" s="27"/>
      <c r="AG284" s="27"/>
      <c r="AH284" s="27"/>
      <c r="AI284" s="27"/>
      <c r="AJ284" s="27"/>
      <c r="AK284" s="27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3"/>
      <c r="AY284" s="3"/>
    </row>
    <row r="285" spans="2:51" ht="18" customHeight="1" x14ac:dyDescent="0.25">
      <c r="B285" s="25"/>
      <c r="C285" s="25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5"/>
      <c r="X285" s="25"/>
      <c r="Y285" s="25"/>
      <c r="Z285" s="26"/>
      <c r="AA285" s="26"/>
      <c r="AB285" s="25"/>
      <c r="AC285" s="25"/>
      <c r="AD285" s="25"/>
      <c r="AE285" s="25"/>
      <c r="AF285" s="27"/>
      <c r="AG285" s="27"/>
      <c r="AH285" s="27"/>
      <c r="AI285" s="27"/>
      <c r="AJ285" s="27"/>
      <c r="AK285" s="27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3"/>
      <c r="AY285" s="3"/>
    </row>
    <row r="286" spans="2:51" ht="18" customHeight="1" x14ac:dyDescent="0.25">
      <c r="B286" s="25"/>
      <c r="C286" s="25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5"/>
      <c r="X286" s="25"/>
      <c r="Y286" s="25"/>
      <c r="Z286" s="26"/>
      <c r="AA286" s="26"/>
      <c r="AB286" s="25"/>
      <c r="AC286" s="25"/>
      <c r="AD286" s="25"/>
      <c r="AE286" s="25"/>
      <c r="AF286" s="27"/>
      <c r="AG286" s="27"/>
      <c r="AH286" s="27"/>
      <c r="AI286" s="27"/>
      <c r="AJ286" s="27"/>
      <c r="AK286" s="27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3"/>
      <c r="AY286" s="3"/>
    </row>
    <row r="287" spans="2:51" ht="18" customHeight="1" x14ac:dyDescent="0.25">
      <c r="B287" s="25"/>
      <c r="C287" s="25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5"/>
      <c r="X287" s="25"/>
      <c r="Y287" s="25"/>
      <c r="Z287" s="26"/>
      <c r="AA287" s="26"/>
      <c r="AB287" s="25"/>
      <c r="AC287" s="25"/>
      <c r="AD287" s="25"/>
      <c r="AE287" s="25"/>
      <c r="AF287" s="27"/>
      <c r="AG287" s="27"/>
      <c r="AH287" s="27"/>
      <c r="AI287" s="27"/>
      <c r="AJ287" s="27"/>
      <c r="AK287" s="27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3"/>
      <c r="AY287" s="3"/>
    </row>
    <row r="288" spans="2:51" ht="18" customHeight="1" x14ac:dyDescent="0.25">
      <c r="B288" s="25"/>
      <c r="C288" s="25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5"/>
      <c r="X288" s="25"/>
      <c r="Y288" s="25"/>
      <c r="Z288" s="26"/>
      <c r="AA288" s="26"/>
      <c r="AB288" s="25"/>
      <c r="AC288" s="25"/>
      <c r="AD288" s="25"/>
      <c r="AE288" s="25"/>
      <c r="AF288" s="27"/>
      <c r="AG288" s="27"/>
      <c r="AH288" s="27"/>
      <c r="AI288" s="27"/>
      <c r="AJ288" s="27"/>
      <c r="AK288" s="27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3"/>
      <c r="AY288" s="3"/>
    </row>
    <row r="289" spans="2:51" ht="18" customHeight="1" x14ac:dyDescent="0.25">
      <c r="B289" s="25"/>
      <c r="C289" s="25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5"/>
      <c r="X289" s="25"/>
      <c r="Y289" s="25"/>
      <c r="Z289" s="26"/>
      <c r="AA289" s="26"/>
      <c r="AB289" s="25"/>
      <c r="AC289" s="25"/>
      <c r="AD289" s="25"/>
      <c r="AE289" s="25"/>
      <c r="AF289" s="27"/>
      <c r="AG289" s="27"/>
      <c r="AH289" s="27"/>
      <c r="AI289" s="27"/>
      <c r="AJ289" s="27"/>
      <c r="AK289" s="27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3"/>
      <c r="AY289" s="3"/>
    </row>
    <row r="290" spans="2:51" ht="18" customHeight="1" x14ac:dyDescent="0.25">
      <c r="B290" s="25"/>
      <c r="C290" s="25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5"/>
      <c r="X290" s="25"/>
      <c r="Y290" s="25"/>
      <c r="Z290" s="26"/>
      <c r="AA290" s="26"/>
      <c r="AB290" s="25"/>
      <c r="AC290" s="25"/>
      <c r="AD290" s="25"/>
      <c r="AE290" s="25"/>
      <c r="AF290" s="27"/>
      <c r="AG290" s="27"/>
      <c r="AH290" s="27"/>
      <c r="AI290" s="27"/>
      <c r="AJ290" s="27"/>
      <c r="AK290" s="27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3"/>
      <c r="AY290" s="3"/>
    </row>
    <row r="291" spans="2:51" ht="18" customHeight="1" x14ac:dyDescent="0.25">
      <c r="B291" s="25"/>
      <c r="C291" s="25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5"/>
      <c r="X291" s="25"/>
      <c r="Y291" s="25"/>
      <c r="Z291" s="26"/>
      <c r="AA291" s="26"/>
      <c r="AB291" s="25"/>
      <c r="AC291" s="25"/>
      <c r="AD291" s="25"/>
      <c r="AE291" s="25"/>
      <c r="AF291" s="27"/>
      <c r="AG291" s="27"/>
      <c r="AH291" s="27"/>
      <c r="AI291" s="27"/>
      <c r="AJ291" s="27"/>
      <c r="AK291" s="27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3"/>
      <c r="AY291" s="3"/>
    </row>
    <row r="292" spans="2:51" ht="18" customHeight="1" x14ac:dyDescent="0.25">
      <c r="B292" s="25"/>
      <c r="C292" s="25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5"/>
      <c r="X292" s="25"/>
      <c r="Y292" s="25"/>
      <c r="Z292" s="26"/>
      <c r="AA292" s="26"/>
      <c r="AB292" s="25"/>
      <c r="AC292" s="25"/>
      <c r="AD292" s="25"/>
      <c r="AE292" s="25"/>
      <c r="AF292" s="27"/>
      <c r="AG292" s="27"/>
      <c r="AH292" s="27"/>
      <c r="AI292" s="27"/>
      <c r="AJ292" s="27"/>
      <c r="AK292" s="27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3"/>
      <c r="AY292" s="3"/>
    </row>
    <row r="293" spans="2:51" ht="18" customHeight="1" x14ac:dyDescent="0.25">
      <c r="B293" s="25"/>
      <c r="C293" s="25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5"/>
      <c r="X293" s="25"/>
      <c r="Y293" s="25"/>
      <c r="Z293" s="26"/>
      <c r="AA293" s="26"/>
      <c r="AB293" s="25"/>
      <c r="AC293" s="25"/>
      <c r="AD293" s="25"/>
      <c r="AE293" s="25"/>
      <c r="AF293" s="27"/>
      <c r="AG293" s="27"/>
      <c r="AH293" s="27"/>
      <c r="AI293" s="27"/>
      <c r="AJ293" s="27"/>
      <c r="AK293" s="27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3"/>
      <c r="AY293" s="3"/>
    </row>
    <row r="294" spans="2:51" ht="18" customHeight="1" x14ac:dyDescent="0.25">
      <c r="B294" s="25"/>
      <c r="C294" s="25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5"/>
      <c r="X294" s="25"/>
      <c r="Y294" s="25"/>
      <c r="Z294" s="26"/>
      <c r="AA294" s="26"/>
      <c r="AB294" s="25"/>
      <c r="AC294" s="25"/>
      <c r="AD294" s="25"/>
      <c r="AE294" s="25"/>
      <c r="AF294" s="27"/>
      <c r="AG294" s="27"/>
      <c r="AH294" s="27"/>
      <c r="AI294" s="27"/>
      <c r="AJ294" s="27"/>
      <c r="AK294" s="27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3"/>
      <c r="AY294" s="3"/>
    </row>
    <row r="295" spans="2:51" ht="18" customHeight="1" x14ac:dyDescent="0.25">
      <c r="B295" s="25"/>
      <c r="C295" s="25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5"/>
      <c r="X295" s="25"/>
      <c r="Y295" s="25"/>
      <c r="Z295" s="26"/>
      <c r="AA295" s="26"/>
      <c r="AB295" s="25"/>
      <c r="AC295" s="25"/>
      <c r="AD295" s="25"/>
      <c r="AE295" s="25"/>
      <c r="AF295" s="27"/>
      <c r="AG295" s="27"/>
      <c r="AH295" s="27"/>
      <c r="AI295" s="27"/>
      <c r="AJ295" s="27"/>
      <c r="AK295" s="27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3"/>
      <c r="AY295" s="3"/>
    </row>
    <row r="296" spans="2:51" ht="18" customHeight="1" x14ac:dyDescent="0.25">
      <c r="B296" s="25"/>
      <c r="C296" s="25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5"/>
      <c r="X296" s="25"/>
      <c r="Y296" s="25"/>
      <c r="Z296" s="26"/>
      <c r="AA296" s="26"/>
      <c r="AB296" s="25"/>
      <c r="AC296" s="25"/>
      <c r="AD296" s="25"/>
      <c r="AE296" s="25"/>
      <c r="AF296" s="27"/>
      <c r="AG296" s="27"/>
      <c r="AH296" s="27"/>
      <c r="AI296" s="27"/>
      <c r="AJ296" s="27"/>
      <c r="AK296" s="27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3"/>
      <c r="AY296" s="3"/>
    </row>
    <row r="297" spans="2:51" ht="18" customHeight="1" x14ac:dyDescent="0.25">
      <c r="B297" s="25"/>
      <c r="C297" s="25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5"/>
      <c r="X297" s="25"/>
      <c r="Y297" s="25"/>
      <c r="Z297" s="26"/>
      <c r="AA297" s="26"/>
      <c r="AB297" s="25"/>
      <c r="AC297" s="25"/>
      <c r="AD297" s="25"/>
      <c r="AE297" s="25"/>
      <c r="AF297" s="27"/>
      <c r="AG297" s="27"/>
      <c r="AH297" s="27"/>
      <c r="AI297" s="27"/>
      <c r="AJ297" s="27"/>
      <c r="AK297" s="27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3"/>
      <c r="AY297" s="3"/>
    </row>
    <row r="298" spans="2:51" ht="18" customHeight="1" x14ac:dyDescent="0.25">
      <c r="B298" s="25"/>
      <c r="C298" s="25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5"/>
      <c r="X298" s="25"/>
      <c r="Y298" s="25"/>
      <c r="Z298" s="26"/>
      <c r="AA298" s="26"/>
      <c r="AB298" s="25"/>
      <c r="AC298" s="25"/>
      <c r="AD298" s="25"/>
      <c r="AE298" s="25"/>
      <c r="AF298" s="27"/>
      <c r="AG298" s="27"/>
      <c r="AH298" s="27"/>
      <c r="AI298" s="27"/>
      <c r="AJ298" s="27"/>
      <c r="AK298" s="27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3"/>
      <c r="AY298" s="3"/>
    </row>
    <row r="299" spans="2:51" ht="18" customHeight="1" x14ac:dyDescent="0.25">
      <c r="B299" s="25"/>
      <c r="C299" s="25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5"/>
      <c r="X299" s="25"/>
      <c r="Y299" s="25"/>
      <c r="Z299" s="26"/>
      <c r="AA299" s="26"/>
      <c r="AB299" s="25"/>
      <c r="AC299" s="25"/>
      <c r="AD299" s="25"/>
      <c r="AE299" s="25"/>
      <c r="AF299" s="27"/>
      <c r="AG299" s="27"/>
      <c r="AH299" s="27"/>
      <c r="AI299" s="27"/>
      <c r="AJ299" s="27"/>
      <c r="AK299" s="27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3"/>
      <c r="AY299" s="3"/>
    </row>
    <row r="300" spans="2:51" ht="18" customHeight="1" x14ac:dyDescent="0.25">
      <c r="B300" s="25"/>
      <c r="C300" s="25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5"/>
      <c r="X300" s="25"/>
      <c r="Y300" s="25"/>
      <c r="Z300" s="26"/>
      <c r="AA300" s="26"/>
      <c r="AB300" s="25"/>
      <c r="AC300" s="25"/>
      <c r="AD300" s="25"/>
      <c r="AE300" s="25"/>
      <c r="AF300" s="27"/>
      <c r="AG300" s="27"/>
      <c r="AH300" s="27"/>
      <c r="AI300" s="27"/>
      <c r="AJ300" s="27"/>
      <c r="AK300" s="27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3"/>
      <c r="AY300" s="3"/>
    </row>
    <row r="301" spans="2:51" ht="18" customHeight="1" x14ac:dyDescent="0.25">
      <c r="B301" s="25"/>
      <c r="C301" s="25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5"/>
      <c r="X301" s="25"/>
      <c r="Y301" s="25"/>
      <c r="Z301" s="26"/>
      <c r="AA301" s="26"/>
      <c r="AB301" s="25"/>
      <c r="AC301" s="25"/>
      <c r="AD301" s="25"/>
      <c r="AE301" s="25"/>
      <c r="AF301" s="27"/>
      <c r="AG301" s="27"/>
      <c r="AH301" s="27"/>
      <c r="AI301" s="27"/>
      <c r="AJ301" s="27"/>
      <c r="AK301" s="27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3"/>
      <c r="AY301" s="3"/>
    </row>
    <row r="302" spans="2:51" ht="18" customHeight="1" x14ac:dyDescent="0.25">
      <c r="B302" s="25"/>
      <c r="C302" s="25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5"/>
      <c r="X302" s="25"/>
      <c r="Y302" s="25"/>
      <c r="Z302" s="26"/>
      <c r="AA302" s="26"/>
      <c r="AB302" s="25"/>
      <c r="AC302" s="25"/>
      <c r="AD302" s="25"/>
      <c r="AE302" s="25"/>
      <c r="AF302" s="27"/>
      <c r="AG302" s="27"/>
      <c r="AH302" s="27"/>
      <c r="AI302" s="27"/>
      <c r="AJ302" s="27"/>
      <c r="AK302" s="27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3"/>
      <c r="AY302" s="3"/>
    </row>
    <row r="303" spans="2:51" ht="18" customHeight="1" x14ac:dyDescent="0.25">
      <c r="B303" s="25"/>
      <c r="C303" s="25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5"/>
      <c r="X303" s="25"/>
      <c r="Y303" s="25"/>
      <c r="Z303" s="26"/>
      <c r="AA303" s="26"/>
      <c r="AB303" s="25"/>
      <c r="AC303" s="25"/>
      <c r="AD303" s="25"/>
      <c r="AE303" s="25"/>
      <c r="AF303" s="27"/>
      <c r="AG303" s="27"/>
      <c r="AH303" s="27"/>
      <c r="AI303" s="27"/>
      <c r="AJ303" s="27"/>
      <c r="AK303" s="27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3"/>
      <c r="AY303" s="3"/>
    </row>
    <row r="304" spans="2:51" ht="18" customHeight="1" x14ac:dyDescent="0.25">
      <c r="B304" s="25"/>
      <c r="C304" s="25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5"/>
      <c r="X304" s="25"/>
      <c r="Y304" s="25"/>
      <c r="Z304" s="26"/>
      <c r="AA304" s="26"/>
      <c r="AB304" s="25"/>
      <c r="AC304" s="25"/>
      <c r="AD304" s="25"/>
      <c r="AE304" s="25"/>
      <c r="AF304" s="27"/>
      <c r="AG304" s="27"/>
      <c r="AH304" s="27"/>
      <c r="AI304" s="27"/>
      <c r="AJ304" s="27"/>
      <c r="AK304" s="27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3"/>
      <c r="AY304" s="3"/>
    </row>
    <row r="305" spans="2:51" ht="18" customHeight="1" x14ac:dyDescent="0.25">
      <c r="B305" s="25"/>
      <c r="C305" s="25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5"/>
      <c r="X305" s="25"/>
      <c r="Y305" s="25"/>
      <c r="Z305" s="26"/>
      <c r="AA305" s="26"/>
      <c r="AB305" s="25"/>
      <c r="AC305" s="25"/>
      <c r="AD305" s="25"/>
      <c r="AE305" s="25"/>
      <c r="AF305" s="27"/>
      <c r="AG305" s="27"/>
      <c r="AH305" s="27"/>
      <c r="AI305" s="27"/>
      <c r="AJ305" s="27"/>
      <c r="AK305" s="27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3"/>
      <c r="AY305" s="3"/>
    </row>
    <row r="306" spans="2:51" ht="18" customHeight="1" x14ac:dyDescent="0.25">
      <c r="B306" s="25"/>
      <c r="C306" s="25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5"/>
      <c r="X306" s="25"/>
      <c r="Y306" s="25"/>
      <c r="Z306" s="26"/>
      <c r="AA306" s="26"/>
      <c r="AB306" s="25"/>
      <c r="AC306" s="25"/>
      <c r="AD306" s="25"/>
      <c r="AE306" s="25"/>
      <c r="AF306" s="27"/>
      <c r="AG306" s="27"/>
      <c r="AH306" s="27"/>
      <c r="AI306" s="27"/>
      <c r="AJ306" s="27"/>
      <c r="AK306" s="27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3"/>
      <c r="AY306" s="3"/>
    </row>
    <row r="307" spans="2:51" ht="18" customHeight="1" x14ac:dyDescent="0.25">
      <c r="B307" s="25"/>
      <c r="C307" s="25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5"/>
      <c r="X307" s="25"/>
      <c r="Y307" s="25"/>
      <c r="Z307" s="26"/>
      <c r="AA307" s="26"/>
      <c r="AB307" s="25"/>
      <c r="AC307" s="25"/>
      <c r="AD307" s="25"/>
      <c r="AE307" s="25"/>
      <c r="AF307" s="27"/>
      <c r="AG307" s="27"/>
      <c r="AH307" s="27"/>
      <c r="AI307" s="27"/>
      <c r="AJ307" s="27"/>
      <c r="AK307" s="27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3"/>
      <c r="AY307" s="3"/>
    </row>
    <row r="308" spans="2:51" ht="18" customHeight="1" x14ac:dyDescent="0.25">
      <c r="B308" s="25"/>
      <c r="C308" s="25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5"/>
      <c r="X308" s="25"/>
      <c r="Y308" s="25"/>
      <c r="Z308" s="26"/>
      <c r="AA308" s="26"/>
      <c r="AB308" s="25"/>
      <c r="AC308" s="25"/>
      <c r="AD308" s="25"/>
      <c r="AE308" s="25"/>
      <c r="AF308" s="27"/>
      <c r="AG308" s="27"/>
      <c r="AH308" s="27"/>
      <c r="AI308" s="27"/>
      <c r="AJ308" s="27"/>
      <c r="AK308" s="27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3"/>
      <c r="AY308" s="3"/>
    </row>
    <row r="309" spans="2:51" ht="18" customHeight="1" x14ac:dyDescent="0.25">
      <c r="B309" s="25"/>
      <c r="C309" s="25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5"/>
      <c r="X309" s="25"/>
      <c r="Y309" s="25"/>
      <c r="Z309" s="26"/>
      <c r="AA309" s="26"/>
      <c r="AB309" s="25"/>
      <c r="AC309" s="25"/>
      <c r="AD309" s="25"/>
      <c r="AE309" s="25"/>
      <c r="AF309" s="27"/>
      <c r="AG309" s="27"/>
      <c r="AH309" s="27"/>
      <c r="AI309" s="27"/>
      <c r="AJ309" s="27"/>
      <c r="AK309" s="27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3"/>
      <c r="AY309" s="3"/>
    </row>
    <row r="310" spans="2:51" ht="18" customHeight="1" x14ac:dyDescent="0.25">
      <c r="B310" s="25"/>
      <c r="C310" s="25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5"/>
      <c r="X310" s="25"/>
      <c r="Y310" s="25"/>
      <c r="Z310" s="26"/>
      <c r="AA310" s="26"/>
      <c r="AB310" s="25"/>
      <c r="AC310" s="25"/>
      <c r="AD310" s="25"/>
      <c r="AE310" s="25"/>
      <c r="AF310" s="27"/>
      <c r="AG310" s="27"/>
      <c r="AH310" s="27"/>
      <c r="AI310" s="27"/>
      <c r="AJ310" s="27"/>
      <c r="AK310" s="27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3"/>
      <c r="AY310" s="3"/>
    </row>
    <row r="311" spans="2:51" ht="18" customHeight="1" x14ac:dyDescent="0.25">
      <c r="B311" s="25"/>
      <c r="C311" s="25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5"/>
      <c r="X311" s="25"/>
      <c r="Y311" s="25"/>
      <c r="Z311" s="26"/>
      <c r="AA311" s="26"/>
      <c r="AB311" s="25"/>
      <c r="AC311" s="25"/>
      <c r="AD311" s="25"/>
      <c r="AE311" s="25"/>
      <c r="AF311" s="27"/>
      <c r="AG311" s="27"/>
      <c r="AH311" s="27"/>
      <c r="AI311" s="27"/>
      <c r="AJ311" s="27"/>
      <c r="AK311" s="27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3"/>
      <c r="AY311" s="3"/>
    </row>
    <row r="312" spans="2:51" ht="18" customHeight="1" x14ac:dyDescent="0.25">
      <c r="B312" s="25"/>
      <c r="C312" s="25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5"/>
      <c r="X312" s="25"/>
      <c r="Y312" s="25"/>
      <c r="Z312" s="26"/>
      <c r="AA312" s="26"/>
      <c r="AB312" s="25"/>
      <c r="AC312" s="25"/>
      <c r="AD312" s="25"/>
      <c r="AE312" s="25"/>
      <c r="AF312" s="27"/>
      <c r="AG312" s="27"/>
      <c r="AH312" s="27"/>
      <c r="AI312" s="27"/>
      <c r="AJ312" s="27"/>
      <c r="AK312" s="27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3"/>
      <c r="AY312" s="3"/>
    </row>
    <row r="313" spans="2:51" ht="18" customHeight="1" x14ac:dyDescent="0.25">
      <c r="B313" s="25"/>
      <c r="C313" s="25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5"/>
      <c r="X313" s="25"/>
      <c r="Y313" s="25"/>
      <c r="Z313" s="26"/>
      <c r="AA313" s="26"/>
      <c r="AB313" s="25"/>
      <c r="AC313" s="25"/>
      <c r="AD313" s="25"/>
      <c r="AE313" s="25"/>
      <c r="AF313" s="27"/>
      <c r="AG313" s="27"/>
      <c r="AH313" s="27"/>
      <c r="AI313" s="27"/>
      <c r="AJ313" s="27"/>
      <c r="AK313" s="27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3"/>
      <c r="AY313" s="3"/>
    </row>
    <row r="314" spans="2:51" ht="18" customHeight="1" x14ac:dyDescent="0.25">
      <c r="B314" s="25"/>
      <c r="C314" s="25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5"/>
      <c r="X314" s="25"/>
      <c r="Y314" s="25"/>
      <c r="Z314" s="26"/>
      <c r="AA314" s="26"/>
      <c r="AB314" s="25"/>
      <c r="AC314" s="25"/>
      <c r="AD314" s="25"/>
      <c r="AE314" s="25"/>
      <c r="AF314" s="27"/>
      <c r="AG314" s="27"/>
      <c r="AH314" s="27"/>
      <c r="AI314" s="27"/>
      <c r="AJ314" s="27"/>
      <c r="AK314" s="27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3"/>
      <c r="AY314" s="3"/>
    </row>
    <row r="315" spans="2:51" ht="18" customHeight="1" x14ac:dyDescent="0.25">
      <c r="B315" s="25"/>
      <c r="C315" s="25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5"/>
      <c r="X315" s="25"/>
      <c r="Y315" s="25"/>
      <c r="Z315" s="26"/>
      <c r="AA315" s="26"/>
      <c r="AB315" s="25"/>
      <c r="AC315" s="25"/>
      <c r="AD315" s="25"/>
      <c r="AE315" s="25"/>
      <c r="AF315" s="27"/>
      <c r="AG315" s="27"/>
      <c r="AH315" s="27"/>
      <c r="AI315" s="27"/>
      <c r="AJ315" s="27"/>
      <c r="AK315" s="27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3"/>
      <c r="AY315" s="3"/>
    </row>
    <row r="316" spans="2:51" ht="18" customHeight="1" x14ac:dyDescent="0.25">
      <c r="B316" s="25"/>
      <c r="C316" s="25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5"/>
      <c r="X316" s="25"/>
      <c r="Y316" s="25"/>
      <c r="Z316" s="26"/>
      <c r="AA316" s="26"/>
      <c r="AB316" s="25"/>
      <c r="AC316" s="25"/>
      <c r="AD316" s="25"/>
      <c r="AE316" s="25"/>
      <c r="AF316" s="27"/>
      <c r="AG316" s="27"/>
      <c r="AH316" s="27"/>
      <c r="AI316" s="27"/>
      <c r="AJ316" s="27"/>
      <c r="AK316" s="27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3"/>
      <c r="AY316" s="3"/>
    </row>
    <row r="317" spans="2:51" ht="18" customHeight="1" x14ac:dyDescent="0.25">
      <c r="B317" s="25"/>
      <c r="C317" s="25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5"/>
      <c r="X317" s="25"/>
      <c r="Y317" s="25"/>
      <c r="Z317" s="26"/>
      <c r="AA317" s="26"/>
      <c r="AB317" s="25"/>
      <c r="AC317" s="25"/>
      <c r="AD317" s="25"/>
      <c r="AE317" s="25"/>
      <c r="AF317" s="27"/>
      <c r="AG317" s="27"/>
      <c r="AH317" s="27"/>
      <c r="AI317" s="27"/>
      <c r="AJ317" s="27"/>
      <c r="AK317" s="27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3"/>
      <c r="AY317" s="3"/>
    </row>
    <row r="318" spans="2:51" ht="18" customHeight="1" x14ac:dyDescent="0.25">
      <c r="B318" s="25"/>
      <c r="C318" s="25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5"/>
      <c r="X318" s="25"/>
      <c r="Y318" s="25"/>
      <c r="Z318" s="26"/>
      <c r="AA318" s="26"/>
      <c r="AB318" s="25"/>
      <c r="AC318" s="25"/>
      <c r="AD318" s="25"/>
      <c r="AE318" s="25"/>
      <c r="AF318" s="27"/>
      <c r="AG318" s="27"/>
      <c r="AH318" s="27"/>
      <c r="AI318" s="27"/>
      <c r="AJ318" s="27"/>
      <c r="AK318" s="27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3"/>
      <c r="AY318" s="3"/>
    </row>
    <row r="319" spans="2:51" ht="18" customHeight="1" x14ac:dyDescent="0.25">
      <c r="B319" s="25"/>
      <c r="C319" s="25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5"/>
      <c r="X319" s="25"/>
      <c r="Y319" s="25"/>
      <c r="Z319" s="26"/>
      <c r="AA319" s="26"/>
      <c r="AB319" s="25"/>
      <c r="AC319" s="25"/>
      <c r="AD319" s="25"/>
      <c r="AE319" s="25"/>
      <c r="AF319" s="27"/>
      <c r="AG319" s="27"/>
      <c r="AH319" s="27"/>
      <c r="AI319" s="27"/>
      <c r="AJ319" s="27"/>
      <c r="AK319" s="27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3"/>
      <c r="AY319" s="3"/>
    </row>
    <row r="320" spans="2:51" ht="18" customHeight="1" x14ac:dyDescent="0.25">
      <c r="B320" s="25"/>
      <c r="C320" s="25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5"/>
      <c r="X320" s="25"/>
      <c r="Y320" s="25"/>
      <c r="Z320" s="26"/>
      <c r="AA320" s="26"/>
      <c r="AB320" s="25"/>
      <c r="AC320" s="25"/>
      <c r="AD320" s="25"/>
      <c r="AE320" s="25"/>
      <c r="AF320" s="27"/>
      <c r="AG320" s="27"/>
      <c r="AH320" s="27"/>
      <c r="AI320" s="27"/>
      <c r="AJ320" s="27"/>
      <c r="AK320" s="27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3"/>
      <c r="AY320" s="3"/>
    </row>
    <row r="321" spans="2:51" ht="18" customHeight="1" x14ac:dyDescent="0.25">
      <c r="B321" s="25"/>
      <c r="C321" s="25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5"/>
      <c r="X321" s="25"/>
      <c r="Y321" s="25"/>
      <c r="Z321" s="26"/>
      <c r="AA321" s="26"/>
      <c r="AB321" s="25"/>
      <c r="AC321" s="25"/>
      <c r="AD321" s="25"/>
      <c r="AE321" s="25"/>
      <c r="AF321" s="27"/>
      <c r="AG321" s="27"/>
      <c r="AH321" s="27"/>
      <c r="AI321" s="27"/>
      <c r="AJ321" s="27"/>
      <c r="AK321" s="27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3"/>
      <c r="AY321" s="3"/>
    </row>
    <row r="322" spans="2:51" ht="18" customHeight="1" x14ac:dyDescent="0.25">
      <c r="B322" s="25"/>
      <c r="C322" s="25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5"/>
      <c r="X322" s="25"/>
      <c r="Y322" s="25"/>
      <c r="Z322" s="26"/>
      <c r="AA322" s="26"/>
      <c r="AB322" s="25"/>
      <c r="AC322" s="25"/>
      <c r="AD322" s="25"/>
      <c r="AE322" s="25"/>
      <c r="AF322" s="27"/>
      <c r="AG322" s="27"/>
      <c r="AH322" s="27"/>
      <c r="AI322" s="27"/>
      <c r="AJ322" s="27"/>
      <c r="AK322" s="27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3"/>
      <c r="AY322" s="3"/>
    </row>
    <row r="323" spans="2:51" ht="18" customHeight="1" x14ac:dyDescent="0.25">
      <c r="B323" s="25"/>
      <c r="C323" s="25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5"/>
      <c r="X323" s="25"/>
      <c r="Y323" s="25"/>
      <c r="Z323" s="26"/>
      <c r="AA323" s="26"/>
      <c r="AB323" s="25"/>
      <c r="AC323" s="25"/>
      <c r="AD323" s="25"/>
      <c r="AE323" s="25"/>
      <c r="AF323" s="27"/>
      <c r="AG323" s="27"/>
      <c r="AH323" s="27"/>
      <c r="AI323" s="27"/>
      <c r="AJ323" s="27"/>
      <c r="AK323" s="27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3"/>
      <c r="AY323" s="3"/>
    </row>
    <row r="324" spans="2:51" ht="18" customHeight="1" x14ac:dyDescent="0.25">
      <c r="B324" s="25"/>
      <c r="C324" s="25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5"/>
      <c r="X324" s="25"/>
      <c r="Y324" s="25"/>
      <c r="Z324" s="26"/>
      <c r="AA324" s="26"/>
      <c r="AB324" s="25"/>
      <c r="AC324" s="25"/>
      <c r="AD324" s="25"/>
      <c r="AE324" s="25"/>
      <c r="AF324" s="27"/>
      <c r="AG324" s="27"/>
      <c r="AH324" s="27"/>
      <c r="AI324" s="27"/>
      <c r="AJ324" s="27"/>
      <c r="AK324" s="27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3"/>
      <c r="AY324" s="3"/>
    </row>
    <row r="325" spans="2:51" ht="18" customHeight="1" x14ac:dyDescent="0.25">
      <c r="B325" s="25"/>
      <c r="C325" s="25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5"/>
      <c r="X325" s="25"/>
      <c r="Y325" s="25"/>
      <c r="Z325" s="26"/>
      <c r="AA325" s="26"/>
      <c r="AB325" s="25"/>
      <c r="AC325" s="25"/>
      <c r="AD325" s="25"/>
      <c r="AE325" s="25"/>
      <c r="AF325" s="27"/>
      <c r="AG325" s="27"/>
      <c r="AH325" s="27"/>
      <c r="AI325" s="27"/>
      <c r="AJ325" s="27"/>
      <c r="AK325" s="27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3"/>
      <c r="AY325" s="3"/>
    </row>
    <row r="326" spans="2:51" ht="18" customHeight="1" x14ac:dyDescent="0.25">
      <c r="B326" s="25"/>
      <c r="C326" s="25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5"/>
      <c r="X326" s="25"/>
      <c r="Y326" s="25"/>
      <c r="Z326" s="26"/>
      <c r="AA326" s="26"/>
      <c r="AB326" s="25"/>
      <c r="AC326" s="25"/>
      <c r="AD326" s="25"/>
      <c r="AE326" s="25"/>
      <c r="AF326" s="27"/>
      <c r="AG326" s="27"/>
      <c r="AH326" s="27"/>
      <c r="AI326" s="27"/>
      <c r="AJ326" s="27"/>
      <c r="AK326" s="27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3"/>
      <c r="AY326" s="3"/>
    </row>
    <row r="327" spans="2:51" ht="18" customHeight="1" x14ac:dyDescent="0.25">
      <c r="B327" s="25"/>
      <c r="C327" s="25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5"/>
      <c r="X327" s="25"/>
      <c r="Y327" s="25"/>
      <c r="Z327" s="26"/>
      <c r="AA327" s="26"/>
      <c r="AB327" s="25"/>
      <c r="AC327" s="25"/>
      <c r="AD327" s="25"/>
      <c r="AE327" s="25"/>
      <c r="AF327" s="27"/>
      <c r="AG327" s="27"/>
      <c r="AH327" s="27"/>
      <c r="AI327" s="27"/>
      <c r="AJ327" s="27"/>
      <c r="AK327" s="27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3"/>
      <c r="AY327" s="3"/>
    </row>
    <row r="328" spans="2:51" ht="18" customHeight="1" x14ac:dyDescent="0.25">
      <c r="B328" s="25"/>
      <c r="C328" s="25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5"/>
      <c r="X328" s="25"/>
      <c r="Y328" s="25"/>
      <c r="Z328" s="26"/>
      <c r="AA328" s="26"/>
      <c r="AB328" s="25"/>
      <c r="AC328" s="25"/>
      <c r="AD328" s="25"/>
      <c r="AE328" s="25"/>
      <c r="AF328" s="27"/>
      <c r="AG328" s="27"/>
      <c r="AH328" s="27"/>
      <c r="AI328" s="27"/>
      <c r="AJ328" s="27"/>
      <c r="AK328" s="27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3"/>
      <c r="AY328" s="3"/>
    </row>
    <row r="329" spans="2:51" ht="18" customHeight="1" x14ac:dyDescent="0.25">
      <c r="B329" s="25"/>
      <c r="C329" s="25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5"/>
      <c r="X329" s="25"/>
      <c r="Y329" s="25"/>
      <c r="Z329" s="26"/>
      <c r="AA329" s="26"/>
      <c r="AB329" s="25"/>
      <c r="AC329" s="25"/>
      <c r="AD329" s="25"/>
      <c r="AE329" s="25"/>
      <c r="AF329" s="27"/>
      <c r="AG329" s="27"/>
      <c r="AH329" s="27"/>
      <c r="AI329" s="27"/>
      <c r="AJ329" s="27"/>
      <c r="AK329" s="27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3"/>
      <c r="AY329" s="3"/>
    </row>
    <row r="330" spans="2:51" ht="18" customHeight="1" x14ac:dyDescent="0.25">
      <c r="B330" s="25"/>
      <c r="C330" s="25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5"/>
      <c r="X330" s="25"/>
      <c r="Y330" s="25"/>
      <c r="Z330" s="26"/>
      <c r="AA330" s="26"/>
      <c r="AB330" s="25"/>
      <c r="AC330" s="25"/>
      <c r="AD330" s="25"/>
      <c r="AE330" s="25"/>
      <c r="AF330" s="27"/>
      <c r="AG330" s="27"/>
      <c r="AH330" s="27"/>
      <c r="AI330" s="27"/>
      <c r="AJ330" s="27"/>
      <c r="AK330" s="27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3"/>
      <c r="AY330" s="3"/>
    </row>
    <row r="331" spans="2:51" ht="18" customHeight="1" x14ac:dyDescent="0.25">
      <c r="B331" s="25"/>
      <c r="C331" s="25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5"/>
      <c r="X331" s="25"/>
      <c r="Y331" s="25"/>
      <c r="Z331" s="26"/>
      <c r="AA331" s="26"/>
      <c r="AB331" s="25"/>
      <c r="AC331" s="25"/>
      <c r="AD331" s="25"/>
      <c r="AE331" s="25"/>
      <c r="AF331" s="27"/>
      <c r="AG331" s="27"/>
      <c r="AH331" s="27"/>
      <c r="AI331" s="27"/>
      <c r="AJ331" s="27"/>
      <c r="AK331" s="27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3"/>
      <c r="AY331" s="3"/>
    </row>
    <row r="332" spans="2:51" ht="18" customHeight="1" x14ac:dyDescent="0.25">
      <c r="B332" s="25"/>
      <c r="C332" s="25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5"/>
      <c r="X332" s="25"/>
      <c r="Y332" s="25"/>
      <c r="Z332" s="26"/>
      <c r="AA332" s="26"/>
      <c r="AB332" s="25"/>
      <c r="AC332" s="25"/>
      <c r="AD332" s="25"/>
      <c r="AE332" s="25"/>
      <c r="AF332" s="27"/>
      <c r="AG332" s="27"/>
      <c r="AH332" s="27"/>
      <c r="AI332" s="27"/>
      <c r="AJ332" s="27"/>
      <c r="AK332" s="27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3"/>
      <c r="AY332" s="3"/>
    </row>
    <row r="333" spans="2:51" ht="18" customHeight="1" x14ac:dyDescent="0.25">
      <c r="B333" s="25"/>
      <c r="C333" s="25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5"/>
      <c r="X333" s="25"/>
      <c r="Y333" s="25"/>
      <c r="Z333" s="26"/>
      <c r="AA333" s="26"/>
      <c r="AB333" s="25"/>
      <c r="AC333" s="25"/>
      <c r="AD333" s="25"/>
      <c r="AE333" s="25"/>
      <c r="AF333" s="27"/>
      <c r="AG333" s="27"/>
      <c r="AH333" s="27"/>
      <c r="AI333" s="27"/>
      <c r="AJ333" s="27"/>
      <c r="AK333" s="27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3"/>
      <c r="AY333" s="3"/>
    </row>
    <row r="334" spans="2:51" ht="18" customHeight="1" x14ac:dyDescent="0.25">
      <c r="B334" s="25"/>
      <c r="C334" s="25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5"/>
      <c r="X334" s="25"/>
      <c r="Y334" s="25"/>
      <c r="Z334" s="26"/>
      <c r="AA334" s="26"/>
      <c r="AB334" s="25"/>
      <c r="AC334" s="25"/>
      <c r="AD334" s="25"/>
      <c r="AE334" s="25"/>
      <c r="AF334" s="27"/>
      <c r="AG334" s="27"/>
      <c r="AH334" s="27"/>
      <c r="AI334" s="27"/>
      <c r="AJ334" s="27"/>
      <c r="AK334" s="27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3"/>
      <c r="AY334" s="3"/>
    </row>
    <row r="335" spans="2:51" ht="18" customHeight="1" x14ac:dyDescent="0.25">
      <c r="B335" s="25"/>
      <c r="C335" s="25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5"/>
      <c r="X335" s="25"/>
      <c r="Y335" s="25"/>
      <c r="Z335" s="26"/>
      <c r="AA335" s="26"/>
      <c r="AB335" s="25"/>
      <c r="AC335" s="25"/>
      <c r="AD335" s="25"/>
      <c r="AE335" s="25"/>
      <c r="AF335" s="27"/>
      <c r="AG335" s="27"/>
      <c r="AH335" s="27"/>
      <c r="AI335" s="27"/>
      <c r="AJ335" s="27"/>
      <c r="AK335" s="27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3"/>
      <c r="AY335" s="3"/>
    </row>
    <row r="336" spans="2:51" ht="18" customHeight="1" x14ac:dyDescent="0.25">
      <c r="B336" s="25"/>
      <c r="C336" s="25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5"/>
      <c r="X336" s="25"/>
      <c r="Y336" s="25"/>
      <c r="Z336" s="26"/>
      <c r="AA336" s="26"/>
      <c r="AB336" s="25"/>
      <c r="AC336" s="25"/>
      <c r="AD336" s="25"/>
      <c r="AE336" s="25"/>
      <c r="AF336" s="27"/>
      <c r="AG336" s="27"/>
      <c r="AH336" s="27"/>
      <c r="AI336" s="27"/>
      <c r="AJ336" s="27"/>
      <c r="AK336" s="27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3"/>
      <c r="AY336" s="3"/>
    </row>
    <row r="337" spans="2:51" ht="18" customHeight="1" x14ac:dyDescent="0.25">
      <c r="B337" s="25"/>
      <c r="C337" s="25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5"/>
      <c r="X337" s="25"/>
      <c r="Y337" s="25"/>
      <c r="Z337" s="26"/>
      <c r="AA337" s="26"/>
      <c r="AB337" s="25"/>
      <c r="AC337" s="25"/>
      <c r="AD337" s="25"/>
      <c r="AE337" s="25"/>
      <c r="AF337" s="27"/>
      <c r="AG337" s="27"/>
      <c r="AH337" s="27"/>
      <c r="AI337" s="27"/>
      <c r="AJ337" s="27"/>
      <c r="AK337" s="27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3"/>
      <c r="AY337" s="3"/>
    </row>
    <row r="338" spans="2:51" ht="18" customHeight="1" x14ac:dyDescent="0.25">
      <c r="B338" s="25"/>
      <c r="C338" s="25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5"/>
      <c r="X338" s="25"/>
      <c r="Y338" s="25"/>
      <c r="Z338" s="26"/>
      <c r="AA338" s="26"/>
      <c r="AB338" s="25"/>
      <c r="AC338" s="25"/>
      <c r="AD338" s="25"/>
      <c r="AE338" s="25"/>
      <c r="AF338" s="27"/>
      <c r="AG338" s="27"/>
      <c r="AH338" s="27"/>
      <c r="AI338" s="27"/>
      <c r="AJ338" s="27"/>
      <c r="AK338" s="27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3"/>
      <c r="AY338" s="3"/>
    </row>
    <row r="339" spans="2:51" ht="18" customHeight="1" x14ac:dyDescent="0.25">
      <c r="B339" s="25"/>
      <c r="C339" s="25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5"/>
      <c r="X339" s="25"/>
      <c r="Y339" s="25"/>
      <c r="Z339" s="26"/>
      <c r="AA339" s="26"/>
      <c r="AB339" s="25"/>
      <c r="AC339" s="25"/>
      <c r="AD339" s="25"/>
      <c r="AE339" s="25"/>
      <c r="AF339" s="27"/>
      <c r="AG339" s="27"/>
      <c r="AH339" s="27"/>
      <c r="AI339" s="27"/>
      <c r="AJ339" s="27"/>
      <c r="AK339" s="27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3"/>
      <c r="AY339" s="3"/>
    </row>
    <row r="340" spans="2:51" ht="18" customHeight="1" x14ac:dyDescent="0.25">
      <c r="B340" s="25"/>
      <c r="C340" s="25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5"/>
      <c r="X340" s="25"/>
      <c r="Y340" s="25"/>
      <c r="Z340" s="26"/>
      <c r="AA340" s="26"/>
      <c r="AB340" s="25"/>
      <c r="AC340" s="25"/>
      <c r="AD340" s="25"/>
      <c r="AE340" s="25"/>
      <c r="AF340" s="27"/>
      <c r="AG340" s="27"/>
      <c r="AH340" s="27"/>
      <c r="AI340" s="27"/>
      <c r="AJ340" s="27"/>
      <c r="AK340" s="27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3"/>
      <c r="AY340" s="3"/>
    </row>
    <row r="341" spans="2:51" ht="18" customHeight="1" x14ac:dyDescent="0.25">
      <c r="B341" s="25"/>
      <c r="C341" s="25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5"/>
      <c r="X341" s="25"/>
      <c r="Y341" s="25"/>
      <c r="Z341" s="26"/>
      <c r="AA341" s="26"/>
      <c r="AB341" s="25"/>
      <c r="AC341" s="25"/>
      <c r="AD341" s="25"/>
      <c r="AE341" s="25"/>
      <c r="AF341" s="27"/>
      <c r="AG341" s="27"/>
      <c r="AH341" s="27"/>
      <c r="AI341" s="27"/>
      <c r="AJ341" s="27"/>
      <c r="AK341" s="27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3"/>
      <c r="AY341" s="3"/>
    </row>
    <row r="342" spans="2:51" ht="18" customHeight="1" x14ac:dyDescent="0.25">
      <c r="B342" s="25"/>
      <c r="C342" s="25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5"/>
      <c r="X342" s="25"/>
      <c r="Y342" s="25"/>
      <c r="Z342" s="26"/>
      <c r="AA342" s="26"/>
      <c r="AB342" s="25"/>
      <c r="AC342" s="25"/>
      <c r="AD342" s="25"/>
      <c r="AE342" s="25"/>
      <c r="AF342" s="27"/>
      <c r="AG342" s="27"/>
      <c r="AH342" s="27"/>
      <c r="AI342" s="27"/>
      <c r="AJ342" s="27"/>
      <c r="AK342" s="27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3"/>
      <c r="AY342" s="3"/>
    </row>
    <row r="343" spans="2:51" ht="18" customHeight="1" x14ac:dyDescent="0.25">
      <c r="B343" s="25"/>
      <c r="C343" s="25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5"/>
      <c r="X343" s="25"/>
      <c r="Y343" s="25"/>
      <c r="Z343" s="26"/>
      <c r="AA343" s="26"/>
      <c r="AB343" s="25"/>
      <c r="AC343" s="25"/>
      <c r="AD343" s="25"/>
      <c r="AE343" s="25"/>
      <c r="AF343" s="27"/>
      <c r="AG343" s="27"/>
      <c r="AH343" s="27"/>
      <c r="AI343" s="27"/>
      <c r="AJ343" s="27"/>
      <c r="AK343" s="27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3"/>
      <c r="AY343" s="3"/>
    </row>
    <row r="344" spans="2:51" ht="18" customHeight="1" x14ac:dyDescent="0.25">
      <c r="B344" s="25"/>
      <c r="C344" s="25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5"/>
      <c r="X344" s="25"/>
      <c r="Y344" s="25"/>
      <c r="Z344" s="26"/>
      <c r="AA344" s="26"/>
      <c r="AB344" s="25"/>
      <c r="AC344" s="25"/>
      <c r="AD344" s="25"/>
      <c r="AE344" s="25"/>
      <c r="AF344" s="27"/>
      <c r="AG344" s="27"/>
      <c r="AH344" s="27"/>
      <c r="AI344" s="27"/>
      <c r="AJ344" s="27"/>
      <c r="AK344" s="27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3"/>
      <c r="AY344" s="3"/>
    </row>
    <row r="345" spans="2:51" ht="18" customHeight="1" x14ac:dyDescent="0.25">
      <c r="B345" s="25"/>
      <c r="C345" s="25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5"/>
      <c r="X345" s="25"/>
      <c r="Y345" s="25"/>
      <c r="Z345" s="26"/>
      <c r="AA345" s="26"/>
      <c r="AB345" s="25"/>
      <c r="AC345" s="25"/>
      <c r="AD345" s="25"/>
      <c r="AE345" s="25"/>
      <c r="AF345" s="27"/>
      <c r="AG345" s="27"/>
      <c r="AH345" s="27"/>
      <c r="AI345" s="27"/>
      <c r="AJ345" s="27"/>
      <c r="AK345" s="27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3"/>
      <c r="AY345" s="3"/>
    </row>
    <row r="346" spans="2:51" ht="18" customHeight="1" x14ac:dyDescent="0.25">
      <c r="B346" s="25"/>
      <c r="C346" s="25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5"/>
      <c r="X346" s="25"/>
      <c r="Y346" s="25"/>
      <c r="Z346" s="26"/>
      <c r="AA346" s="26"/>
      <c r="AB346" s="25"/>
      <c r="AC346" s="25"/>
      <c r="AD346" s="25"/>
      <c r="AE346" s="25"/>
      <c r="AF346" s="27"/>
      <c r="AG346" s="27"/>
      <c r="AH346" s="27"/>
      <c r="AI346" s="27"/>
      <c r="AJ346" s="27"/>
      <c r="AK346" s="27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3"/>
      <c r="AY346" s="3"/>
    </row>
    <row r="347" spans="2:51" ht="18" customHeight="1" x14ac:dyDescent="0.25">
      <c r="B347" s="25"/>
      <c r="C347" s="25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5"/>
      <c r="X347" s="25"/>
      <c r="Y347" s="25"/>
      <c r="Z347" s="26"/>
      <c r="AA347" s="26"/>
      <c r="AB347" s="25"/>
      <c r="AC347" s="25"/>
      <c r="AD347" s="25"/>
      <c r="AE347" s="25"/>
      <c r="AF347" s="27"/>
      <c r="AG347" s="27"/>
      <c r="AH347" s="27"/>
      <c r="AI347" s="27"/>
      <c r="AJ347" s="27"/>
      <c r="AK347" s="27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3"/>
      <c r="AY347" s="3"/>
    </row>
    <row r="348" spans="2:51" ht="18" customHeight="1" x14ac:dyDescent="0.25">
      <c r="B348" s="25"/>
      <c r="C348" s="25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5"/>
      <c r="X348" s="25"/>
      <c r="Y348" s="25"/>
      <c r="Z348" s="26"/>
      <c r="AA348" s="26"/>
      <c r="AB348" s="25"/>
      <c r="AC348" s="25"/>
      <c r="AD348" s="25"/>
      <c r="AE348" s="25"/>
      <c r="AF348" s="27"/>
      <c r="AG348" s="27"/>
      <c r="AH348" s="27"/>
      <c r="AI348" s="27"/>
      <c r="AJ348" s="27"/>
      <c r="AK348" s="27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3"/>
      <c r="AY348" s="3"/>
    </row>
    <row r="349" spans="2:51" ht="18" customHeight="1" x14ac:dyDescent="0.25">
      <c r="B349" s="25"/>
      <c r="C349" s="25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5"/>
      <c r="X349" s="25"/>
      <c r="Y349" s="25"/>
      <c r="Z349" s="26"/>
      <c r="AA349" s="26"/>
      <c r="AB349" s="25"/>
      <c r="AC349" s="25"/>
      <c r="AD349" s="25"/>
      <c r="AE349" s="25"/>
      <c r="AF349" s="27"/>
      <c r="AG349" s="27"/>
      <c r="AH349" s="27"/>
      <c r="AI349" s="27"/>
      <c r="AJ349" s="27"/>
      <c r="AK349" s="27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3"/>
      <c r="AY349" s="3"/>
    </row>
    <row r="350" spans="2:51" ht="18" customHeight="1" x14ac:dyDescent="0.25">
      <c r="B350" s="25"/>
      <c r="C350" s="25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5"/>
      <c r="X350" s="25"/>
      <c r="Y350" s="25"/>
      <c r="Z350" s="26"/>
      <c r="AA350" s="26"/>
      <c r="AB350" s="25"/>
      <c r="AC350" s="25"/>
      <c r="AD350" s="25"/>
      <c r="AE350" s="25"/>
      <c r="AF350" s="27"/>
      <c r="AG350" s="27"/>
      <c r="AH350" s="27"/>
      <c r="AI350" s="27"/>
      <c r="AJ350" s="27"/>
      <c r="AK350" s="27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3"/>
      <c r="AY350" s="3"/>
    </row>
    <row r="351" spans="2:51" ht="18" customHeight="1" x14ac:dyDescent="0.25">
      <c r="B351" s="25"/>
      <c r="C351" s="25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5"/>
      <c r="X351" s="25"/>
      <c r="Y351" s="25"/>
      <c r="Z351" s="26"/>
      <c r="AA351" s="26"/>
      <c r="AB351" s="25"/>
      <c r="AC351" s="25"/>
      <c r="AD351" s="25"/>
      <c r="AE351" s="25"/>
      <c r="AF351" s="27"/>
      <c r="AG351" s="27"/>
      <c r="AH351" s="27"/>
      <c r="AI351" s="27"/>
      <c r="AJ351" s="27"/>
      <c r="AK351" s="27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3"/>
      <c r="AY351" s="3"/>
    </row>
    <row r="352" spans="2:51" ht="18" customHeight="1" x14ac:dyDescent="0.25">
      <c r="B352" s="25"/>
      <c r="C352" s="25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5"/>
      <c r="X352" s="25"/>
      <c r="Y352" s="25"/>
      <c r="Z352" s="26"/>
      <c r="AA352" s="26"/>
      <c r="AB352" s="25"/>
      <c r="AC352" s="25"/>
      <c r="AD352" s="25"/>
      <c r="AE352" s="25"/>
      <c r="AF352" s="27"/>
      <c r="AG352" s="27"/>
      <c r="AH352" s="27"/>
      <c r="AI352" s="27"/>
      <c r="AJ352" s="27"/>
      <c r="AK352" s="27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3"/>
      <c r="AY352" s="3"/>
    </row>
    <row r="353" spans="2:51" ht="18" customHeight="1" x14ac:dyDescent="0.25">
      <c r="B353" s="25"/>
      <c r="C353" s="25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5"/>
      <c r="X353" s="25"/>
      <c r="Y353" s="25"/>
      <c r="Z353" s="26"/>
      <c r="AA353" s="26"/>
      <c r="AB353" s="25"/>
      <c r="AC353" s="25"/>
      <c r="AD353" s="25"/>
      <c r="AE353" s="25"/>
      <c r="AF353" s="27"/>
      <c r="AG353" s="27"/>
      <c r="AH353" s="27"/>
      <c r="AI353" s="27"/>
      <c r="AJ353" s="27"/>
      <c r="AK353" s="27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3"/>
      <c r="AY353" s="3"/>
    </row>
    <row r="354" spans="2:51" ht="18" customHeight="1" x14ac:dyDescent="0.25">
      <c r="B354" s="25"/>
      <c r="C354" s="25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5"/>
      <c r="X354" s="25"/>
      <c r="Y354" s="25"/>
      <c r="Z354" s="26"/>
      <c r="AA354" s="26"/>
      <c r="AB354" s="25"/>
      <c r="AC354" s="25"/>
      <c r="AD354" s="25"/>
      <c r="AE354" s="25"/>
      <c r="AF354" s="27"/>
      <c r="AG354" s="27"/>
      <c r="AH354" s="27"/>
      <c r="AI354" s="27"/>
      <c r="AJ354" s="27"/>
      <c r="AK354" s="27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3"/>
      <c r="AY354" s="3"/>
    </row>
    <row r="355" spans="2:51" ht="18" customHeight="1" x14ac:dyDescent="0.25">
      <c r="B355" s="25"/>
      <c r="C355" s="25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5"/>
      <c r="X355" s="25"/>
      <c r="Y355" s="25"/>
      <c r="Z355" s="26"/>
      <c r="AA355" s="26"/>
      <c r="AB355" s="25"/>
      <c r="AC355" s="25"/>
      <c r="AD355" s="25"/>
      <c r="AE355" s="25"/>
      <c r="AF355" s="27"/>
      <c r="AG355" s="27"/>
      <c r="AH355" s="27"/>
      <c r="AI355" s="27"/>
      <c r="AJ355" s="27"/>
      <c r="AK355" s="27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3"/>
      <c r="AY355" s="3"/>
    </row>
    <row r="356" spans="2:51" ht="18" customHeight="1" x14ac:dyDescent="0.25">
      <c r="B356" s="25"/>
      <c r="C356" s="25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5"/>
      <c r="X356" s="25"/>
      <c r="Y356" s="25"/>
      <c r="Z356" s="26"/>
      <c r="AA356" s="26"/>
      <c r="AB356" s="25"/>
      <c r="AC356" s="25"/>
      <c r="AD356" s="25"/>
      <c r="AE356" s="25"/>
      <c r="AF356" s="27"/>
      <c r="AG356" s="27"/>
      <c r="AH356" s="27"/>
      <c r="AI356" s="27"/>
      <c r="AJ356" s="27"/>
      <c r="AK356" s="27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3"/>
      <c r="AY356" s="3"/>
    </row>
    <row r="357" spans="2:51" ht="18" customHeight="1" x14ac:dyDescent="0.25">
      <c r="B357" s="25"/>
      <c r="C357" s="25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5"/>
      <c r="X357" s="25"/>
      <c r="Y357" s="25"/>
      <c r="Z357" s="26"/>
      <c r="AA357" s="26"/>
      <c r="AB357" s="25"/>
      <c r="AC357" s="25"/>
      <c r="AD357" s="25"/>
      <c r="AE357" s="25"/>
      <c r="AF357" s="27"/>
      <c r="AG357" s="27"/>
      <c r="AH357" s="27"/>
      <c r="AI357" s="27"/>
      <c r="AJ357" s="27"/>
      <c r="AK357" s="27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3"/>
      <c r="AY357" s="3"/>
    </row>
    <row r="358" spans="2:51" ht="18" customHeight="1" x14ac:dyDescent="0.25">
      <c r="B358" s="25"/>
      <c r="C358" s="25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5"/>
      <c r="X358" s="25"/>
      <c r="Y358" s="25"/>
      <c r="Z358" s="26"/>
      <c r="AA358" s="26"/>
      <c r="AB358" s="25"/>
      <c r="AC358" s="25"/>
      <c r="AD358" s="25"/>
      <c r="AE358" s="25"/>
      <c r="AF358" s="27"/>
      <c r="AG358" s="27"/>
      <c r="AH358" s="27"/>
      <c r="AI358" s="27"/>
      <c r="AJ358" s="27"/>
      <c r="AK358" s="27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3"/>
      <c r="AY358" s="3"/>
    </row>
    <row r="359" spans="2:51" ht="18" customHeight="1" x14ac:dyDescent="0.25">
      <c r="B359" s="25"/>
      <c r="C359" s="25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5"/>
      <c r="X359" s="25"/>
      <c r="Y359" s="25"/>
      <c r="Z359" s="26"/>
      <c r="AA359" s="26"/>
      <c r="AB359" s="25"/>
      <c r="AC359" s="25"/>
      <c r="AD359" s="25"/>
      <c r="AE359" s="25"/>
      <c r="AF359" s="27"/>
      <c r="AG359" s="27"/>
      <c r="AH359" s="27"/>
      <c r="AI359" s="27"/>
      <c r="AJ359" s="27"/>
      <c r="AK359" s="27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3"/>
      <c r="AY359" s="3"/>
    </row>
    <row r="360" spans="2:51" ht="18" customHeight="1" x14ac:dyDescent="0.25">
      <c r="B360" s="25"/>
      <c r="C360" s="25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5"/>
      <c r="X360" s="25"/>
      <c r="Y360" s="25"/>
      <c r="Z360" s="26"/>
      <c r="AA360" s="26"/>
      <c r="AB360" s="25"/>
      <c r="AC360" s="25"/>
      <c r="AD360" s="25"/>
      <c r="AE360" s="25"/>
      <c r="AF360" s="27"/>
      <c r="AG360" s="27"/>
      <c r="AH360" s="27"/>
      <c r="AI360" s="27"/>
      <c r="AJ360" s="27"/>
      <c r="AK360" s="27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3"/>
      <c r="AY360" s="3"/>
    </row>
    <row r="361" spans="2:51" ht="18" customHeight="1" x14ac:dyDescent="0.25">
      <c r="B361" s="25"/>
      <c r="C361" s="25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5"/>
      <c r="X361" s="25"/>
      <c r="Y361" s="25"/>
      <c r="Z361" s="26"/>
      <c r="AA361" s="26"/>
      <c r="AB361" s="25"/>
      <c r="AC361" s="25"/>
      <c r="AD361" s="25"/>
      <c r="AE361" s="25"/>
      <c r="AF361" s="27"/>
      <c r="AG361" s="27"/>
      <c r="AH361" s="27"/>
      <c r="AI361" s="27"/>
      <c r="AJ361" s="27"/>
      <c r="AK361" s="27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3"/>
      <c r="AY361" s="3"/>
    </row>
    <row r="362" spans="2:51" ht="18" customHeight="1" x14ac:dyDescent="0.25">
      <c r="B362" s="25"/>
      <c r="C362" s="25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5"/>
      <c r="X362" s="25"/>
      <c r="Y362" s="25"/>
      <c r="Z362" s="26"/>
      <c r="AA362" s="26"/>
      <c r="AB362" s="25"/>
      <c r="AC362" s="25"/>
      <c r="AD362" s="25"/>
      <c r="AE362" s="25"/>
      <c r="AF362" s="27"/>
      <c r="AG362" s="27"/>
      <c r="AH362" s="27"/>
      <c r="AI362" s="27"/>
      <c r="AJ362" s="27"/>
      <c r="AK362" s="27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3"/>
      <c r="AY362" s="3"/>
    </row>
    <row r="363" spans="2:51" ht="18" customHeight="1" x14ac:dyDescent="0.25">
      <c r="B363" s="25"/>
      <c r="C363" s="25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5"/>
      <c r="X363" s="25"/>
      <c r="Y363" s="25"/>
      <c r="Z363" s="26"/>
      <c r="AA363" s="26"/>
      <c r="AB363" s="25"/>
      <c r="AC363" s="25"/>
      <c r="AD363" s="25"/>
      <c r="AE363" s="25"/>
      <c r="AF363" s="27"/>
      <c r="AG363" s="27"/>
      <c r="AH363" s="27"/>
      <c r="AI363" s="27"/>
      <c r="AJ363" s="27"/>
      <c r="AK363" s="27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3"/>
      <c r="AY363" s="3"/>
    </row>
    <row r="364" spans="2:51" ht="18" customHeight="1" x14ac:dyDescent="0.25">
      <c r="B364" s="25"/>
      <c r="C364" s="25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5"/>
      <c r="X364" s="25"/>
      <c r="Y364" s="25"/>
      <c r="Z364" s="26"/>
      <c r="AA364" s="26"/>
      <c r="AB364" s="25"/>
      <c r="AC364" s="25"/>
      <c r="AD364" s="25"/>
      <c r="AE364" s="25"/>
      <c r="AF364" s="27"/>
      <c r="AG364" s="27"/>
      <c r="AH364" s="27"/>
      <c r="AI364" s="27"/>
      <c r="AJ364" s="27"/>
      <c r="AK364" s="27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3"/>
      <c r="AY364" s="3"/>
    </row>
    <row r="365" spans="2:51" ht="18" customHeight="1" x14ac:dyDescent="0.25">
      <c r="B365" s="25"/>
      <c r="C365" s="25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5"/>
      <c r="X365" s="25"/>
      <c r="Y365" s="25"/>
      <c r="Z365" s="26"/>
      <c r="AA365" s="26"/>
      <c r="AB365" s="25"/>
      <c r="AC365" s="25"/>
      <c r="AD365" s="25"/>
      <c r="AE365" s="25"/>
      <c r="AF365" s="27"/>
      <c r="AG365" s="27"/>
      <c r="AH365" s="27"/>
      <c r="AI365" s="27"/>
      <c r="AJ365" s="27"/>
      <c r="AK365" s="27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3"/>
      <c r="AY365" s="3"/>
    </row>
    <row r="366" spans="2:51" ht="18" customHeight="1" x14ac:dyDescent="0.25">
      <c r="B366" s="25"/>
      <c r="C366" s="25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5"/>
      <c r="X366" s="25"/>
      <c r="Y366" s="25"/>
      <c r="Z366" s="26"/>
      <c r="AA366" s="26"/>
      <c r="AB366" s="25"/>
      <c r="AC366" s="25"/>
      <c r="AD366" s="25"/>
      <c r="AE366" s="25"/>
      <c r="AF366" s="27"/>
      <c r="AG366" s="27"/>
      <c r="AH366" s="27"/>
      <c r="AI366" s="27"/>
      <c r="AJ366" s="27"/>
      <c r="AK366" s="27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3"/>
      <c r="AY366" s="3"/>
    </row>
    <row r="367" spans="2:51" ht="18" customHeight="1" x14ac:dyDescent="0.25">
      <c r="B367" s="25"/>
      <c r="C367" s="25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5"/>
      <c r="X367" s="25"/>
      <c r="Y367" s="25"/>
      <c r="Z367" s="26"/>
      <c r="AA367" s="26"/>
      <c r="AB367" s="25"/>
      <c r="AC367" s="25"/>
      <c r="AD367" s="25"/>
      <c r="AE367" s="25"/>
      <c r="AF367" s="27"/>
      <c r="AG367" s="27"/>
      <c r="AH367" s="27"/>
      <c r="AI367" s="27"/>
      <c r="AJ367" s="27"/>
      <c r="AK367" s="27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3"/>
      <c r="AY367" s="3"/>
    </row>
    <row r="368" spans="2:51" ht="18" customHeight="1" x14ac:dyDescent="0.25">
      <c r="B368" s="25"/>
      <c r="C368" s="25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5"/>
      <c r="X368" s="25"/>
      <c r="Y368" s="25"/>
      <c r="Z368" s="26"/>
      <c r="AA368" s="26"/>
      <c r="AB368" s="25"/>
      <c r="AC368" s="25"/>
      <c r="AD368" s="25"/>
      <c r="AE368" s="25"/>
      <c r="AF368" s="27"/>
      <c r="AG368" s="27"/>
      <c r="AH368" s="27"/>
      <c r="AI368" s="27"/>
      <c r="AJ368" s="27"/>
      <c r="AK368" s="27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3"/>
      <c r="AY368" s="3"/>
    </row>
    <row r="369" spans="2:51" ht="18" customHeight="1" x14ac:dyDescent="0.25">
      <c r="B369" s="25"/>
      <c r="C369" s="25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5"/>
      <c r="X369" s="25"/>
      <c r="Y369" s="25"/>
      <c r="Z369" s="26"/>
      <c r="AA369" s="26"/>
      <c r="AB369" s="25"/>
      <c r="AC369" s="25"/>
      <c r="AD369" s="25"/>
      <c r="AE369" s="25"/>
      <c r="AF369" s="27"/>
      <c r="AG369" s="27"/>
      <c r="AH369" s="27"/>
      <c r="AI369" s="27"/>
      <c r="AJ369" s="27"/>
      <c r="AK369" s="27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3"/>
      <c r="AY369" s="3"/>
    </row>
    <row r="370" spans="2:51" ht="18" customHeight="1" x14ac:dyDescent="0.25">
      <c r="B370" s="25"/>
      <c r="C370" s="25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5"/>
      <c r="X370" s="25"/>
      <c r="Y370" s="25"/>
      <c r="Z370" s="26"/>
      <c r="AA370" s="26"/>
      <c r="AB370" s="25"/>
      <c r="AC370" s="25"/>
      <c r="AD370" s="25"/>
      <c r="AE370" s="25"/>
      <c r="AF370" s="27"/>
      <c r="AG370" s="27"/>
      <c r="AH370" s="27"/>
      <c r="AI370" s="27"/>
      <c r="AJ370" s="27"/>
      <c r="AK370" s="27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3"/>
      <c r="AY370" s="3"/>
    </row>
    <row r="371" spans="2:51" ht="18" customHeight="1" x14ac:dyDescent="0.25">
      <c r="B371" s="25"/>
      <c r="C371" s="25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5"/>
      <c r="X371" s="25"/>
      <c r="Y371" s="25"/>
      <c r="Z371" s="26"/>
      <c r="AA371" s="26"/>
      <c r="AB371" s="25"/>
      <c r="AC371" s="25"/>
      <c r="AD371" s="25"/>
      <c r="AE371" s="25"/>
      <c r="AF371" s="27"/>
      <c r="AG371" s="27"/>
      <c r="AH371" s="27"/>
      <c r="AI371" s="27"/>
      <c r="AJ371" s="27"/>
      <c r="AK371" s="27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3"/>
      <c r="AY371" s="3"/>
    </row>
    <row r="372" spans="2:51" ht="18" customHeight="1" x14ac:dyDescent="0.25">
      <c r="B372" s="25"/>
      <c r="C372" s="25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5"/>
      <c r="X372" s="25"/>
      <c r="Y372" s="25"/>
      <c r="Z372" s="26"/>
      <c r="AA372" s="26"/>
      <c r="AB372" s="25"/>
      <c r="AC372" s="25"/>
      <c r="AD372" s="25"/>
      <c r="AE372" s="25"/>
      <c r="AF372" s="27"/>
      <c r="AG372" s="27"/>
      <c r="AH372" s="27"/>
      <c r="AI372" s="27"/>
      <c r="AJ372" s="27"/>
      <c r="AK372" s="27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3"/>
      <c r="AY372" s="3"/>
    </row>
    <row r="373" spans="2:51" ht="18" customHeight="1" x14ac:dyDescent="0.25">
      <c r="B373" s="25"/>
      <c r="C373" s="25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5"/>
      <c r="X373" s="25"/>
      <c r="Y373" s="25"/>
      <c r="Z373" s="26"/>
      <c r="AA373" s="26"/>
      <c r="AB373" s="25"/>
      <c r="AC373" s="25"/>
      <c r="AD373" s="25"/>
      <c r="AE373" s="25"/>
      <c r="AF373" s="27"/>
      <c r="AG373" s="27"/>
      <c r="AH373" s="27"/>
      <c r="AI373" s="27"/>
      <c r="AJ373" s="27"/>
      <c r="AK373" s="27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3"/>
      <c r="AY373" s="3"/>
    </row>
    <row r="374" spans="2:51" ht="18" customHeight="1" x14ac:dyDescent="0.25">
      <c r="B374" s="25"/>
      <c r="C374" s="25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5"/>
      <c r="X374" s="25"/>
      <c r="Y374" s="25"/>
      <c r="Z374" s="26"/>
      <c r="AA374" s="26"/>
      <c r="AB374" s="25"/>
      <c r="AC374" s="25"/>
      <c r="AD374" s="25"/>
      <c r="AE374" s="25"/>
      <c r="AF374" s="27"/>
      <c r="AG374" s="27"/>
      <c r="AH374" s="27"/>
      <c r="AI374" s="27"/>
      <c r="AJ374" s="27"/>
      <c r="AK374" s="27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3"/>
      <c r="AY374" s="3"/>
    </row>
    <row r="375" spans="2:51" ht="18" customHeight="1" x14ac:dyDescent="0.25">
      <c r="B375" s="25"/>
      <c r="C375" s="25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5"/>
      <c r="X375" s="25"/>
      <c r="Y375" s="25"/>
      <c r="Z375" s="26"/>
      <c r="AA375" s="26"/>
      <c r="AB375" s="25"/>
      <c r="AC375" s="25"/>
      <c r="AD375" s="25"/>
      <c r="AE375" s="25"/>
      <c r="AF375" s="27"/>
      <c r="AG375" s="27"/>
      <c r="AH375" s="27"/>
      <c r="AI375" s="27"/>
      <c r="AJ375" s="27"/>
      <c r="AK375" s="27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3"/>
      <c r="AY375" s="3"/>
    </row>
    <row r="376" spans="2:51" ht="18" customHeight="1" x14ac:dyDescent="0.25">
      <c r="B376" s="25"/>
      <c r="C376" s="25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5"/>
      <c r="X376" s="25"/>
      <c r="Y376" s="25"/>
      <c r="Z376" s="26"/>
      <c r="AA376" s="26"/>
      <c r="AB376" s="25"/>
      <c r="AC376" s="25"/>
      <c r="AD376" s="25"/>
      <c r="AE376" s="25"/>
      <c r="AF376" s="27"/>
      <c r="AG376" s="27"/>
      <c r="AH376" s="27"/>
      <c r="AI376" s="27"/>
      <c r="AJ376" s="27"/>
      <c r="AK376" s="27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3"/>
      <c r="AY376" s="3"/>
    </row>
    <row r="377" spans="2:51" ht="18" customHeight="1" x14ac:dyDescent="0.25">
      <c r="B377" s="25"/>
      <c r="C377" s="25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5"/>
      <c r="X377" s="25"/>
      <c r="Y377" s="25"/>
      <c r="Z377" s="26"/>
      <c r="AA377" s="26"/>
      <c r="AB377" s="25"/>
      <c r="AC377" s="25"/>
      <c r="AD377" s="25"/>
      <c r="AE377" s="25"/>
      <c r="AF377" s="27"/>
      <c r="AG377" s="27"/>
      <c r="AH377" s="27"/>
      <c r="AI377" s="27"/>
      <c r="AJ377" s="27"/>
      <c r="AK377" s="27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3"/>
      <c r="AY377" s="3"/>
    </row>
    <row r="378" spans="2:51" ht="18" customHeight="1" x14ac:dyDescent="0.25">
      <c r="B378" s="25"/>
      <c r="C378" s="25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5"/>
      <c r="X378" s="25"/>
      <c r="Y378" s="25"/>
      <c r="Z378" s="26"/>
      <c r="AA378" s="26"/>
      <c r="AB378" s="25"/>
      <c r="AC378" s="25"/>
      <c r="AD378" s="25"/>
      <c r="AE378" s="25"/>
      <c r="AF378" s="27"/>
      <c r="AG378" s="27"/>
      <c r="AH378" s="27"/>
      <c r="AI378" s="27"/>
      <c r="AJ378" s="27"/>
      <c r="AK378" s="27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3"/>
      <c r="AY378" s="3"/>
    </row>
    <row r="379" spans="2:51" ht="18" customHeight="1" x14ac:dyDescent="0.25">
      <c r="B379" s="25"/>
      <c r="C379" s="25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5"/>
      <c r="X379" s="25"/>
      <c r="Y379" s="25"/>
      <c r="Z379" s="26"/>
      <c r="AA379" s="26"/>
      <c r="AB379" s="25"/>
      <c r="AC379" s="25"/>
      <c r="AD379" s="25"/>
      <c r="AE379" s="25"/>
      <c r="AF379" s="27"/>
      <c r="AG379" s="27"/>
      <c r="AH379" s="27"/>
      <c r="AI379" s="27"/>
      <c r="AJ379" s="27"/>
      <c r="AK379" s="27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3"/>
      <c r="AY379" s="3"/>
    </row>
    <row r="380" spans="2:51" ht="18" customHeight="1" x14ac:dyDescent="0.25">
      <c r="B380" s="25"/>
      <c r="C380" s="25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5"/>
      <c r="X380" s="25"/>
      <c r="Y380" s="25"/>
      <c r="Z380" s="26"/>
      <c r="AA380" s="26"/>
      <c r="AB380" s="25"/>
      <c r="AC380" s="25"/>
      <c r="AD380" s="25"/>
      <c r="AE380" s="25"/>
      <c r="AF380" s="27"/>
      <c r="AG380" s="27"/>
      <c r="AH380" s="27"/>
      <c r="AI380" s="27"/>
      <c r="AJ380" s="27"/>
      <c r="AK380" s="27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3"/>
      <c r="AY380" s="3"/>
    </row>
    <row r="381" spans="2:51" ht="18" customHeight="1" x14ac:dyDescent="0.25">
      <c r="B381" s="25"/>
      <c r="C381" s="25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5"/>
      <c r="X381" s="25"/>
      <c r="Y381" s="25"/>
      <c r="Z381" s="26"/>
      <c r="AA381" s="26"/>
      <c r="AB381" s="25"/>
      <c r="AC381" s="25"/>
      <c r="AD381" s="25"/>
      <c r="AE381" s="25"/>
      <c r="AF381" s="27"/>
      <c r="AG381" s="27"/>
      <c r="AH381" s="27"/>
      <c r="AI381" s="27"/>
      <c r="AJ381" s="27"/>
      <c r="AK381" s="27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3"/>
      <c r="AY381" s="3"/>
    </row>
    <row r="382" spans="2:51" ht="18" customHeight="1" x14ac:dyDescent="0.25">
      <c r="B382" s="25"/>
      <c r="C382" s="25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5"/>
      <c r="X382" s="25"/>
      <c r="Y382" s="25"/>
      <c r="Z382" s="26"/>
      <c r="AA382" s="26"/>
      <c r="AB382" s="25"/>
      <c r="AC382" s="25"/>
      <c r="AD382" s="25"/>
      <c r="AE382" s="25"/>
      <c r="AF382" s="27"/>
      <c r="AG382" s="27"/>
      <c r="AH382" s="27"/>
      <c r="AI382" s="27"/>
      <c r="AJ382" s="27"/>
      <c r="AK382" s="27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3"/>
      <c r="AY382" s="3"/>
    </row>
    <row r="383" spans="2:51" ht="18" customHeight="1" x14ac:dyDescent="0.25">
      <c r="B383" s="25"/>
      <c r="C383" s="25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5"/>
      <c r="X383" s="25"/>
      <c r="Y383" s="25"/>
      <c r="Z383" s="26"/>
      <c r="AA383" s="26"/>
      <c r="AB383" s="25"/>
      <c r="AC383" s="25"/>
      <c r="AD383" s="25"/>
      <c r="AE383" s="25"/>
      <c r="AF383" s="27"/>
      <c r="AG383" s="27"/>
      <c r="AH383" s="27"/>
      <c r="AI383" s="27"/>
      <c r="AJ383" s="27"/>
      <c r="AK383" s="27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3"/>
      <c r="AY383" s="3"/>
    </row>
    <row r="384" spans="2:51" ht="18" customHeight="1" x14ac:dyDescent="0.25">
      <c r="B384" s="25"/>
      <c r="C384" s="25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5"/>
      <c r="X384" s="25"/>
      <c r="Y384" s="25"/>
      <c r="Z384" s="26"/>
      <c r="AA384" s="26"/>
      <c r="AB384" s="25"/>
      <c r="AC384" s="25"/>
      <c r="AD384" s="25"/>
      <c r="AE384" s="25"/>
      <c r="AF384" s="27"/>
      <c r="AG384" s="27"/>
      <c r="AH384" s="27"/>
      <c r="AI384" s="27"/>
      <c r="AJ384" s="27"/>
      <c r="AK384" s="27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3"/>
      <c r="AY384" s="3"/>
    </row>
    <row r="385" spans="2:51" ht="18" customHeight="1" x14ac:dyDescent="0.25">
      <c r="B385" s="25"/>
      <c r="C385" s="25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5"/>
      <c r="X385" s="25"/>
      <c r="Y385" s="25"/>
      <c r="Z385" s="26"/>
      <c r="AA385" s="26"/>
      <c r="AB385" s="25"/>
      <c r="AC385" s="25"/>
      <c r="AD385" s="25"/>
      <c r="AE385" s="25"/>
      <c r="AF385" s="27"/>
      <c r="AG385" s="27"/>
      <c r="AH385" s="27"/>
      <c r="AI385" s="27"/>
      <c r="AJ385" s="27"/>
      <c r="AK385" s="27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3"/>
      <c r="AY385" s="3"/>
    </row>
    <row r="386" spans="2:51" ht="18" customHeight="1" x14ac:dyDescent="0.25">
      <c r="B386" s="25"/>
      <c r="C386" s="25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5"/>
      <c r="X386" s="25"/>
      <c r="Y386" s="25"/>
      <c r="Z386" s="26"/>
      <c r="AA386" s="26"/>
      <c r="AB386" s="25"/>
      <c r="AC386" s="25"/>
      <c r="AD386" s="25"/>
      <c r="AE386" s="25"/>
      <c r="AF386" s="27"/>
      <c r="AG386" s="27"/>
      <c r="AH386" s="27"/>
      <c r="AI386" s="27"/>
      <c r="AJ386" s="27"/>
      <c r="AK386" s="27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3"/>
      <c r="AY386" s="3"/>
    </row>
    <row r="387" spans="2:51" ht="18" customHeight="1" x14ac:dyDescent="0.25">
      <c r="B387" s="25"/>
      <c r="C387" s="25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5"/>
      <c r="X387" s="25"/>
      <c r="Y387" s="25"/>
      <c r="Z387" s="26"/>
      <c r="AA387" s="26"/>
      <c r="AB387" s="25"/>
      <c r="AC387" s="25"/>
      <c r="AD387" s="25"/>
      <c r="AE387" s="25"/>
      <c r="AF387" s="27"/>
      <c r="AG387" s="27"/>
      <c r="AH387" s="27"/>
      <c r="AI387" s="27"/>
      <c r="AJ387" s="27"/>
      <c r="AK387" s="27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3"/>
      <c r="AY387" s="3"/>
    </row>
    <row r="388" spans="2:51" ht="18" customHeight="1" x14ac:dyDescent="0.25">
      <c r="B388" s="25"/>
      <c r="C388" s="25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5"/>
      <c r="X388" s="25"/>
      <c r="Y388" s="25"/>
      <c r="Z388" s="26"/>
      <c r="AA388" s="26"/>
      <c r="AB388" s="25"/>
      <c r="AC388" s="25"/>
      <c r="AD388" s="25"/>
      <c r="AE388" s="25"/>
      <c r="AF388" s="27"/>
      <c r="AG388" s="27"/>
      <c r="AH388" s="27"/>
      <c r="AI388" s="27"/>
      <c r="AJ388" s="27"/>
      <c r="AK388" s="27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3"/>
      <c r="AY388" s="3"/>
    </row>
    <row r="389" spans="2:51" ht="18" customHeight="1" x14ac:dyDescent="0.25">
      <c r="B389" s="25"/>
      <c r="C389" s="25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5"/>
      <c r="X389" s="25"/>
      <c r="Y389" s="25"/>
      <c r="Z389" s="26"/>
      <c r="AA389" s="26"/>
      <c r="AB389" s="25"/>
      <c r="AC389" s="25"/>
      <c r="AD389" s="25"/>
      <c r="AE389" s="25"/>
      <c r="AF389" s="27"/>
      <c r="AG389" s="27"/>
      <c r="AH389" s="27"/>
      <c r="AI389" s="27"/>
      <c r="AJ389" s="27"/>
      <c r="AK389" s="27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3"/>
      <c r="AY389" s="3"/>
    </row>
    <row r="390" spans="2:51" ht="18" customHeight="1" x14ac:dyDescent="0.25">
      <c r="B390" s="25"/>
      <c r="C390" s="25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5"/>
      <c r="X390" s="25"/>
      <c r="Y390" s="25"/>
      <c r="Z390" s="26"/>
      <c r="AA390" s="26"/>
      <c r="AB390" s="25"/>
      <c r="AC390" s="25"/>
      <c r="AD390" s="25"/>
      <c r="AE390" s="25"/>
      <c r="AF390" s="27"/>
      <c r="AG390" s="27"/>
      <c r="AH390" s="27"/>
      <c r="AI390" s="27"/>
      <c r="AJ390" s="27"/>
      <c r="AK390" s="27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3"/>
      <c r="AY390" s="3"/>
    </row>
    <row r="391" spans="2:51" ht="18" customHeight="1" x14ac:dyDescent="0.25">
      <c r="B391" s="25"/>
      <c r="C391" s="25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5"/>
      <c r="X391" s="25"/>
      <c r="Y391" s="25"/>
      <c r="Z391" s="26"/>
      <c r="AA391" s="26"/>
      <c r="AB391" s="25"/>
      <c r="AC391" s="25"/>
      <c r="AD391" s="25"/>
      <c r="AE391" s="25"/>
      <c r="AF391" s="27"/>
      <c r="AG391" s="27"/>
      <c r="AH391" s="27"/>
      <c r="AI391" s="27"/>
      <c r="AJ391" s="27"/>
      <c r="AK391" s="27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3"/>
      <c r="AY391" s="3"/>
    </row>
    <row r="392" spans="2:51" ht="18" customHeight="1" x14ac:dyDescent="0.25">
      <c r="B392" s="25"/>
      <c r="C392" s="25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5"/>
      <c r="X392" s="25"/>
      <c r="Y392" s="25"/>
      <c r="Z392" s="26"/>
      <c r="AA392" s="26"/>
      <c r="AB392" s="25"/>
      <c r="AC392" s="25"/>
      <c r="AD392" s="25"/>
      <c r="AE392" s="25"/>
      <c r="AF392" s="27"/>
      <c r="AG392" s="27"/>
      <c r="AH392" s="27"/>
      <c r="AI392" s="27"/>
      <c r="AJ392" s="27"/>
      <c r="AK392" s="27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3"/>
      <c r="AY392" s="3"/>
    </row>
    <row r="393" spans="2:51" ht="18" customHeight="1" x14ac:dyDescent="0.25">
      <c r="B393" s="25"/>
      <c r="C393" s="25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5"/>
      <c r="X393" s="25"/>
      <c r="Y393" s="25"/>
      <c r="Z393" s="26"/>
      <c r="AA393" s="26"/>
      <c r="AB393" s="25"/>
      <c r="AC393" s="25"/>
      <c r="AD393" s="25"/>
      <c r="AE393" s="25"/>
      <c r="AF393" s="27"/>
      <c r="AG393" s="27"/>
      <c r="AH393" s="27"/>
      <c r="AI393" s="27"/>
      <c r="AJ393" s="27"/>
      <c r="AK393" s="27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3"/>
      <c r="AY393" s="3"/>
    </row>
    <row r="394" spans="2:51" ht="18" customHeight="1" x14ac:dyDescent="0.25">
      <c r="B394" s="25"/>
      <c r="C394" s="25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5"/>
      <c r="X394" s="25"/>
      <c r="Y394" s="25"/>
      <c r="Z394" s="26"/>
      <c r="AA394" s="26"/>
      <c r="AB394" s="25"/>
      <c r="AC394" s="25"/>
      <c r="AD394" s="25"/>
      <c r="AE394" s="25"/>
      <c r="AF394" s="27"/>
      <c r="AG394" s="27"/>
      <c r="AH394" s="27"/>
      <c r="AI394" s="27"/>
      <c r="AJ394" s="27"/>
      <c r="AK394" s="27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3"/>
      <c r="AY394" s="3"/>
    </row>
    <row r="395" spans="2:51" ht="18" customHeight="1" x14ac:dyDescent="0.25">
      <c r="B395" s="25"/>
      <c r="C395" s="25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5"/>
      <c r="X395" s="25"/>
      <c r="Y395" s="25"/>
      <c r="Z395" s="26"/>
      <c r="AA395" s="26"/>
      <c r="AB395" s="25"/>
      <c r="AC395" s="25"/>
      <c r="AD395" s="25"/>
      <c r="AE395" s="25"/>
      <c r="AF395" s="27"/>
      <c r="AG395" s="27"/>
      <c r="AH395" s="27"/>
      <c r="AI395" s="27"/>
      <c r="AJ395" s="27"/>
      <c r="AK395" s="27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3"/>
      <c r="AY395" s="3"/>
    </row>
    <row r="396" spans="2:51" ht="18" customHeight="1" x14ac:dyDescent="0.25">
      <c r="B396" s="25"/>
      <c r="C396" s="25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5"/>
      <c r="X396" s="25"/>
      <c r="Y396" s="25"/>
      <c r="Z396" s="26"/>
      <c r="AA396" s="26"/>
      <c r="AB396" s="25"/>
      <c r="AC396" s="25"/>
      <c r="AD396" s="25"/>
      <c r="AE396" s="25"/>
      <c r="AF396" s="27"/>
      <c r="AG396" s="27"/>
      <c r="AH396" s="27"/>
      <c r="AI396" s="27"/>
      <c r="AJ396" s="27"/>
      <c r="AK396" s="27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3"/>
      <c r="AY396" s="3"/>
    </row>
    <row r="397" spans="2:51" ht="18" customHeight="1" x14ac:dyDescent="0.25">
      <c r="B397" s="25"/>
      <c r="C397" s="25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5"/>
      <c r="X397" s="25"/>
      <c r="Y397" s="25"/>
      <c r="Z397" s="26"/>
      <c r="AA397" s="26"/>
      <c r="AB397" s="25"/>
      <c r="AC397" s="25"/>
      <c r="AD397" s="25"/>
      <c r="AE397" s="25"/>
      <c r="AF397" s="27"/>
      <c r="AG397" s="27"/>
      <c r="AH397" s="27"/>
      <c r="AI397" s="27"/>
      <c r="AJ397" s="27"/>
      <c r="AK397" s="27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3"/>
      <c r="AY397" s="3"/>
    </row>
    <row r="398" spans="2:51" ht="18" customHeight="1" x14ac:dyDescent="0.25">
      <c r="B398" s="25"/>
      <c r="C398" s="25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5"/>
      <c r="X398" s="25"/>
      <c r="Y398" s="25"/>
      <c r="Z398" s="26"/>
      <c r="AA398" s="26"/>
      <c r="AB398" s="25"/>
      <c r="AC398" s="25"/>
      <c r="AD398" s="25"/>
      <c r="AE398" s="25"/>
      <c r="AF398" s="27"/>
      <c r="AG398" s="27"/>
      <c r="AH398" s="27"/>
      <c r="AI398" s="27"/>
      <c r="AJ398" s="27"/>
      <c r="AK398" s="27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3"/>
      <c r="AY398" s="3"/>
    </row>
    <row r="399" spans="2:51" ht="18" customHeight="1" x14ac:dyDescent="0.25">
      <c r="B399" s="25"/>
      <c r="C399" s="25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5"/>
      <c r="X399" s="25"/>
      <c r="Y399" s="25"/>
      <c r="Z399" s="26"/>
      <c r="AA399" s="26"/>
      <c r="AB399" s="25"/>
      <c r="AC399" s="25"/>
      <c r="AD399" s="25"/>
      <c r="AE399" s="25"/>
      <c r="AF399" s="27"/>
      <c r="AG399" s="27"/>
      <c r="AH399" s="27"/>
      <c r="AI399" s="27"/>
      <c r="AJ399" s="27"/>
      <c r="AK399" s="27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3"/>
      <c r="AY399" s="3"/>
    </row>
    <row r="400" spans="2:51" ht="18" customHeight="1" x14ac:dyDescent="0.25">
      <c r="B400" s="25"/>
      <c r="C400" s="25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5"/>
      <c r="X400" s="25"/>
      <c r="Y400" s="25"/>
      <c r="Z400" s="26"/>
      <c r="AA400" s="26"/>
      <c r="AB400" s="25"/>
      <c r="AC400" s="25"/>
      <c r="AD400" s="25"/>
      <c r="AE400" s="25"/>
      <c r="AF400" s="27"/>
      <c r="AG400" s="27"/>
      <c r="AH400" s="27"/>
      <c r="AI400" s="27"/>
      <c r="AJ400" s="27"/>
      <c r="AK400" s="27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3"/>
      <c r="AY400" s="3"/>
    </row>
    <row r="401" spans="2:51" ht="18" customHeight="1" x14ac:dyDescent="0.25">
      <c r="B401" s="25"/>
      <c r="C401" s="25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5"/>
      <c r="X401" s="25"/>
      <c r="Y401" s="25"/>
      <c r="Z401" s="26"/>
      <c r="AA401" s="26"/>
      <c r="AB401" s="25"/>
      <c r="AC401" s="25"/>
      <c r="AD401" s="25"/>
      <c r="AE401" s="25"/>
      <c r="AF401" s="27"/>
      <c r="AG401" s="27"/>
      <c r="AH401" s="27"/>
      <c r="AI401" s="27"/>
      <c r="AJ401" s="27"/>
      <c r="AK401" s="27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3"/>
      <c r="AY401" s="3"/>
    </row>
    <row r="402" spans="2:51" ht="18" customHeight="1" x14ac:dyDescent="0.25">
      <c r="B402" s="25"/>
      <c r="C402" s="25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5"/>
      <c r="X402" s="25"/>
      <c r="Y402" s="25"/>
      <c r="Z402" s="26"/>
      <c r="AA402" s="26"/>
      <c r="AB402" s="25"/>
      <c r="AC402" s="25"/>
      <c r="AD402" s="25"/>
      <c r="AE402" s="25"/>
      <c r="AF402" s="27"/>
      <c r="AG402" s="27"/>
      <c r="AH402" s="27"/>
      <c r="AI402" s="27"/>
      <c r="AJ402" s="27"/>
      <c r="AK402" s="27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3"/>
      <c r="AY402" s="3"/>
    </row>
    <row r="403" spans="2:51" ht="18" customHeight="1" x14ac:dyDescent="0.25">
      <c r="B403" s="25"/>
      <c r="C403" s="25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5"/>
      <c r="X403" s="25"/>
      <c r="Y403" s="25"/>
      <c r="Z403" s="26"/>
      <c r="AA403" s="26"/>
      <c r="AB403" s="25"/>
      <c r="AC403" s="25"/>
      <c r="AD403" s="25"/>
      <c r="AE403" s="25"/>
      <c r="AF403" s="27"/>
      <c r="AG403" s="27"/>
      <c r="AH403" s="27"/>
      <c r="AI403" s="27"/>
      <c r="AJ403" s="27"/>
      <c r="AK403" s="27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3"/>
      <c r="AY403" s="3"/>
    </row>
    <row r="404" spans="2:51" ht="18" customHeight="1" x14ac:dyDescent="0.25">
      <c r="B404" s="25"/>
      <c r="C404" s="25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5"/>
      <c r="X404" s="25"/>
      <c r="Y404" s="25"/>
      <c r="Z404" s="26"/>
      <c r="AA404" s="26"/>
      <c r="AB404" s="25"/>
      <c r="AC404" s="25"/>
      <c r="AD404" s="25"/>
      <c r="AE404" s="25"/>
      <c r="AF404" s="27"/>
      <c r="AG404" s="27"/>
      <c r="AH404" s="27"/>
      <c r="AI404" s="27"/>
      <c r="AJ404" s="27"/>
      <c r="AK404" s="27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3"/>
      <c r="AY404" s="3"/>
    </row>
    <row r="405" spans="2:51" ht="18" customHeight="1" x14ac:dyDescent="0.25">
      <c r="B405" s="25"/>
      <c r="C405" s="25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5"/>
      <c r="X405" s="25"/>
      <c r="Y405" s="25"/>
      <c r="Z405" s="26"/>
      <c r="AA405" s="26"/>
      <c r="AB405" s="25"/>
      <c r="AC405" s="25"/>
      <c r="AD405" s="25"/>
      <c r="AE405" s="25"/>
      <c r="AF405" s="27"/>
      <c r="AG405" s="27"/>
      <c r="AH405" s="27"/>
      <c r="AI405" s="27"/>
      <c r="AJ405" s="27"/>
      <c r="AK405" s="27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3"/>
      <c r="AY405" s="3"/>
    </row>
    <row r="406" spans="2:51" ht="18" customHeight="1" x14ac:dyDescent="0.25">
      <c r="B406" s="25"/>
      <c r="C406" s="25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5"/>
      <c r="X406" s="25"/>
      <c r="Y406" s="25"/>
      <c r="Z406" s="26"/>
      <c r="AA406" s="26"/>
      <c r="AB406" s="25"/>
      <c r="AC406" s="25"/>
      <c r="AD406" s="25"/>
      <c r="AE406" s="25"/>
      <c r="AF406" s="27"/>
      <c r="AG406" s="27"/>
      <c r="AH406" s="27"/>
      <c r="AI406" s="27"/>
      <c r="AJ406" s="27"/>
      <c r="AK406" s="27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3"/>
      <c r="AY406" s="3"/>
    </row>
    <row r="407" spans="2:51" ht="18" customHeight="1" x14ac:dyDescent="0.25">
      <c r="B407" s="25"/>
      <c r="C407" s="25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5"/>
      <c r="X407" s="25"/>
      <c r="Y407" s="25"/>
      <c r="Z407" s="26"/>
      <c r="AA407" s="26"/>
      <c r="AB407" s="25"/>
      <c r="AC407" s="25"/>
      <c r="AD407" s="25"/>
      <c r="AE407" s="25"/>
      <c r="AF407" s="27"/>
      <c r="AG407" s="27"/>
      <c r="AH407" s="27"/>
      <c r="AI407" s="27"/>
      <c r="AJ407" s="27"/>
      <c r="AK407" s="27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3"/>
      <c r="AY407" s="3"/>
    </row>
    <row r="408" spans="2:51" ht="18" customHeight="1" x14ac:dyDescent="0.25">
      <c r="B408" s="25"/>
      <c r="C408" s="25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5"/>
      <c r="X408" s="25"/>
      <c r="Y408" s="25"/>
      <c r="Z408" s="26"/>
      <c r="AA408" s="26"/>
      <c r="AB408" s="25"/>
      <c r="AC408" s="25"/>
      <c r="AD408" s="25"/>
      <c r="AE408" s="25"/>
      <c r="AF408" s="27"/>
      <c r="AG408" s="27"/>
      <c r="AH408" s="27"/>
      <c r="AI408" s="27"/>
      <c r="AJ408" s="27"/>
      <c r="AK408" s="27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3"/>
      <c r="AY408" s="3"/>
    </row>
    <row r="409" spans="2:51" ht="18" customHeight="1" x14ac:dyDescent="0.25">
      <c r="B409" s="25"/>
      <c r="C409" s="25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5"/>
      <c r="X409" s="25"/>
      <c r="Y409" s="25"/>
      <c r="Z409" s="26"/>
      <c r="AA409" s="26"/>
      <c r="AB409" s="25"/>
      <c r="AC409" s="25"/>
      <c r="AD409" s="25"/>
      <c r="AE409" s="25"/>
      <c r="AF409" s="27"/>
      <c r="AG409" s="27"/>
      <c r="AH409" s="27"/>
      <c r="AI409" s="27"/>
      <c r="AJ409" s="27"/>
      <c r="AK409" s="27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3"/>
      <c r="AY409" s="3"/>
    </row>
    <row r="410" spans="2:51" ht="18" customHeight="1" x14ac:dyDescent="0.25">
      <c r="B410" s="25"/>
      <c r="C410" s="25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5"/>
      <c r="X410" s="25"/>
      <c r="Y410" s="25"/>
      <c r="Z410" s="26"/>
      <c r="AA410" s="26"/>
      <c r="AB410" s="25"/>
      <c r="AC410" s="25"/>
      <c r="AD410" s="25"/>
      <c r="AE410" s="25"/>
      <c r="AF410" s="27"/>
      <c r="AG410" s="27"/>
      <c r="AH410" s="27"/>
      <c r="AI410" s="27"/>
      <c r="AJ410" s="27"/>
      <c r="AK410" s="27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3"/>
      <c r="AY410" s="3"/>
    </row>
    <row r="411" spans="2:51" ht="18" customHeight="1" x14ac:dyDescent="0.25">
      <c r="B411" s="25"/>
      <c r="C411" s="25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5"/>
      <c r="X411" s="25"/>
      <c r="Y411" s="25"/>
      <c r="Z411" s="26"/>
      <c r="AA411" s="26"/>
      <c r="AB411" s="25"/>
      <c r="AC411" s="25"/>
      <c r="AD411" s="25"/>
      <c r="AE411" s="25"/>
      <c r="AF411" s="27"/>
      <c r="AG411" s="27"/>
      <c r="AH411" s="27"/>
      <c r="AI411" s="27"/>
      <c r="AJ411" s="27"/>
      <c r="AK411" s="27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3"/>
      <c r="AY411" s="3"/>
    </row>
    <row r="412" spans="2:51" ht="18" customHeight="1" x14ac:dyDescent="0.25">
      <c r="B412" s="25"/>
      <c r="C412" s="25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5"/>
      <c r="X412" s="25"/>
      <c r="Y412" s="25"/>
      <c r="Z412" s="26"/>
      <c r="AA412" s="26"/>
      <c r="AB412" s="25"/>
      <c r="AC412" s="25"/>
      <c r="AD412" s="25"/>
      <c r="AE412" s="25"/>
      <c r="AF412" s="27"/>
      <c r="AG412" s="27"/>
      <c r="AH412" s="27"/>
      <c r="AI412" s="27"/>
      <c r="AJ412" s="27"/>
      <c r="AK412" s="27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3"/>
      <c r="AY412" s="3"/>
    </row>
    <row r="413" spans="2:51" ht="18" customHeight="1" x14ac:dyDescent="0.25">
      <c r="B413" s="25"/>
      <c r="C413" s="25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5"/>
      <c r="X413" s="25"/>
      <c r="Y413" s="25"/>
      <c r="Z413" s="26"/>
      <c r="AA413" s="26"/>
      <c r="AB413" s="25"/>
      <c r="AC413" s="25"/>
      <c r="AD413" s="25"/>
      <c r="AE413" s="25"/>
      <c r="AF413" s="27"/>
      <c r="AG413" s="27"/>
      <c r="AH413" s="27"/>
      <c r="AI413" s="27"/>
      <c r="AJ413" s="27"/>
      <c r="AK413" s="27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3"/>
      <c r="AY413" s="3"/>
    </row>
    <row r="414" spans="2:51" ht="18" customHeight="1" x14ac:dyDescent="0.25">
      <c r="B414" s="25"/>
      <c r="C414" s="25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5"/>
      <c r="X414" s="25"/>
      <c r="Y414" s="25"/>
      <c r="Z414" s="26"/>
      <c r="AA414" s="26"/>
      <c r="AB414" s="25"/>
      <c r="AC414" s="25"/>
      <c r="AD414" s="25"/>
      <c r="AE414" s="25"/>
      <c r="AF414" s="27"/>
      <c r="AG414" s="27"/>
      <c r="AH414" s="27"/>
      <c r="AI414" s="27"/>
      <c r="AJ414" s="27"/>
      <c r="AK414" s="27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3"/>
      <c r="AY414" s="3"/>
    </row>
    <row r="415" spans="2:51" ht="18" customHeight="1" x14ac:dyDescent="0.25">
      <c r="B415" s="25"/>
      <c r="C415" s="25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5"/>
      <c r="X415" s="25"/>
      <c r="Y415" s="25"/>
      <c r="Z415" s="26"/>
      <c r="AA415" s="26"/>
      <c r="AB415" s="25"/>
      <c r="AC415" s="25"/>
      <c r="AD415" s="25"/>
      <c r="AE415" s="25"/>
      <c r="AF415" s="27"/>
      <c r="AG415" s="27"/>
      <c r="AH415" s="27"/>
      <c r="AI415" s="27"/>
      <c r="AJ415" s="27"/>
      <c r="AK415" s="27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3"/>
      <c r="AY415" s="3"/>
    </row>
    <row r="416" spans="2:51" ht="18" customHeight="1" x14ac:dyDescent="0.25">
      <c r="B416" s="25"/>
      <c r="C416" s="25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5"/>
      <c r="X416" s="25"/>
      <c r="Y416" s="25"/>
      <c r="Z416" s="26"/>
      <c r="AA416" s="26"/>
      <c r="AB416" s="25"/>
      <c r="AC416" s="25"/>
      <c r="AD416" s="25"/>
      <c r="AE416" s="25"/>
      <c r="AF416" s="27"/>
      <c r="AG416" s="27"/>
      <c r="AH416" s="27"/>
      <c r="AI416" s="27"/>
      <c r="AJ416" s="27"/>
      <c r="AK416" s="27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3"/>
      <c r="AY416" s="3"/>
    </row>
    <row r="417" spans="2:51" ht="18" customHeight="1" x14ac:dyDescent="0.25">
      <c r="B417" s="25"/>
      <c r="C417" s="25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5"/>
      <c r="X417" s="25"/>
      <c r="Y417" s="25"/>
      <c r="Z417" s="26"/>
      <c r="AA417" s="26"/>
      <c r="AB417" s="25"/>
      <c r="AC417" s="25"/>
      <c r="AD417" s="25"/>
      <c r="AE417" s="25"/>
      <c r="AF417" s="27"/>
      <c r="AG417" s="27"/>
      <c r="AH417" s="27"/>
      <c r="AI417" s="27"/>
      <c r="AJ417" s="27"/>
      <c r="AK417" s="27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3"/>
      <c r="AY417" s="3"/>
    </row>
    <row r="418" spans="2:51" ht="18" customHeight="1" x14ac:dyDescent="0.25">
      <c r="B418" s="25"/>
      <c r="C418" s="25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5"/>
      <c r="X418" s="25"/>
      <c r="Y418" s="25"/>
      <c r="Z418" s="26"/>
      <c r="AA418" s="26"/>
      <c r="AB418" s="25"/>
      <c r="AC418" s="25"/>
      <c r="AD418" s="25"/>
      <c r="AE418" s="25"/>
      <c r="AF418" s="27"/>
      <c r="AG418" s="27"/>
      <c r="AH418" s="27"/>
      <c r="AI418" s="27"/>
      <c r="AJ418" s="27"/>
      <c r="AK418" s="27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3"/>
      <c r="AY418" s="3"/>
    </row>
    <row r="419" spans="2:51" ht="18" customHeight="1" x14ac:dyDescent="0.25">
      <c r="B419" s="25"/>
      <c r="C419" s="25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5"/>
      <c r="X419" s="25"/>
      <c r="Y419" s="25"/>
      <c r="Z419" s="26"/>
      <c r="AA419" s="26"/>
      <c r="AB419" s="25"/>
      <c r="AC419" s="25"/>
      <c r="AD419" s="25"/>
      <c r="AE419" s="25"/>
      <c r="AF419" s="27"/>
      <c r="AG419" s="27"/>
      <c r="AH419" s="27"/>
      <c r="AI419" s="27"/>
      <c r="AJ419" s="27"/>
      <c r="AK419" s="27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3"/>
      <c r="AY419" s="3"/>
    </row>
    <row r="420" spans="2:51" ht="18" customHeight="1" x14ac:dyDescent="0.25">
      <c r="B420" s="25"/>
      <c r="C420" s="25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5"/>
      <c r="X420" s="25"/>
      <c r="Y420" s="25"/>
      <c r="Z420" s="26"/>
      <c r="AA420" s="26"/>
      <c r="AB420" s="25"/>
      <c r="AC420" s="25"/>
      <c r="AD420" s="25"/>
      <c r="AE420" s="25"/>
      <c r="AF420" s="27"/>
      <c r="AG420" s="27"/>
      <c r="AH420" s="27"/>
      <c r="AI420" s="27"/>
      <c r="AJ420" s="27"/>
      <c r="AK420" s="27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3"/>
      <c r="AY420" s="3"/>
    </row>
    <row r="421" spans="2:51" ht="18" customHeight="1" x14ac:dyDescent="0.25">
      <c r="B421" s="25"/>
      <c r="C421" s="25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5"/>
      <c r="X421" s="25"/>
      <c r="Y421" s="25"/>
      <c r="Z421" s="26"/>
      <c r="AA421" s="26"/>
      <c r="AB421" s="25"/>
      <c r="AC421" s="25"/>
      <c r="AD421" s="25"/>
      <c r="AE421" s="25"/>
      <c r="AF421" s="27"/>
      <c r="AG421" s="27"/>
      <c r="AH421" s="27"/>
      <c r="AI421" s="27"/>
      <c r="AJ421" s="27"/>
      <c r="AK421" s="27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3"/>
      <c r="AY421" s="3"/>
    </row>
    <row r="422" spans="2:51" ht="18" customHeight="1" x14ac:dyDescent="0.25">
      <c r="B422" s="25"/>
      <c r="C422" s="25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5"/>
      <c r="X422" s="25"/>
      <c r="Y422" s="25"/>
      <c r="Z422" s="26"/>
      <c r="AA422" s="26"/>
      <c r="AB422" s="25"/>
      <c r="AC422" s="25"/>
      <c r="AD422" s="25"/>
      <c r="AE422" s="25"/>
      <c r="AF422" s="27"/>
      <c r="AG422" s="27"/>
      <c r="AH422" s="27"/>
      <c r="AI422" s="27"/>
      <c r="AJ422" s="27"/>
      <c r="AK422" s="27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3"/>
      <c r="AY422" s="3"/>
    </row>
    <row r="423" spans="2:51" ht="18" customHeight="1" x14ac:dyDescent="0.25">
      <c r="B423" s="25"/>
      <c r="C423" s="25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5"/>
      <c r="X423" s="25"/>
      <c r="Y423" s="25"/>
      <c r="Z423" s="26"/>
      <c r="AA423" s="26"/>
      <c r="AB423" s="25"/>
      <c r="AC423" s="25"/>
      <c r="AD423" s="25"/>
      <c r="AE423" s="25"/>
      <c r="AF423" s="27"/>
      <c r="AG423" s="27"/>
      <c r="AH423" s="27"/>
      <c r="AI423" s="27"/>
      <c r="AJ423" s="27"/>
      <c r="AK423" s="27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3"/>
      <c r="AY423" s="3"/>
    </row>
    <row r="424" spans="2:51" ht="18" customHeight="1" x14ac:dyDescent="0.25">
      <c r="B424" s="25"/>
      <c r="C424" s="25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5"/>
      <c r="X424" s="25"/>
      <c r="Y424" s="25"/>
      <c r="Z424" s="26"/>
      <c r="AA424" s="26"/>
      <c r="AB424" s="25"/>
      <c r="AC424" s="25"/>
      <c r="AD424" s="25"/>
      <c r="AE424" s="25"/>
      <c r="AF424" s="27"/>
      <c r="AG424" s="27"/>
      <c r="AH424" s="27"/>
      <c r="AI424" s="27"/>
      <c r="AJ424" s="27"/>
      <c r="AK424" s="27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3"/>
      <c r="AY424" s="3"/>
    </row>
    <row r="425" spans="2:51" ht="18" customHeight="1" x14ac:dyDescent="0.25">
      <c r="B425" s="25"/>
      <c r="C425" s="25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5"/>
      <c r="X425" s="25"/>
      <c r="Y425" s="25"/>
      <c r="Z425" s="26"/>
      <c r="AA425" s="26"/>
      <c r="AB425" s="25"/>
      <c r="AC425" s="25"/>
      <c r="AD425" s="25"/>
      <c r="AE425" s="25"/>
      <c r="AF425" s="27"/>
      <c r="AG425" s="27"/>
      <c r="AH425" s="27"/>
      <c r="AI425" s="27"/>
      <c r="AJ425" s="27"/>
      <c r="AK425" s="27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3"/>
      <c r="AY425" s="3"/>
    </row>
    <row r="426" spans="2:51" ht="18" customHeight="1" x14ac:dyDescent="0.25">
      <c r="B426" s="25"/>
      <c r="C426" s="25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5"/>
      <c r="X426" s="25"/>
      <c r="Y426" s="25"/>
      <c r="Z426" s="26"/>
      <c r="AA426" s="26"/>
      <c r="AB426" s="25"/>
      <c r="AC426" s="25"/>
      <c r="AD426" s="25"/>
      <c r="AE426" s="25"/>
      <c r="AF426" s="27"/>
      <c r="AG426" s="27"/>
      <c r="AH426" s="27"/>
      <c r="AI426" s="27"/>
      <c r="AJ426" s="27"/>
      <c r="AK426" s="27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3"/>
      <c r="AY426" s="3"/>
    </row>
    <row r="427" spans="2:51" ht="18" customHeight="1" x14ac:dyDescent="0.25">
      <c r="B427" s="25"/>
      <c r="C427" s="25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5"/>
      <c r="X427" s="25"/>
      <c r="Y427" s="25"/>
      <c r="Z427" s="26"/>
      <c r="AA427" s="26"/>
      <c r="AB427" s="25"/>
      <c r="AC427" s="25"/>
      <c r="AD427" s="25"/>
      <c r="AE427" s="25"/>
      <c r="AF427" s="27"/>
      <c r="AG427" s="27"/>
      <c r="AH427" s="27"/>
      <c r="AI427" s="27"/>
      <c r="AJ427" s="27"/>
      <c r="AK427" s="27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3"/>
      <c r="AY427" s="3"/>
    </row>
    <row r="428" spans="2:51" ht="18" customHeight="1" x14ac:dyDescent="0.25">
      <c r="B428" s="25"/>
      <c r="C428" s="25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5"/>
      <c r="X428" s="25"/>
      <c r="Y428" s="25"/>
      <c r="Z428" s="26"/>
      <c r="AA428" s="26"/>
      <c r="AB428" s="25"/>
      <c r="AC428" s="25"/>
      <c r="AD428" s="25"/>
      <c r="AE428" s="25"/>
      <c r="AF428" s="27"/>
      <c r="AG428" s="27"/>
      <c r="AH428" s="27"/>
      <c r="AI428" s="27"/>
      <c r="AJ428" s="27"/>
      <c r="AK428" s="27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3"/>
      <c r="AY428" s="3"/>
    </row>
    <row r="429" spans="2:51" ht="18" customHeight="1" x14ac:dyDescent="0.25">
      <c r="B429" s="25"/>
      <c r="C429" s="25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5"/>
      <c r="X429" s="25"/>
      <c r="Y429" s="25"/>
      <c r="Z429" s="26"/>
      <c r="AA429" s="26"/>
      <c r="AB429" s="25"/>
      <c r="AC429" s="25"/>
      <c r="AD429" s="25"/>
      <c r="AE429" s="25"/>
      <c r="AF429" s="27"/>
      <c r="AG429" s="27"/>
      <c r="AH429" s="27"/>
      <c r="AI429" s="27"/>
      <c r="AJ429" s="27"/>
      <c r="AK429" s="27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3"/>
      <c r="AY429" s="3"/>
    </row>
    <row r="430" spans="2:51" ht="18" customHeight="1" x14ac:dyDescent="0.25">
      <c r="B430" s="25"/>
      <c r="C430" s="25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5"/>
      <c r="X430" s="25"/>
      <c r="Y430" s="25"/>
      <c r="Z430" s="26"/>
      <c r="AA430" s="26"/>
      <c r="AB430" s="25"/>
      <c r="AC430" s="25"/>
      <c r="AD430" s="25"/>
      <c r="AE430" s="25"/>
      <c r="AF430" s="27"/>
      <c r="AG430" s="27"/>
      <c r="AH430" s="27"/>
      <c r="AI430" s="27"/>
      <c r="AJ430" s="27"/>
      <c r="AK430" s="27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3"/>
      <c r="AY430" s="3"/>
    </row>
    <row r="431" spans="2:51" ht="18" customHeight="1" x14ac:dyDescent="0.25">
      <c r="B431" s="25"/>
      <c r="C431" s="25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5"/>
      <c r="X431" s="25"/>
      <c r="Y431" s="25"/>
      <c r="Z431" s="26"/>
      <c r="AA431" s="26"/>
      <c r="AB431" s="25"/>
      <c r="AC431" s="25"/>
      <c r="AD431" s="25"/>
      <c r="AE431" s="25"/>
      <c r="AF431" s="27"/>
      <c r="AG431" s="27"/>
      <c r="AH431" s="27"/>
      <c r="AI431" s="27"/>
      <c r="AJ431" s="27"/>
      <c r="AK431" s="27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3"/>
      <c r="AY431" s="3"/>
    </row>
    <row r="432" spans="2:51" ht="18" customHeight="1" x14ac:dyDescent="0.25">
      <c r="B432" s="25"/>
      <c r="C432" s="25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5"/>
      <c r="X432" s="25"/>
      <c r="Y432" s="25"/>
      <c r="Z432" s="26"/>
      <c r="AA432" s="26"/>
      <c r="AB432" s="25"/>
      <c r="AC432" s="25"/>
      <c r="AD432" s="25"/>
      <c r="AE432" s="25"/>
      <c r="AF432" s="27"/>
      <c r="AG432" s="27"/>
      <c r="AH432" s="27"/>
      <c r="AI432" s="27"/>
      <c r="AJ432" s="27"/>
      <c r="AK432" s="27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3"/>
      <c r="AY432" s="3"/>
    </row>
    <row r="433" spans="2:51" ht="18" customHeight="1" x14ac:dyDescent="0.25">
      <c r="B433" s="25"/>
      <c r="C433" s="25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5"/>
      <c r="X433" s="25"/>
      <c r="Y433" s="25"/>
      <c r="Z433" s="26"/>
      <c r="AA433" s="26"/>
      <c r="AB433" s="25"/>
      <c r="AC433" s="25"/>
      <c r="AD433" s="25"/>
      <c r="AE433" s="25"/>
      <c r="AF433" s="27"/>
      <c r="AG433" s="27"/>
      <c r="AH433" s="27"/>
      <c r="AI433" s="27"/>
      <c r="AJ433" s="27"/>
      <c r="AK433" s="27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3"/>
      <c r="AY433" s="3"/>
    </row>
    <row r="434" spans="2:51" ht="18" customHeight="1" x14ac:dyDescent="0.25">
      <c r="B434" s="25"/>
      <c r="C434" s="25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5"/>
      <c r="X434" s="25"/>
      <c r="Y434" s="25"/>
      <c r="Z434" s="26"/>
      <c r="AA434" s="26"/>
      <c r="AB434" s="25"/>
      <c r="AC434" s="25"/>
      <c r="AD434" s="25"/>
      <c r="AE434" s="25"/>
      <c r="AF434" s="27"/>
      <c r="AG434" s="27"/>
      <c r="AH434" s="27"/>
      <c r="AI434" s="27"/>
      <c r="AJ434" s="27"/>
      <c r="AK434" s="27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3"/>
      <c r="AY434" s="3"/>
    </row>
    <row r="435" spans="2:51" ht="18" customHeight="1" x14ac:dyDescent="0.25">
      <c r="B435" s="25"/>
      <c r="C435" s="25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5"/>
      <c r="X435" s="25"/>
      <c r="Y435" s="25"/>
      <c r="Z435" s="26"/>
      <c r="AA435" s="26"/>
      <c r="AB435" s="25"/>
      <c r="AC435" s="25"/>
      <c r="AD435" s="25"/>
      <c r="AE435" s="25"/>
      <c r="AF435" s="27"/>
      <c r="AG435" s="27"/>
      <c r="AH435" s="27"/>
      <c r="AI435" s="27"/>
      <c r="AJ435" s="27"/>
      <c r="AK435" s="27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3"/>
      <c r="AY435" s="3"/>
    </row>
    <row r="436" spans="2:51" ht="18" customHeight="1" x14ac:dyDescent="0.25">
      <c r="B436" s="25"/>
      <c r="C436" s="25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5"/>
      <c r="X436" s="25"/>
      <c r="Y436" s="25"/>
      <c r="Z436" s="26"/>
      <c r="AA436" s="26"/>
      <c r="AB436" s="25"/>
      <c r="AC436" s="25"/>
      <c r="AD436" s="25"/>
      <c r="AE436" s="25"/>
      <c r="AF436" s="27"/>
      <c r="AG436" s="27"/>
      <c r="AH436" s="27"/>
      <c r="AI436" s="27"/>
      <c r="AJ436" s="27"/>
      <c r="AK436" s="27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3"/>
      <c r="AY436" s="3"/>
    </row>
    <row r="437" spans="2:51" ht="18" customHeight="1" x14ac:dyDescent="0.25">
      <c r="B437" s="25"/>
      <c r="C437" s="25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5"/>
      <c r="X437" s="25"/>
      <c r="Y437" s="25"/>
      <c r="Z437" s="26"/>
      <c r="AA437" s="26"/>
      <c r="AB437" s="25"/>
      <c r="AC437" s="25"/>
      <c r="AD437" s="25"/>
      <c r="AE437" s="25"/>
      <c r="AF437" s="27"/>
      <c r="AG437" s="27"/>
      <c r="AH437" s="27"/>
      <c r="AI437" s="27"/>
      <c r="AJ437" s="27"/>
      <c r="AK437" s="27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3"/>
      <c r="AY437" s="3"/>
    </row>
    <row r="438" spans="2:51" ht="18" customHeight="1" x14ac:dyDescent="0.25">
      <c r="B438" s="25"/>
      <c r="C438" s="25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5"/>
      <c r="X438" s="25"/>
      <c r="Y438" s="25"/>
      <c r="Z438" s="26"/>
      <c r="AA438" s="26"/>
      <c r="AB438" s="25"/>
      <c r="AC438" s="25"/>
      <c r="AD438" s="25"/>
      <c r="AE438" s="25"/>
      <c r="AF438" s="27"/>
      <c r="AG438" s="27"/>
      <c r="AH438" s="27"/>
      <c r="AI438" s="27"/>
      <c r="AJ438" s="27"/>
      <c r="AK438" s="27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3"/>
      <c r="AY438" s="3"/>
    </row>
    <row r="439" spans="2:51" ht="18" customHeight="1" x14ac:dyDescent="0.25">
      <c r="B439" s="25"/>
      <c r="C439" s="25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5"/>
      <c r="X439" s="25"/>
      <c r="Y439" s="25"/>
      <c r="Z439" s="26"/>
      <c r="AA439" s="26"/>
      <c r="AB439" s="25"/>
      <c r="AC439" s="25"/>
      <c r="AD439" s="25"/>
      <c r="AE439" s="25"/>
      <c r="AF439" s="27"/>
      <c r="AG439" s="27"/>
      <c r="AH439" s="27"/>
      <c r="AI439" s="27"/>
      <c r="AJ439" s="27"/>
      <c r="AK439" s="27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3"/>
      <c r="AY439" s="3"/>
    </row>
    <row r="440" spans="2:51" ht="18" customHeight="1" x14ac:dyDescent="0.25">
      <c r="B440" s="25"/>
      <c r="C440" s="25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5"/>
      <c r="X440" s="25"/>
      <c r="Y440" s="25"/>
      <c r="Z440" s="26"/>
      <c r="AA440" s="26"/>
      <c r="AB440" s="25"/>
      <c r="AC440" s="25"/>
      <c r="AD440" s="25"/>
      <c r="AE440" s="25"/>
      <c r="AF440" s="27"/>
      <c r="AG440" s="27"/>
      <c r="AH440" s="27"/>
      <c r="AI440" s="27"/>
      <c r="AJ440" s="27"/>
      <c r="AK440" s="27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3"/>
      <c r="AY440" s="3"/>
    </row>
    <row r="441" spans="2:51" ht="18" customHeight="1" x14ac:dyDescent="0.25">
      <c r="B441" s="25"/>
      <c r="C441" s="25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5"/>
      <c r="X441" s="25"/>
      <c r="Y441" s="25"/>
      <c r="Z441" s="26"/>
      <c r="AA441" s="26"/>
      <c r="AB441" s="25"/>
      <c r="AC441" s="25"/>
      <c r="AD441" s="25"/>
      <c r="AE441" s="25"/>
      <c r="AF441" s="27"/>
      <c r="AG441" s="27"/>
      <c r="AH441" s="27"/>
      <c r="AI441" s="27"/>
      <c r="AJ441" s="27"/>
      <c r="AK441" s="27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3"/>
      <c r="AY441" s="3"/>
    </row>
    <row r="442" spans="2:51" ht="18" customHeight="1" x14ac:dyDescent="0.25">
      <c r="B442" s="25"/>
      <c r="C442" s="25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5"/>
      <c r="X442" s="25"/>
      <c r="Y442" s="25"/>
      <c r="Z442" s="26"/>
      <c r="AA442" s="26"/>
      <c r="AB442" s="25"/>
      <c r="AC442" s="25"/>
      <c r="AD442" s="25"/>
      <c r="AE442" s="25"/>
      <c r="AF442" s="27"/>
      <c r="AG442" s="27"/>
      <c r="AH442" s="27"/>
      <c r="AI442" s="27"/>
      <c r="AJ442" s="27"/>
      <c r="AK442" s="27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3"/>
      <c r="AY442" s="3"/>
    </row>
    <row r="443" spans="2:51" ht="18" customHeight="1" x14ac:dyDescent="0.25">
      <c r="B443" s="25"/>
      <c r="C443" s="25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5"/>
      <c r="X443" s="25"/>
      <c r="Y443" s="25"/>
      <c r="Z443" s="26"/>
      <c r="AA443" s="26"/>
      <c r="AB443" s="25"/>
      <c r="AC443" s="25"/>
      <c r="AD443" s="25"/>
      <c r="AE443" s="25"/>
      <c r="AF443" s="27"/>
      <c r="AG443" s="27"/>
      <c r="AH443" s="27"/>
      <c r="AI443" s="27"/>
      <c r="AJ443" s="27"/>
      <c r="AK443" s="27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3"/>
      <c r="AY443" s="3"/>
    </row>
    <row r="444" spans="2:51" ht="18" customHeight="1" x14ac:dyDescent="0.25">
      <c r="B444" s="25"/>
      <c r="C444" s="25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5"/>
      <c r="X444" s="25"/>
      <c r="Y444" s="25"/>
      <c r="Z444" s="26"/>
      <c r="AA444" s="26"/>
      <c r="AB444" s="25"/>
      <c r="AC444" s="25"/>
      <c r="AD444" s="25"/>
      <c r="AE444" s="25"/>
      <c r="AF444" s="27"/>
      <c r="AG444" s="27"/>
      <c r="AH444" s="27"/>
      <c r="AI444" s="27"/>
      <c r="AJ444" s="27"/>
      <c r="AK444" s="27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3"/>
      <c r="AY444" s="3"/>
    </row>
    <row r="445" spans="2:51" ht="18" customHeight="1" x14ac:dyDescent="0.25">
      <c r="B445" s="25"/>
      <c r="C445" s="25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5"/>
      <c r="X445" s="25"/>
      <c r="Y445" s="25"/>
      <c r="Z445" s="26"/>
      <c r="AA445" s="26"/>
      <c r="AB445" s="25"/>
      <c r="AC445" s="25"/>
      <c r="AD445" s="25"/>
      <c r="AE445" s="25"/>
      <c r="AF445" s="27"/>
      <c r="AG445" s="27"/>
      <c r="AH445" s="27"/>
      <c r="AI445" s="27"/>
      <c r="AJ445" s="27"/>
      <c r="AK445" s="27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3"/>
      <c r="AY445" s="3"/>
    </row>
    <row r="446" spans="2:51" ht="18" customHeight="1" x14ac:dyDescent="0.25">
      <c r="B446" s="25"/>
      <c r="C446" s="25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5"/>
      <c r="X446" s="25"/>
      <c r="Y446" s="25"/>
      <c r="Z446" s="26"/>
      <c r="AA446" s="26"/>
      <c r="AB446" s="25"/>
      <c r="AC446" s="25"/>
      <c r="AD446" s="25"/>
      <c r="AE446" s="25"/>
      <c r="AF446" s="27"/>
      <c r="AG446" s="27"/>
      <c r="AH446" s="27"/>
      <c r="AI446" s="27"/>
      <c r="AJ446" s="27"/>
      <c r="AK446" s="27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3"/>
      <c r="AY446" s="3"/>
    </row>
    <row r="447" spans="2:51" ht="18" customHeight="1" x14ac:dyDescent="0.25">
      <c r="B447" s="25"/>
      <c r="C447" s="25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5"/>
      <c r="X447" s="25"/>
      <c r="Y447" s="25"/>
      <c r="Z447" s="26"/>
      <c r="AA447" s="26"/>
      <c r="AB447" s="25"/>
      <c r="AC447" s="25"/>
      <c r="AD447" s="25"/>
      <c r="AE447" s="25"/>
      <c r="AF447" s="27"/>
      <c r="AG447" s="27"/>
      <c r="AH447" s="27"/>
      <c r="AI447" s="27"/>
      <c r="AJ447" s="27"/>
      <c r="AK447" s="27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3"/>
      <c r="AY447" s="3"/>
    </row>
    <row r="448" spans="2:51" ht="18" customHeight="1" x14ac:dyDescent="0.25">
      <c r="B448" s="25"/>
      <c r="C448" s="25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5"/>
      <c r="X448" s="25"/>
      <c r="Y448" s="25"/>
      <c r="Z448" s="26"/>
      <c r="AA448" s="26"/>
      <c r="AB448" s="25"/>
      <c r="AC448" s="25"/>
      <c r="AD448" s="25"/>
      <c r="AE448" s="25"/>
      <c r="AF448" s="27"/>
      <c r="AG448" s="27"/>
      <c r="AH448" s="27"/>
      <c r="AI448" s="27"/>
      <c r="AJ448" s="27"/>
      <c r="AK448" s="27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3"/>
      <c r="AY448" s="3"/>
    </row>
    <row r="449" spans="2:51" ht="18" customHeight="1" x14ac:dyDescent="0.25">
      <c r="B449" s="25"/>
      <c r="C449" s="25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5"/>
      <c r="X449" s="25"/>
      <c r="Y449" s="25"/>
      <c r="Z449" s="26"/>
      <c r="AA449" s="26"/>
      <c r="AB449" s="25"/>
      <c r="AC449" s="25"/>
      <c r="AD449" s="25"/>
      <c r="AE449" s="25"/>
      <c r="AF449" s="27"/>
      <c r="AG449" s="27"/>
      <c r="AH449" s="27"/>
      <c r="AI449" s="27"/>
      <c r="AJ449" s="27"/>
      <c r="AK449" s="27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3"/>
      <c r="AY449" s="3"/>
    </row>
    <row r="450" spans="2:51" ht="18" customHeight="1" x14ac:dyDescent="0.25">
      <c r="B450" s="25"/>
      <c r="C450" s="25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5"/>
      <c r="X450" s="25"/>
      <c r="Y450" s="25"/>
      <c r="Z450" s="26"/>
      <c r="AA450" s="26"/>
      <c r="AB450" s="25"/>
      <c r="AC450" s="25"/>
      <c r="AD450" s="25"/>
      <c r="AE450" s="25"/>
      <c r="AF450" s="27"/>
      <c r="AG450" s="27"/>
      <c r="AH450" s="27"/>
      <c r="AI450" s="27"/>
      <c r="AJ450" s="27"/>
      <c r="AK450" s="27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3"/>
      <c r="AY450" s="3"/>
    </row>
    <row r="451" spans="2:51" ht="18" customHeight="1" x14ac:dyDescent="0.25">
      <c r="B451" s="25"/>
      <c r="C451" s="25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5"/>
      <c r="X451" s="25"/>
      <c r="Y451" s="25"/>
      <c r="Z451" s="26"/>
      <c r="AA451" s="26"/>
      <c r="AB451" s="25"/>
      <c r="AC451" s="25"/>
      <c r="AD451" s="25"/>
      <c r="AE451" s="25"/>
      <c r="AF451" s="27"/>
      <c r="AG451" s="27"/>
      <c r="AH451" s="27"/>
      <c r="AI451" s="27"/>
      <c r="AJ451" s="27"/>
      <c r="AK451" s="27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3"/>
      <c r="AY451" s="3"/>
    </row>
    <row r="452" spans="2:51" ht="18" customHeight="1" x14ac:dyDescent="0.25">
      <c r="B452" s="25"/>
      <c r="C452" s="25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5"/>
      <c r="X452" s="25"/>
      <c r="Y452" s="25"/>
      <c r="Z452" s="26"/>
      <c r="AA452" s="26"/>
      <c r="AB452" s="25"/>
      <c r="AC452" s="25"/>
      <c r="AD452" s="25"/>
      <c r="AE452" s="25"/>
      <c r="AF452" s="27"/>
      <c r="AG452" s="27"/>
      <c r="AH452" s="27"/>
      <c r="AI452" s="27"/>
      <c r="AJ452" s="27"/>
      <c r="AK452" s="27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3"/>
      <c r="AY452" s="3"/>
    </row>
    <row r="453" spans="2:51" ht="18" customHeight="1" x14ac:dyDescent="0.25">
      <c r="B453" s="25"/>
      <c r="C453" s="25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5"/>
      <c r="X453" s="25"/>
      <c r="Y453" s="25"/>
      <c r="Z453" s="26"/>
      <c r="AA453" s="26"/>
      <c r="AB453" s="25"/>
      <c r="AC453" s="25"/>
      <c r="AD453" s="25"/>
      <c r="AE453" s="25"/>
      <c r="AF453" s="27"/>
      <c r="AG453" s="27"/>
      <c r="AH453" s="27"/>
      <c r="AI453" s="27"/>
      <c r="AJ453" s="27"/>
      <c r="AK453" s="27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3"/>
      <c r="AY453" s="3"/>
    </row>
    <row r="454" spans="2:51" ht="18" customHeight="1" x14ac:dyDescent="0.25">
      <c r="B454" s="25"/>
      <c r="C454" s="25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5"/>
      <c r="X454" s="25"/>
      <c r="Y454" s="25"/>
      <c r="Z454" s="26"/>
      <c r="AA454" s="26"/>
      <c r="AB454" s="25"/>
      <c r="AC454" s="25"/>
      <c r="AD454" s="25"/>
      <c r="AE454" s="25"/>
      <c r="AF454" s="27"/>
      <c r="AG454" s="27"/>
      <c r="AH454" s="27"/>
      <c r="AI454" s="27"/>
      <c r="AJ454" s="27"/>
      <c r="AK454" s="27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3"/>
      <c r="AY454" s="3"/>
    </row>
    <row r="455" spans="2:51" ht="18" customHeight="1" x14ac:dyDescent="0.25">
      <c r="B455" s="25"/>
      <c r="C455" s="25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5"/>
      <c r="X455" s="25"/>
      <c r="Y455" s="25"/>
      <c r="Z455" s="26"/>
      <c r="AA455" s="26"/>
      <c r="AB455" s="25"/>
      <c r="AC455" s="25"/>
      <c r="AD455" s="25"/>
      <c r="AE455" s="25"/>
      <c r="AF455" s="27"/>
      <c r="AG455" s="27"/>
      <c r="AH455" s="27"/>
      <c r="AI455" s="27"/>
      <c r="AJ455" s="27"/>
      <c r="AK455" s="27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3"/>
      <c r="AY455" s="3"/>
    </row>
    <row r="456" spans="2:51" ht="18" customHeight="1" x14ac:dyDescent="0.25">
      <c r="B456" s="25"/>
      <c r="C456" s="25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5"/>
      <c r="X456" s="25"/>
      <c r="Y456" s="25"/>
      <c r="Z456" s="26"/>
      <c r="AA456" s="26"/>
      <c r="AB456" s="25"/>
      <c r="AC456" s="25"/>
      <c r="AD456" s="25"/>
      <c r="AE456" s="25"/>
      <c r="AF456" s="27"/>
      <c r="AG456" s="27"/>
      <c r="AH456" s="27"/>
      <c r="AI456" s="27"/>
      <c r="AJ456" s="27"/>
      <c r="AK456" s="27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3"/>
      <c r="AY456" s="3"/>
    </row>
    <row r="457" spans="2:51" ht="18" customHeight="1" x14ac:dyDescent="0.25">
      <c r="B457" s="25"/>
      <c r="C457" s="25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5"/>
      <c r="X457" s="25"/>
      <c r="Y457" s="25"/>
      <c r="Z457" s="26"/>
      <c r="AA457" s="26"/>
      <c r="AB457" s="25"/>
      <c r="AC457" s="25"/>
      <c r="AD457" s="25"/>
      <c r="AE457" s="25"/>
      <c r="AF457" s="27"/>
      <c r="AG457" s="27"/>
      <c r="AH457" s="27"/>
      <c r="AI457" s="27"/>
      <c r="AJ457" s="27"/>
      <c r="AK457" s="27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3"/>
      <c r="AY457" s="3"/>
    </row>
    <row r="458" spans="2:51" ht="18" customHeight="1" x14ac:dyDescent="0.25">
      <c r="B458" s="25"/>
      <c r="C458" s="25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5"/>
      <c r="X458" s="25"/>
      <c r="Y458" s="25"/>
      <c r="Z458" s="26"/>
      <c r="AA458" s="26"/>
      <c r="AB458" s="25"/>
      <c r="AC458" s="25"/>
      <c r="AD458" s="25"/>
      <c r="AE458" s="25"/>
      <c r="AF458" s="27"/>
      <c r="AG458" s="27"/>
      <c r="AH458" s="27"/>
      <c r="AI458" s="27"/>
      <c r="AJ458" s="27"/>
      <c r="AK458" s="27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3"/>
      <c r="AY458" s="3"/>
    </row>
    <row r="459" spans="2:51" ht="18" customHeight="1" x14ac:dyDescent="0.25">
      <c r="B459" s="25"/>
      <c r="C459" s="25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5"/>
      <c r="X459" s="25"/>
      <c r="Y459" s="25"/>
      <c r="Z459" s="26"/>
      <c r="AA459" s="26"/>
      <c r="AB459" s="25"/>
      <c r="AC459" s="25"/>
      <c r="AD459" s="25"/>
      <c r="AE459" s="25"/>
      <c r="AF459" s="27"/>
      <c r="AG459" s="27"/>
      <c r="AH459" s="27"/>
      <c r="AI459" s="27"/>
      <c r="AJ459" s="27"/>
      <c r="AK459" s="27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3"/>
      <c r="AY459" s="3"/>
    </row>
    <row r="460" spans="2:51" ht="18" customHeight="1" x14ac:dyDescent="0.25">
      <c r="B460" s="25"/>
      <c r="C460" s="25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5"/>
      <c r="X460" s="25"/>
      <c r="Y460" s="25"/>
      <c r="Z460" s="26"/>
      <c r="AA460" s="26"/>
      <c r="AB460" s="25"/>
      <c r="AC460" s="25"/>
      <c r="AD460" s="25"/>
      <c r="AE460" s="25"/>
      <c r="AF460" s="27"/>
      <c r="AG460" s="27"/>
      <c r="AH460" s="27"/>
      <c r="AI460" s="27"/>
      <c r="AJ460" s="27"/>
      <c r="AK460" s="27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3"/>
      <c r="AY460" s="3"/>
    </row>
    <row r="461" spans="2:51" ht="18" customHeight="1" x14ac:dyDescent="0.25">
      <c r="B461" s="25"/>
      <c r="C461" s="25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5"/>
      <c r="X461" s="25"/>
      <c r="Y461" s="25"/>
      <c r="Z461" s="26"/>
      <c r="AA461" s="26"/>
      <c r="AB461" s="25"/>
      <c r="AC461" s="25"/>
      <c r="AD461" s="25"/>
      <c r="AE461" s="25"/>
      <c r="AF461" s="27"/>
      <c r="AG461" s="27"/>
      <c r="AH461" s="27"/>
      <c r="AI461" s="27"/>
      <c r="AJ461" s="27"/>
      <c r="AK461" s="27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3"/>
      <c r="AY461" s="3"/>
    </row>
    <row r="462" spans="2:51" ht="18" customHeight="1" x14ac:dyDescent="0.25">
      <c r="B462" s="25"/>
      <c r="C462" s="25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5"/>
      <c r="X462" s="25"/>
      <c r="Y462" s="25"/>
      <c r="Z462" s="26"/>
      <c r="AA462" s="26"/>
      <c r="AB462" s="25"/>
      <c r="AC462" s="25"/>
      <c r="AD462" s="25"/>
      <c r="AE462" s="25"/>
      <c r="AF462" s="27"/>
      <c r="AG462" s="27"/>
      <c r="AH462" s="27"/>
      <c r="AI462" s="27"/>
      <c r="AJ462" s="27"/>
      <c r="AK462" s="27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3"/>
      <c r="AY462" s="3"/>
    </row>
    <row r="463" spans="2:51" ht="18" customHeight="1" x14ac:dyDescent="0.25">
      <c r="B463" s="25"/>
      <c r="C463" s="25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5"/>
      <c r="X463" s="25"/>
      <c r="Y463" s="25"/>
      <c r="Z463" s="26"/>
      <c r="AA463" s="26"/>
      <c r="AB463" s="25"/>
      <c r="AC463" s="25"/>
      <c r="AD463" s="25"/>
      <c r="AE463" s="25"/>
      <c r="AF463" s="27"/>
      <c r="AG463" s="27"/>
      <c r="AH463" s="27"/>
      <c r="AI463" s="27"/>
      <c r="AJ463" s="27"/>
      <c r="AK463" s="27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3"/>
      <c r="AY463" s="3"/>
    </row>
    <row r="464" spans="2:51" ht="18" customHeight="1" x14ac:dyDescent="0.25">
      <c r="B464" s="25"/>
      <c r="C464" s="25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5"/>
      <c r="X464" s="25"/>
      <c r="Y464" s="25"/>
      <c r="Z464" s="26"/>
      <c r="AA464" s="26"/>
      <c r="AB464" s="25"/>
      <c r="AC464" s="25"/>
      <c r="AD464" s="25"/>
      <c r="AE464" s="25"/>
      <c r="AF464" s="27"/>
      <c r="AG464" s="27"/>
      <c r="AH464" s="27"/>
      <c r="AI464" s="27"/>
      <c r="AJ464" s="27"/>
      <c r="AK464" s="27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3"/>
      <c r="AY464" s="3"/>
    </row>
    <row r="465" spans="2:51" ht="18" customHeight="1" x14ac:dyDescent="0.25">
      <c r="B465" s="25"/>
      <c r="C465" s="25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5"/>
      <c r="X465" s="25"/>
      <c r="Y465" s="25"/>
      <c r="Z465" s="26"/>
      <c r="AA465" s="26"/>
      <c r="AB465" s="25"/>
      <c r="AC465" s="25"/>
      <c r="AD465" s="25"/>
      <c r="AE465" s="25"/>
      <c r="AF465" s="27"/>
      <c r="AG465" s="27"/>
      <c r="AH465" s="27"/>
      <c r="AI465" s="27"/>
      <c r="AJ465" s="27"/>
      <c r="AK465" s="27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3"/>
      <c r="AY465" s="3"/>
    </row>
    <row r="466" spans="2:51" ht="18" customHeight="1" x14ac:dyDescent="0.25">
      <c r="B466" s="25"/>
      <c r="C466" s="25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5"/>
      <c r="X466" s="25"/>
      <c r="Y466" s="25"/>
      <c r="Z466" s="26"/>
      <c r="AA466" s="26"/>
      <c r="AB466" s="25"/>
      <c r="AC466" s="25"/>
      <c r="AD466" s="25"/>
      <c r="AE466" s="25"/>
      <c r="AF466" s="27"/>
      <c r="AG466" s="27"/>
      <c r="AH466" s="27"/>
      <c r="AI466" s="27"/>
      <c r="AJ466" s="27"/>
      <c r="AK466" s="27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3"/>
      <c r="AY466" s="3"/>
    </row>
    <row r="467" spans="2:51" ht="18" customHeight="1" x14ac:dyDescent="0.25">
      <c r="B467" s="25"/>
      <c r="C467" s="25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5"/>
      <c r="X467" s="25"/>
      <c r="Y467" s="25"/>
      <c r="Z467" s="26"/>
      <c r="AA467" s="26"/>
      <c r="AB467" s="25"/>
      <c r="AC467" s="25"/>
      <c r="AD467" s="25"/>
      <c r="AE467" s="25"/>
      <c r="AF467" s="27"/>
      <c r="AG467" s="27"/>
      <c r="AH467" s="27"/>
      <c r="AI467" s="27"/>
      <c r="AJ467" s="27"/>
      <c r="AK467" s="27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3"/>
      <c r="AY467" s="3"/>
    </row>
    <row r="468" spans="2:51" ht="18" customHeight="1" x14ac:dyDescent="0.25">
      <c r="B468" s="25"/>
      <c r="C468" s="25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5"/>
      <c r="X468" s="25"/>
      <c r="Y468" s="25"/>
      <c r="Z468" s="26"/>
      <c r="AA468" s="26"/>
      <c r="AB468" s="25"/>
      <c r="AC468" s="25"/>
      <c r="AD468" s="25"/>
      <c r="AE468" s="25"/>
      <c r="AF468" s="27"/>
      <c r="AG468" s="27"/>
      <c r="AH468" s="27"/>
      <c r="AI468" s="27"/>
      <c r="AJ468" s="27"/>
      <c r="AK468" s="27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3"/>
      <c r="AY468" s="3"/>
    </row>
    <row r="469" spans="2:51" ht="18" customHeight="1" x14ac:dyDescent="0.25">
      <c r="B469" s="25"/>
      <c r="C469" s="25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5"/>
      <c r="X469" s="25"/>
      <c r="Y469" s="25"/>
      <c r="Z469" s="26"/>
      <c r="AA469" s="26"/>
      <c r="AB469" s="25"/>
      <c r="AC469" s="25"/>
      <c r="AD469" s="25"/>
      <c r="AE469" s="25"/>
      <c r="AF469" s="27"/>
      <c r="AG469" s="27"/>
      <c r="AH469" s="27"/>
      <c r="AI469" s="27"/>
      <c r="AJ469" s="27"/>
      <c r="AK469" s="27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3"/>
      <c r="AY469" s="3"/>
    </row>
    <row r="470" spans="2:51" ht="18" customHeight="1" x14ac:dyDescent="0.25">
      <c r="B470" s="25"/>
      <c r="C470" s="25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5"/>
      <c r="X470" s="25"/>
      <c r="Y470" s="25"/>
      <c r="Z470" s="26"/>
      <c r="AA470" s="26"/>
      <c r="AB470" s="25"/>
      <c r="AC470" s="25"/>
      <c r="AD470" s="25"/>
      <c r="AE470" s="25"/>
      <c r="AF470" s="27"/>
      <c r="AG470" s="27"/>
      <c r="AH470" s="27"/>
      <c r="AI470" s="27"/>
      <c r="AJ470" s="27"/>
      <c r="AK470" s="27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3"/>
      <c r="AY470" s="3"/>
    </row>
    <row r="471" spans="2:51" ht="18" customHeight="1" x14ac:dyDescent="0.25">
      <c r="B471" s="25"/>
      <c r="C471" s="25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5"/>
      <c r="X471" s="25"/>
      <c r="Y471" s="25"/>
      <c r="Z471" s="26"/>
      <c r="AA471" s="26"/>
      <c r="AB471" s="25"/>
      <c r="AC471" s="25"/>
      <c r="AD471" s="25"/>
      <c r="AE471" s="25"/>
      <c r="AF471" s="27"/>
      <c r="AG471" s="27"/>
      <c r="AH471" s="27"/>
      <c r="AI471" s="27"/>
      <c r="AJ471" s="27"/>
      <c r="AK471" s="27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3"/>
      <c r="AY471" s="3"/>
    </row>
    <row r="472" spans="2:51" ht="18" customHeight="1" x14ac:dyDescent="0.25">
      <c r="B472" s="25"/>
      <c r="C472" s="25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5"/>
      <c r="X472" s="25"/>
      <c r="Y472" s="25"/>
      <c r="Z472" s="26"/>
      <c r="AA472" s="26"/>
      <c r="AB472" s="25"/>
      <c r="AC472" s="25"/>
      <c r="AD472" s="25"/>
      <c r="AE472" s="25"/>
      <c r="AF472" s="27"/>
      <c r="AG472" s="27"/>
      <c r="AH472" s="27"/>
      <c r="AI472" s="27"/>
      <c r="AJ472" s="27"/>
      <c r="AK472" s="27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3"/>
      <c r="AY472" s="3"/>
    </row>
    <row r="473" spans="2:51" ht="18" customHeight="1" x14ac:dyDescent="0.25">
      <c r="B473" s="25"/>
      <c r="C473" s="25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5"/>
      <c r="X473" s="25"/>
      <c r="Y473" s="25"/>
      <c r="Z473" s="26"/>
      <c r="AA473" s="26"/>
      <c r="AB473" s="25"/>
      <c r="AC473" s="25"/>
      <c r="AD473" s="25"/>
      <c r="AE473" s="25"/>
      <c r="AF473" s="27"/>
      <c r="AG473" s="27"/>
      <c r="AH473" s="27"/>
      <c r="AI473" s="27"/>
      <c r="AJ473" s="27"/>
      <c r="AK473" s="27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3"/>
      <c r="AY473" s="3"/>
    </row>
    <row r="474" spans="2:51" ht="18" customHeight="1" x14ac:dyDescent="0.25">
      <c r="B474" s="25"/>
      <c r="C474" s="25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5"/>
      <c r="X474" s="25"/>
      <c r="Y474" s="25"/>
      <c r="Z474" s="26"/>
      <c r="AA474" s="26"/>
      <c r="AB474" s="25"/>
      <c r="AC474" s="25"/>
      <c r="AD474" s="25"/>
      <c r="AE474" s="25"/>
      <c r="AF474" s="27"/>
      <c r="AG474" s="27"/>
      <c r="AH474" s="27"/>
      <c r="AI474" s="27"/>
      <c r="AJ474" s="27"/>
      <c r="AK474" s="27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3"/>
      <c r="AY474" s="3"/>
    </row>
    <row r="475" spans="2:51" ht="18" customHeight="1" x14ac:dyDescent="0.25">
      <c r="B475" s="25"/>
      <c r="C475" s="25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5"/>
      <c r="X475" s="25"/>
      <c r="Y475" s="25"/>
      <c r="Z475" s="26"/>
      <c r="AA475" s="26"/>
      <c r="AB475" s="25"/>
      <c r="AC475" s="25"/>
      <c r="AD475" s="25"/>
      <c r="AE475" s="25"/>
      <c r="AF475" s="27"/>
      <c r="AG475" s="27"/>
      <c r="AH475" s="27"/>
      <c r="AI475" s="27"/>
      <c r="AJ475" s="27"/>
      <c r="AK475" s="27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3"/>
      <c r="AY475" s="3"/>
    </row>
    <row r="476" spans="2:51" ht="18" customHeight="1" x14ac:dyDescent="0.25">
      <c r="B476" s="25"/>
      <c r="C476" s="25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5"/>
      <c r="X476" s="25"/>
      <c r="Y476" s="25"/>
      <c r="Z476" s="26"/>
      <c r="AA476" s="26"/>
      <c r="AB476" s="25"/>
      <c r="AC476" s="25"/>
      <c r="AD476" s="25"/>
      <c r="AE476" s="25"/>
      <c r="AF476" s="27"/>
      <c r="AG476" s="27"/>
      <c r="AH476" s="27"/>
      <c r="AI476" s="27"/>
      <c r="AJ476" s="27"/>
      <c r="AK476" s="27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3"/>
      <c r="AY476" s="3"/>
    </row>
    <row r="477" spans="2:51" ht="18" customHeight="1" x14ac:dyDescent="0.25">
      <c r="B477" s="25"/>
      <c r="C477" s="25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5"/>
      <c r="X477" s="25"/>
      <c r="Y477" s="25"/>
      <c r="Z477" s="26"/>
      <c r="AA477" s="26"/>
      <c r="AB477" s="25"/>
      <c r="AC477" s="25"/>
      <c r="AD477" s="25"/>
      <c r="AE477" s="25"/>
      <c r="AF477" s="27"/>
      <c r="AG477" s="27"/>
      <c r="AH477" s="27"/>
      <c r="AI477" s="27"/>
      <c r="AJ477" s="27"/>
      <c r="AK477" s="27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3"/>
      <c r="AY477" s="3"/>
    </row>
    <row r="478" spans="2:51" ht="18" customHeight="1" x14ac:dyDescent="0.25">
      <c r="B478" s="25"/>
      <c r="C478" s="25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5"/>
      <c r="X478" s="25"/>
      <c r="Y478" s="25"/>
      <c r="Z478" s="26"/>
      <c r="AA478" s="26"/>
      <c r="AB478" s="25"/>
      <c r="AC478" s="25"/>
      <c r="AD478" s="25"/>
      <c r="AE478" s="25"/>
      <c r="AF478" s="27"/>
      <c r="AG478" s="27"/>
      <c r="AH478" s="27"/>
      <c r="AI478" s="27"/>
      <c r="AJ478" s="27"/>
      <c r="AK478" s="27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3"/>
      <c r="AY478" s="3"/>
    </row>
    <row r="479" spans="2:51" ht="18" customHeight="1" x14ac:dyDescent="0.25">
      <c r="B479" s="25"/>
      <c r="C479" s="25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5"/>
      <c r="X479" s="25"/>
      <c r="Y479" s="25"/>
      <c r="Z479" s="26"/>
      <c r="AA479" s="26"/>
      <c r="AB479" s="25"/>
      <c r="AC479" s="25"/>
      <c r="AD479" s="25"/>
      <c r="AE479" s="25"/>
      <c r="AF479" s="27"/>
      <c r="AG479" s="27"/>
      <c r="AH479" s="27"/>
      <c r="AI479" s="27"/>
      <c r="AJ479" s="27"/>
      <c r="AK479" s="27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3"/>
      <c r="AY479" s="3"/>
    </row>
    <row r="480" spans="2:51" ht="18" customHeight="1" x14ac:dyDescent="0.25">
      <c r="B480" s="25"/>
      <c r="C480" s="25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5"/>
      <c r="X480" s="25"/>
      <c r="Y480" s="25"/>
      <c r="Z480" s="26"/>
      <c r="AA480" s="26"/>
      <c r="AB480" s="25"/>
      <c r="AC480" s="25"/>
      <c r="AD480" s="25"/>
      <c r="AE480" s="25"/>
      <c r="AF480" s="27"/>
      <c r="AG480" s="27"/>
      <c r="AH480" s="27"/>
      <c r="AI480" s="27"/>
      <c r="AJ480" s="27"/>
      <c r="AK480" s="27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3"/>
      <c r="AY480" s="3"/>
    </row>
    <row r="481" spans="2:51" ht="18" customHeight="1" x14ac:dyDescent="0.25">
      <c r="B481" s="25"/>
      <c r="C481" s="25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5"/>
      <c r="X481" s="25"/>
      <c r="Y481" s="25"/>
      <c r="Z481" s="26"/>
      <c r="AA481" s="26"/>
      <c r="AB481" s="25"/>
      <c r="AC481" s="25"/>
      <c r="AD481" s="25"/>
      <c r="AE481" s="25"/>
      <c r="AF481" s="27"/>
      <c r="AG481" s="27"/>
      <c r="AH481" s="27"/>
      <c r="AI481" s="27"/>
      <c r="AJ481" s="27"/>
      <c r="AK481" s="27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3"/>
      <c r="AY481" s="3"/>
    </row>
    <row r="482" spans="2:51" ht="18" customHeight="1" x14ac:dyDescent="0.25">
      <c r="B482" s="25"/>
      <c r="C482" s="25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5"/>
      <c r="X482" s="25"/>
      <c r="Y482" s="25"/>
      <c r="Z482" s="26"/>
      <c r="AA482" s="26"/>
      <c r="AB482" s="25"/>
      <c r="AC482" s="25"/>
      <c r="AD482" s="25"/>
      <c r="AE482" s="25"/>
      <c r="AF482" s="27"/>
      <c r="AG482" s="27"/>
      <c r="AH482" s="27"/>
      <c r="AI482" s="27"/>
      <c r="AJ482" s="27"/>
      <c r="AK482" s="27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3"/>
      <c r="AY482" s="3"/>
    </row>
    <row r="483" spans="2:51" ht="18" customHeight="1" x14ac:dyDescent="0.25">
      <c r="B483" s="25"/>
      <c r="C483" s="25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5"/>
      <c r="X483" s="25"/>
      <c r="Y483" s="25"/>
      <c r="Z483" s="26"/>
      <c r="AA483" s="26"/>
      <c r="AB483" s="25"/>
      <c r="AC483" s="25"/>
      <c r="AD483" s="25"/>
      <c r="AE483" s="25"/>
      <c r="AF483" s="27"/>
      <c r="AG483" s="27"/>
      <c r="AH483" s="27"/>
      <c r="AI483" s="27"/>
      <c r="AJ483" s="27"/>
      <c r="AK483" s="27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3"/>
      <c r="AY483" s="3"/>
    </row>
    <row r="484" spans="2:51" ht="18" customHeight="1" x14ac:dyDescent="0.25">
      <c r="B484" s="25"/>
      <c r="C484" s="25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5"/>
      <c r="X484" s="25"/>
      <c r="Y484" s="25"/>
      <c r="Z484" s="26"/>
      <c r="AA484" s="26"/>
      <c r="AB484" s="25"/>
      <c r="AC484" s="25"/>
      <c r="AD484" s="25"/>
      <c r="AE484" s="25"/>
      <c r="AF484" s="27"/>
      <c r="AG484" s="27"/>
      <c r="AH484" s="27"/>
      <c r="AI484" s="27"/>
      <c r="AJ484" s="27"/>
      <c r="AK484" s="27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3"/>
      <c r="AY484" s="3"/>
    </row>
    <row r="485" spans="2:51" ht="18" customHeight="1" x14ac:dyDescent="0.25">
      <c r="B485" s="25"/>
      <c r="C485" s="25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5"/>
      <c r="X485" s="25"/>
      <c r="Y485" s="25"/>
      <c r="Z485" s="26"/>
      <c r="AA485" s="26"/>
      <c r="AB485" s="25"/>
      <c r="AC485" s="25"/>
      <c r="AD485" s="25"/>
      <c r="AE485" s="25"/>
      <c r="AF485" s="27"/>
      <c r="AG485" s="27"/>
      <c r="AH485" s="27"/>
      <c r="AI485" s="27"/>
      <c r="AJ485" s="27"/>
      <c r="AK485" s="27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3"/>
      <c r="AY485" s="3"/>
    </row>
    <row r="486" spans="2:51" ht="18" customHeight="1" x14ac:dyDescent="0.25">
      <c r="B486" s="25"/>
      <c r="C486" s="25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5"/>
      <c r="X486" s="25"/>
      <c r="Y486" s="25"/>
      <c r="Z486" s="26"/>
      <c r="AA486" s="26"/>
      <c r="AB486" s="25"/>
      <c r="AC486" s="25"/>
      <c r="AD486" s="25"/>
      <c r="AE486" s="25"/>
      <c r="AF486" s="27"/>
      <c r="AG486" s="27"/>
      <c r="AH486" s="27"/>
      <c r="AI486" s="27"/>
      <c r="AJ486" s="27"/>
      <c r="AK486" s="27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3"/>
      <c r="AY486" s="3"/>
    </row>
    <row r="487" spans="2:51" ht="18" customHeight="1" x14ac:dyDescent="0.25">
      <c r="B487" s="25"/>
      <c r="C487" s="25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5"/>
      <c r="X487" s="25"/>
      <c r="Y487" s="25"/>
      <c r="Z487" s="26"/>
      <c r="AA487" s="26"/>
      <c r="AB487" s="25"/>
      <c r="AC487" s="25"/>
      <c r="AD487" s="25"/>
      <c r="AE487" s="25"/>
      <c r="AF487" s="27"/>
      <c r="AG487" s="27"/>
      <c r="AH487" s="27"/>
      <c r="AI487" s="27"/>
      <c r="AJ487" s="27"/>
      <c r="AK487" s="27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3"/>
      <c r="AY487" s="3"/>
    </row>
    <row r="488" spans="2:51" ht="18" customHeight="1" x14ac:dyDescent="0.25">
      <c r="B488" s="25"/>
      <c r="C488" s="25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5"/>
      <c r="X488" s="25"/>
      <c r="Y488" s="25"/>
      <c r="Z488" s="26"/>
      <c r="AA488" s="26"/>
      <c r="AB488" s="25"/>
      <c r="AC488" s="25"/>
      <c r="AD488" s="25"/>
      <c r="AE488" s="25"/>
      <c r="AF488" s="27"/>
      <c r="AG488" s="27"/>
      <c r="AH488" s="27"/>
      <c r="AI488" s="27"/>
      <c r="AJ488" s="27"/>
      <c r="AK488" s="27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3"/>
      <c r="AY488" s="3"/>
    </row>
    <row r="489" spans="2:51" ht="18" customHeight="1" x14ac:dyDescent="0.25">
      <c r="B489" s="25"/>
      <c r="C489" s="25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5"/>
      <c r="X489" s="25"/>
      <c r="Y489" s="25"/>
      <c r="Z489" s="26"/>
      <c r="AA489" s="26"/>
      <c r="AB489" s="25"/>
      <c r="AC489" s="25"/>
      <c r="AD489" s="25"/>
      <c r="AE489" s="25"/>
      <c r="AF489" s="27"/>
      <c r="AG489" s="27"/>
      <c r="AH489" s="27"/>
      <c r="AI489" s="27"/>
      <c r="AJ489" s="27"/>
      <c r="AK489" s="27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3"/>
      <c r="AY489" s="3"/>
    </row>
    <row r="490" spans="2:51" ht="18" customHeight="1" x14ac:dyDescent="0.25">
      <c r="B490" s="25"/>
      <c r="C490" s="25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5"/>
      <c r="X490" s="25"/>
      <c r="Y490" s="25"/>
      <c r="Z490" s="26"/>
      <c r="AA490" s="26"/>
      <c r="AB490" s="25"/>
      <c r="AC490" s="25"/>
      <c r="AD490" s="25"/>
      <c r="AE490" s="25"/>
      <c r="AF490" s="27"/>
      <c r="AG490" s="27"/>
      <c r="AH490" s="27"/>
      <c r="AI490" s="27"/>
      <c r="AJ490" s="27"/>
      <c r="AK490" s="27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3"/>
      <c r="AY490" s="3"/>
    </row>
    <row r="491" spans="2:51" ht="18" customHeight="1" x14ac:dyDescent="0.25">
      <c r="B491" s="25"/>
      <c r="C491" s="25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5"/>
      <c r="X491" s="25"/>
      <c r="Y491" s="25"/>
      <c r="Z491" s="26"/>
      <c r="AA491" s="26"/>
      <c r="AB491" s="25"/>
      <c r="AC491" s="25"/>
      <c r="AD491" s="25"/>
      <c r="AE491" s="25"/>
      <c r="AF491" s="27"/>
      <c r="AG491" s="27"/>
      <c r="AH491" s="27"/>
      <c r="AI491" s="27"/>
      <c r="AJ491" s="27"/>
      <c r="AK491" s="27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3"/>
      <c r="AY491" s="3"/>
    </row>
    <row r="492" spans="2:51" ht="18" customHeight="1" x14ac:dyDescent="0.25">
      <c r="B492" s="25"/>
      <c r="C492" s="25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5"/>
      <c r="X492" s="25"/>
      <c r="Y492" s="25"/>
      <c r="Z492" s="26"/>
      <c r="AA492" s="26"/>
      <c r="AB492" s="25"/>
      <c r="AC492" s="25"/>
      <c r="AD492" s="25"/>
      <c r="AE492" s="25"/>
      <c r="AF492" s="27"/>
      <c r="AG492" s="27"/>
      <c r="AH492" s="27"/>
      <c r="AI492" s="27"/>
      <c r="AJ492" s="27"/>
      <c r="AK492" s="27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3"/>
      <c r="AY492" s="3"/>
    </row>
    <row r="493" spans="2:51" ht="18" customHeight="1" x14ac:dyDescent="0.25">
      <c r="B493" s="25"/>
      <c r="C493" s="25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5"/>
      <c r="X493" s="25"/>
      <c r="Y493" s="25"/>
      <c r="Z493" s="26"/>
      <c r="AA493" s="26"/>
      <c r="AB493" s="25"/>
      <c r="AC493" s="25"/>
      <c r="AD493" s="25"/>
      <c r="AE493" s="25"/>
      <c r="AF493" s="27"/>
      <c r="AG493" s="27"/>
      <c r="AH493" s="27"/>
      <c r="AI493" s="27"/>
      <c r="AJ493" s="27"/>
      <c r="AK493" s="27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3"/>
      <c r="AY493" s="3"/>
    </row>
    <row r="494" spans="2:51" ht="18" customHeight="1" x14ac:dyDescent="0.25">
      <c r="B494" s="25"/>
      <c r="C494" s="25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5"/>
      <c r="X494" s="25"/>
      <c r="Y494" s="25"/>
      <c r="Z494" s="26"/>
      <c r="AA494" s="26"/>
      <c r="AB494" s="25"/>
      <c r="AC494" s="25"/>
      <c r="AD494" s="25"/>
      <c r="AE494" s="25"/>
      <c r="AF494" s="27"/>
      <c r="AG494" s="27"/>
      <c r="AH494" s="27"/>
      <c r="AI494" s="27"/>
      <c r="AJ494" s="27"/>
      <c r="AK494" s="27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3"/>
      <c r="AY494" s="3"/>
    </row>
    <row r="495" spans="2:51" ht="18" customHeight="1" x14ac:dyDescent="0.25">
      <c r="B495" s="25"/>
      <c r="C495" s="25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5"/>
      <c r="X495" s="25"/>
      <c r="Y495" s="25"/>
      <c r="Z495" s="26"/>
      <c r="AA495" s="26"/>
      <c r="AB495" s="25"/>
      <c r="AC495" s="25"/>
      <c r="AD495" s="25"/>
      <c r="AE495" s="25"/>
      <c r="AF495" s="27"/>
      <c r="AG495" s="27"/>
      <c r="AH495" s="27"/>
      <c r="AI495" s="27"/>
      <c r="AJ495" s="27"/>
      <c r="AK495" s="27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3"/>
      <c r="AY495" s="3"/>
    </row>
    <row r="496" spans="2:51" ht="18" customHeight="1" x14ac:dyDescent="0.25">
      <c r="B496" s="25"/>
      <c r="C496" s="25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5"/>
      <c r="X496" s="25"/>
      <c r="Y496" s="25"/>
      <c r="Z496" s="26"/>
      <c r="AA496" s="26"/>
      <c r="AB496" s="25"/>
      <c r="AC496" s="25"/>
      <c r="AD496" s="25"/>
      <c r="AE496" s="25"/>
      <c r="AF496" s="27"/>
      <c r="AG496" s="27"/>
      <c r="AH496" s="27"/>
      <c r="AI496" s="27"/>
      <c r="AJ496" s="27"/>
      <c r="AK496" s="27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3"/>
      <c r="AY496" s="3"/>
    </row>
    <row r="497" spans="2:51" ht="18" customHeight="1" x14ac:dyDescent="0.25">
      <c r="B497" s="25"/>
      <c r="C497" s="25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5"/>
      <c r="X497" s="25"/>
      <c r="Y497" s="25"/>
      <c r="Z497" s="26"/>
      <c r="AA497" s="26"/>
      <c r="AB497" s="25"/>
      <c r="AC497" s="25"/>
      <c r="AD497" s="25"/>
      <c r="AE497" s="25"/>
      <c r="AF497" s="27"/>
      <c r="AG497" s="27"/>
      <c r="AH497" s="27"/>
      <c r="AI497" s="27"/>
      <c r="AJ497" s="27"/>
      <c r="AK497" s="27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3"/>
      <c r="AY497" s="3"/>
    </row>
    <row r="498" spans="2:51" ht="18" customHeight="1" x14ac:dyDescent="0.25">
      <c r="B498" s="25"/>
      <c r="C498" s="25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5"/>
      <c r="X498" s="25"/>
      <c r="Y498" s="25"/>
      <c r="Z498" s="26"/>
      <c r="AA498" s="26"/>
      <c r="AB498" s="25"/>
      <c r="AC498" s="25"/>
      <c r="AD498" s="25"/>
      <c r="AE498" s="25"/>
      <c r="AF498" s="27"/>
      <c r="AG498" s="27"/>
      <c r="AH498" s="27"/>
      <c r="AI498" s="27"/>
      <c r="AJ498" s="27"/>
      <c r="AK498" s="27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3"/>
      <c r="AY498" s="3"/>
    </row>
    <row r="499" spans="2:51" ht="18" customHeight="1" x14ac:dyDescent="0.25">
      <c r="B499" s="25"/>
      <c r="C499" s="25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5"/>
      <c r="X499" s="25"/>
      <c r="Y499" s="25"/>
      <c r="Z499" s="26"/>
      <c r="AA499" s="26"/>
      <c r="AB499" s="25"/>
      <c r="AC499" s="25"/>
      <c r="AD499" s="25"/>
      <c r="AE499" s="25"/>
      <c r="AF499" s="27"/>
      <c r="AG499" s="27"/>
      <c r="AH499" s="27"/>
      <c r="AI499" s="27"/>
      <c r="AJ499" s="27"/>
      <c r="AK499" s="27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3"/>
      <c r="AY499" s="3"/>
    </row>
    <row r="500" spans="2:51" ht="18" customHeight="1" x14ac:dyDescent="0.25">
      <c r="B500" s="25"/>
      <c r="C500" s="25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5"/>
      <c r="X500" s="25"/>
      <c r="Y500" s="25"/>
      <c r="Z500" s="26"/>
      <c r="AA500" s="26"/>
      <c r="AB500" s="25"/>
      <c r="AC500" s="25"/>
      <c r="AD500" s="25"/>
      <c r="AE500" s="25"/>
      <c r="AF500" s="27"/>
      <c r="AG500" s="27"/>
      <c r="AH500" s="27"/>
      <c r="AI500" s="27"/>
      <c r="AJ500" s="27"/>
      <c r="AK500" s="27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3"/>
      <c r="AY500" s="3"/>
    </row>
    <row r="501" spans="2:51" ht="18" customHeight="1" x14ac:dyDescent="0.25">
      <c r="B501" s="25"/>
      <c r="C501" s="25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5"/>
      <c r="X501" s="25"/>
      <c r="Y501" s="25"/>
      <c r="Z501" s="26"/>
      <c r="AA501" s="26"/>
      <c r="AB501" s="25"/>
      <c r="AC501" s="25"/>
      <c r="AD501" s="25"/>
      <c r="AE501" s="25"/>
      <c r="AF501" s="27"/>
      <c r="AG501" s="27"/>
      <c r="AH501" s="27"/>
      <c r="AI501" s="27"/>
      <c r="AJ501" s="27"/>
      <c r="AK501" s="27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3"/>
      <c r="AY501" s="3"/>
    </row>
    <row r="502" spans="2:51" ht="18" customHeight="1" x14ac:dyDescent="0.25">
      <c r="B502" s="25"/>
      <c r="C502" s="25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5"/>
      <c r="X502" s="25"/>
      <c r="Y502" s="25"/>
      <c r="Z502" s="26"/>
      <c r="AA502" s="26"/>
      <c r="AB502" s="25"/>
      <c r="AC502" s="25"/>
      <c r="AD502" s="25"/>
      <c r="AE502" s="25"/>
      <c r="AF502" s="27"/>
      <c r="AG502" s="27"/>
      <c r="AH502" s="27"/>
      <c r="AI502" s="27"/>
      <c r="AJ502" s="27"/>
      <c r="AK502" s="27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3"/>
      <c r="AY502" s="3"/>
    </row>
    <row r="503" spans="2:51" ht="18" customHeight="1" x14ac:dyDescent="0.25">
      <c r="B503" s="25"/>
      <c r="C503" s="25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5"/>
      <c r="X503" s="25"/>
      <c r="Y503" s="25"/>
      <c r="Z503" s="26"/>
      <c r="AA503" s="26"/>
      <c r="AB503" s="25"/>
      <c r="AC503" s="25"/>
      <c r="AD503" s="25"/>
      <c r="AE503" s="25"/>
      <c r="AF503" s="27"/>
      <c r="AG503" s="27"/>
      <c r="AH503" s="27"/>
      <c r="AI503" s="27"/>
      <c r="AJ503" s="27"/>
      <c r="AK503" s="27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3"/>
      <c r="AY503" s="3"/>
    </row>
    <row r="504" spans="2:51" ht="18" customHeight="1" x14ac:dyDescent="0.25">
      <c r="B504" s="25"/>
      <c r="C504" s="25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5"/>
      <c r="X504" s="25"/>
      <c r="Y504" s="25"/>
      <c r="Z504" s="26"/>
      <c r="AA504" s="26"/>
      <c r="AB504" s="25"/>
      <c r="AC504" s="25"/>
      <c r="AD504" s="25"/>
      <c r="AE504" s="25"/>
      <c r="AF504" s="27"/>
      <c r="AG504" s="27"/>
      <c r="AH504" s="27"/>
      <c r="AI504" s="27"/>
      <c r="AJ504" s="27"/>
      <c r="AK504" s="27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3"/>
      <c r="AY504" s="3"/>
    </row>
    <row r="505" spans="2:51" ht="18" customHeight="1" x14ac:dyDescent="0.25">
      <c r="B505" s="25"/>
      <c r="C505" s="25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5"/>
      <c r="X505" s="25"/>
      <c r="Y505" s="25"/>
      <c r="Z505" s="26"/>
      <c r="AA505" s="26"/>
      <c r="AB505" s="25"/>
      <c r="AC505" s="25"/>
      <c r="AD505" s="25"/>
      <c r="AE505" s="25"/>
      <c r="AF505" s="27"/>
      <c r="AG505" s="27"/>
      <c r="AH505" s="27"/>
      <c r="AI505" s="27"/>
      <c r="AJ505" s="27"/>
      <c r="AK505" s="27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3"/>
      <c r="AY505" s="3"/>
    </row>
    <row r="506" spans="2:51" ht="18" customHeight="1" x14ac:dyDescent="0.25">
      <c r="B506" s="25"/>
      <c r="C506" s="25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5"/>
      <c r="X506" s="25"/>
      <c r="Y506" s="25"/>
      <c r="Z506" s="26"/>
      <c r="AA506" s="26"/>
      <c r="AB506" s="25"/>
      <c r="AC506" s="25"/>
      <c r="AD506" s="25"/>
      <c r="AE506" s="25"/>
      <c r="AF506" s="27"/>
      <c r="AG506" s="27"/>
      <c r="AH506" s="27"/>
      <c r="AI506" s="27"/>
      <c r="AJ506" s="27"/>
      <c r="AK506" s="27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3"/>
      <c r="AY506" s="3"/>
    </row>
    <row r="507" spans="2:51" ht="18" customHeight="1" x14ac:dyDescent="0.25">
      <c r="B507" s="25"/>
      <c r="C507" s="25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5"/>
      <c r="X507" s="25"/>
      <c r="Y507" s="25"/>
      <c r="Z507" s="26"/>
      <c r="AA507" s="26"/>
      <c r="AB507" s="25"/>
      <c r="AC507" s="25"/>
      <c r="AD507" s="25"/>
      <c r="AE507" s="25"/>
      <c r="AF507" s="27"/>
      <c r="AG507" s="27"/>
      <c r="AH507" s="27"/>
      <c r="AI507" s="27"/>
      <c r="AJ507" s="27"/>
      <c r="AK507" s="27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3"/>
      <c r="AY507" s="3"/>
    </row>
    <row r="508" spans="2:51" ht="18" customHeight="1" x14ac:dyDescent="0.25">
      <c r="B508" s="25"/>
      <c r="C508" s="25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5"/>
      <c r="X508" s="25"/>
      <c r="Y508" s="25"/>
      <c r="Z508" s="26"/>
      <c r="AA508" s="26"/>
      <c r="AB508" s="25"/>
      <c r="AC508" s="25"/>
      <c r="AD508" s="25"/>
      <c r="AE508" s="25"/>
      <c r="AF508" s="27"/>
      <c r="AG508" s="27"/>
      <c r="AH508" s="27"/>
      <c r="AI508" s="27"/>
      <c r="AJ508" s="27"/>
      <c r="AK508" s="27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3"/>
      <c r="AY508" s="3"/>
    </row>
    <row r="509" spans="2:51" ht="18" customHeight="1" x14ac:dyDescent="0.25">
      <c r="B509" s="25"/>
      <c r="C509" s="25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5"/>
      <c r="X509" s="25"/>
      <c r="Y509" s="25"/>
      <c r="Z509" s="26"/>
      <c r="AA509" s="26"/>
      <c r="AB509" s="25"/>
      <c r="AC509" s="25"/>
      <c r="AD509" s="25"/>
      <c r="AE509" s="25"/>
      <c r="AF509" s="27"/>
      <c r="AG509" s="27"/>
      <c r="AH509" s="27"/>
      <c r="AI509" s="27"/>
      <c r="AJ509" s="27"/>
      <c r="AK509" s="27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3"/>
      <c r="AY509" s="3"/>
    </row>
    <row r="510" spans="2:51" ht="18" customHeight="1" x14ac:dyDescent="0.25">
      <c r="B510" s="25"/>
      <c r="C510" s="25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5"/>
      <c r="X510" s="25"/>
      <c r="Y510" s="25"/>
      <c r="Z510" s="26"/>
      <c r="AA510" s="26"/>
      <c r="AB510" s="25"/>
      <c r="AC510" s="25"/>
      <c r="AD510" s="25"/>
      <c r="AE510" s="25"/>
      <c r="AF510" s="27"/>
      <c r="AG510" s="27"/>
      <c r="AH510" s="27"/>
      <c r="AI510" s="27"/>
      <c r="AJ510" s="27"/>
      <c r="AK510" s="27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3"/>
      <c r="AY510" s="3"/>
    </row>
    <row r="511" spans="2:51" ht="18" customHeight="1" x14ac:dyDescent="0.25">
      <c r="B511" s="25"/>
      <c r="C511" s="25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5"/>
      <c r="X511" s="25"/>
      <c r="Y511" s="25"/>
      <c r="Z511" s="26"/>
      <c r="AA511" s="26"/>
      <c r="AB511" s="25"/>
      <c r="AC511" s="25"/>
      <c r="AD511" s="25"/>
      <c r="AE511" s="25"/>
      <c r="AF511" s="27"/>
      <c r="AG511" s="27"/>
      <c r="AH511" s="27"/>
      <c r="AI511" s="27"/>
      <c r="AJ511" s="27"/>
      <c r="AK511" s="27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3"/>
      <c r="AY511" s="3"/>
    </row>
    <row r="512" spans="2:51" ht="18" customHeight="1" x14ac:dyDescent="0.25">
      <c r="B512" s="25"/>
      <c r="C512" s="25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5"/>
      <c r="X512" s="25"/>
      <c r="Y512" s="25"/>
      <c r="Z512" s="26"/>
      <c r="AA512" s="26"/>
      <c r="AB512" s="25"/>
      <c r="AC512" s="25"/>
      <c r="AD512" s="25"/>
      <c r="AE512" s="25"/>
      <c r="AF512" s="27"/>
      <c r="AG512" s="27"/>
      <c r="AH512" s="27"/>
      <c r="AI512" s="27"/>
      <c r="AJ512" s="27"/>
      <c r="AK512" s="27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3"/>
      <c r="AY512" s="3"/>
    </row>
    <row r="513" spans="2:51" ht="18" customHeight="1" x14ac:dyDescent="0.25">
      <c r="B513" s="25"/>
      <c r="C513" s="25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5"/>
      <c r="X513" s="25"/>
      <c r="Y513" s="25"/>
      <c r="Z513" s="26"/>
      <c r="AA513" s="26"/>
      <c r="AB513" s="25"/>
      <c r="AC513" s="25"/>
      <c r="AD513" s="25"/>
      <c r="AE513" s="25"/>
      <c r="AF513" s="27"/>
      <c r="AG513" s="27"/>
      <c r="AH513" s="27"/>
      <c r="AI513" s="27"/>
      <c r="AJ513" s="27"/>
      <c r="AK513" s="27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3"/>
      <c r="AY513" s="3"/>
    </row>
    <row r="514" spans="2:51" ht="18" customHeight="1" x14ac:dyDescent="0.25">
      <c r="B514" s="25"/>
      <c r="C514" s="25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5"/>
      <c r="X514" s="25"/>
      <c r="Y514" s="25"/>
      <c r="Z514" s="26"/>
      <c r="AA514" s="26"/>
      <c r="AB514" s="25"/>
      <c r="AC514" s="25"/>
      <c r="AD514" s="25"/>
      <c r="AE514" s="25"/>
      <c r="AF514" s="27"/>
      <c r="AG514" s="27"/>
      <c r="AH514" s="27"/>
      <c r="AI514" s="27"/>
      <c r="AJ514" s="27"/>
      <c r="AK514" s="27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3"/>
      <c r="AY514" s="3"/>
    </row>
    <row r="515" spans="2:51" ht="18" customHeight="1" x14ac:dyDescent="0.25">
      <c r="B515" s="25"/>
      <c r="C515" s="25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5"/>
      <c r="X515" s="25"/>
      <c r="Y515" s="25"/>
      <c r="Z515" s="26"/>
      <c r="AA515" s="26"/>
      <c r="AB515" s="25"/>
      <c r="AC515" s="25"/>
      <c r="AD515" s="25"/>
      <c r="AE515" s="25"/>
      <c r="AF515" s="27"/>
      <c r="AG515" s="27"/>
      <c r="AH515" s="27"/>
      <c r="AI515" s="27"/>
      <c r="AJ515" s="27"/>
      <c r="AK515" s="27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3"/>
      <c r="AY515" s="3"/>
    </row>
    <row r="516" spans="2:51" ht="18" customHeight="1" x14ac:dyDescent="0.25">
      <c r="B516" s="25"/>
      <c r="C516" s="25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5"/>
      <c r="X516" s="25"/>
      <c r="Y516" s="25"/>
      <c r="Z516" s="26"/>
      <c r="AA516" s="26"/>
      <c r="AB516" s="25"/>
      <c r="AC516" s="25"/>
      <c r="AD516" s="25"/>
      <c r="AE516" s="25"/>
      <c r="AF516" s="27"/>
      <c r="AG516" s="27"/>
      <c r="AH516" s="27"/>
      <c r="AI516" s="27"/>
      <c r="AJ516" s="27"/>
      <c r="AK516" s="27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3"/>
      <c r="AY516" s="3"/>
    </row>
    <row r="517" spans="2:51" ht="18" customHeight="1" x14ac:dyDescent="0.25">
      <c r="B517" s="25"/>
      <c r="C517" s="25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5"/>
      <c r="X517" s="25"/>
      <c r="Y517" s="25"/>
      <c r="Z517" s="26"/>
      <c r="AA517" s="26"/>
      <c r="AB517" s="25"/>
      <c r="AC517" s="25"/>
      <c r="AD517" s="25"/>
      <c r="AE517" s="25"/>
      <c r="AF517" s="27"/>
      <c r="AG517" s="27"/>
      <c r="AH517" s="27"/>
      <c r="AI517" s="27"/>
      <c r="AJ517" s="27"/>
      <c r="AK517" s="27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3"/>
      <c r="AY517" s="3"/>
    </row>
    <row r="518" spans="2:51" ht="18" customHeight="1" x14ac:dyDescent="0.25">
      <c r="B518" s="25"/>
      <c r="C518" s="25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5"/>
      <c r="X518" s="25"/>
      <c r="Y518" s="25"/>
      <c r="Z518" s="26"/>
      <c r="AA518" s="26"/>
      <c r="AB518" s="25"/>
      <c r="AC518" s="25"/>
      <c r="AD518" s="25"/>
      <c r="AE518" s="25"/>
      <c r="AF518" s="27"/>
      <c r="AG518" s="27"/>
      <c r="AH518" s="27"/>
      <c r="AI518" s="27"/>
      <c r="AJ518" s="27"/>
      <c r="AK518" s="27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3"/>
      <c r="AY518" s="3"/>
    </row>
    <row r="519" spans="2:51" ht="18" customHeight="1" x14ac:dyDescent="0.25">
      <c r="B519" s="25"/>
      <c r="C519" s="25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5"/>
      <c r="X519" s="25"/>
      <c r="Y519" s="25"/>
      <c r="Z519" s="26"/>
      <c r="AA519" s="26"/>
      <c r="AB519" s="25"/>
      <c r="AC519" s="25"/>
      <c r="AD519" s="25"/>
      <c r="AE519" s="25"/>
      <c r="AF519" s="27"/>
      <c r="AG519" s="27"/>
      <c r="AH519" s="27"/>
      <c r="AI519" s="27"/>
      <c r="AJ519" s="27"/>
      <c r="AK519" s="27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3"/>
      <c r="AY519" s="3"/>
    </row>
    <row r="520" spans="2:51" ht="18" customHeight="1" x14ac:dyDescent="0.25">
      <c r="B520" s="25"/>
      <c r="C520" s="25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5"/>
      <c r="X520" s="25"/>
      <c r="Y520" s="25"/>
      <c r="Z520" s="26"/>
      <c r="AA520" s="26"/>
      <c r="AB520" s="25"/>
      <c r="AC520" s="25"/>
      <c r="AD520" s="25"/>
      <c r="AE520" s="25"/>
      <c r="AF520" s="27"/>
      <c r="AG520" s="27"/>
      <c r="AH520" s="27"/>
      <c r="AI520" s="27"/>
      <c r="AJ520" s="27"/>
      <c r="AK520" s="27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3"/>
      <c r="AY520" s="3"/>
    </row>
    <row r="521" spans="2:51" ht="18" customHeight="1" x14ac:dyDescent="0.25">
      <c r="B521" s="25"/>
      <c r="C521" s="25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5"/>
      <c r="X521" s="25"/>
      <c r="Y521" s="25"/>
      <c r="Z521" s="26"/>
      <c r="AA521" s="26"/>
      <c r="AB521" s="25"/>
      <c r="AC521" s="25"/>
      <c r="AD521" s="25"/>
      <c r="AE521" s="25"/>
      <c r="AF521" s="27"/>
      <c r="AG521" s="27"/>
      <c r="AH521" s="27"/>
      <c r="AI521" s="27"/>
      <c r="AJ521" s="27"/>
      <c r="AK521" s="27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3"/>
      <c r="AY521" s="3"/>
    </row>
    <row r="522" spans="2:51" ht="18" customHeight="1" x14ac:dyDescent="0.25">
      <c r="B522" s="25"/>
      <c r="C522" s="25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5"/>
      <c r="X522" s="25"/>
      <c r="Y522" s="25"/>
      <c r="Z522" s="26"/>
      <c r="AA522" s="26"/>
      <c r="AB522" s="25"/>
      <c r="AC522" s="25"/>
      <c r="AD522" s="25"/>
      <c r="AE522" s="25"/>
      <c r="AF522" s="27"/>
      <c r="AG522" s="27"/>
      <c r="AH522" s="27"/>
      <c r="AI522" s="27"/>
      <c r="AJ522" s="27"/>
      <c r="AK522" s="27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3"/>
      <c r="AY522" s="3"/>
    </row>
    <row r="523" spans="2:51" ht="18" customHeight="1" x14ac:dyDescent="0.25">
      <c r="B523" s="25"/>
      <c r="C523" s="25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5"/>
      <c r="X523" s="25"/>
      <c r="Y523" s="25"/>
      <c r="Z523" s="26"/>
      <c r="AA523" s="26"/>
      <c r="AB523" s="25"/>
      <c r="AC523" s="25"/>
      <c r="AD523" s="25"/>
      <c r="AE523" s="25"/>
      <c r="AF523" s="27"/>
      <c r="AG523" s="27"/>
      <c r="AH523" s="27"/>
      <c r="AI523" s="27"/>
      <c r="AJ523" s="27"/>
      <c r="AK523" s="27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3"/>
      <c r="AY523" s="3"/>
    </row>
    <row r="524" spans="2:51" ht="18" customHeight="1" x14ac:dyDescent="0.25">
      <c r="B524" s="25"/>
      <c r="C524" s="25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5"/>
      <c r="X524" s="25"/>
      <c r="Y524" s="25"/>
      <c r="Z524" s="26"/>
      <c r="AA524" s="26"/>
      <c r="AB524" s="25"/>
      <c r="AC524" s="25"/>
      <c r="AD524" s="25"/>
      <c r="AE524" s="25"/>
      <c r="AF524" s="27"/>
      <c r="AG524" s="27"/>
      <c r="AH524" s="27"/>
      <c r="AI524" s="27"/>
      <c r="AJ524" s="27"/>
      <c r="AK524" s="27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3"/>
      <c r="AY524" s="3"/>
    </row>
    <row r="525" spans="2:51" ht="18" customHeight="1" x14ac:dyDescent="0.25">
      <c r="B525" s="25"/>
      <c r="C525" s="25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5"/>
      <c r="X525" s="25"/>
      <c r="Y525" s="25"/>
      <c r="Z525" s="26"/>
      <c r="AA525" s="26"/>
      <c r="AB525" s="25"/>
      <c r="AC525" s="25"/>
      <c r="AD525" s="25"/>
      <c r="AE525" s="25"/>
      <c r="AF525" s="27"/>
      <c r="AG525" s="27"/>
      <c r="AH525" s="27"/>
      <c r="AI525" s="27"/>
      <c r="AJ525" s="27"/>
      <c r="AK525" s="27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3"/>
      <c r="AY525" s="3"/>
    </row>
    <row r="526" spans="2:51" ht="18" customHeight="1" x14ac:dyDescent="0.25">
      <c r="B526" s="25"/>
      <c r="C526" s="25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5"/>
      <c r="X526" s="25"/>
      <c r="Y526" s="25"/>
      <c r="Z526" s="26"/>
      <c r="AA526" s="26"/>
      <c r="AB526" s="25"/>
      <c r="AC526" s="25"/>
      <c r="AD526" s="25"/>
      <c r="AE526" s="25"/>
      <c r="AF526" s="27"/>
      <c r="AG526" s="27"/>
      <c r="AH526" s="27"/>
      <c r="AI526" s="27"/>
      <c r="AJ526" s="27"/>
      <c r="AK526" s="27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3"/>
      <c r="AY526" s="3"/>
    </row>
    <row r="527" spans="2:51" ht="18" customHeight="1" x14ac:dyDescent="0.25">
      <c r="B527" s="25"/>
      <c r="C527" s="25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5"/>
      <c r="X527" s="25"/>
      <c r="Y527" s="25"/>
      <c r="Z527" s="26"/>
      <c r="AA527" s="26"/>
      <c r="AB527" s="25"/>
      <c r="AC527" s="25"/>
      <c r="AD527" s="25"/>
      <c r="AE527" s="25"/>
      <c r="AF527" s="27"/>
      <c r="AG527" s="27"/>
      <c r="AH527" s="27"/>
      <c r="AI527" s="27"/>
      <c r="AJ527" s="27"/>
      <c r="AK527" s="27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3"/>
      <c r="AY527" s="3"/>
    </row>
    <row r="528" spans="2:51" ht="18" customHeight="1" x14ac:dyDescent="0.25">
      <c r="B528" s="25"/>
      <c r="C528" s="25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5"/>
      <c r="X528" s="25"/>
      <c r="Y528" s="25"/>
      <c r="Z528" s="26"/>
      <c r="AA528" s="26"/>
      <c r="AB528" s="25"/>
      <c r="AC528" s="25"/>
      <c r="AD528" s="25"/>
      <c r="AE528" s="25"/>
      <c r="AF528" s="27"/>
      <c r="AG528" s="27"/>
      <c r="AH528" s="27"/>
      <c r="AI528" s="27"/>
      <c r="AJ528" s="27"/>
      <c r="AK528" s="27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3"/>
      <c r="AY528" s="3"/>
    </row>
    <row r="529" spans="2:51" ht="18" customHeight="1" x14ac:dyDescent="0.25">
      <c r="B529" s="25"/>
      <c r="C529" s="25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5"/>
      <c r="X529" s="25"/>
      <c r="Y529" s="25"/>
      <c r="Z529" s="26"/>
      <c r="AA529" s="26"/>
      <c r="AB529" s="25"/>
      <c r="AC529" s="25"/>
      <c r="AD529" s="25"/>
      <c r="AE529" s="25"/>
      <c r="AF529" s="27"/>
      <c r="AG529" s="27"/>
      <c r="AH529" s="27"/>
      <c r="AI529" s="27"/>
      <c r="AJ529" s="27"/>
      <c r="AK529" s="27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3"/>
      <c r="AY529" s="3"/>
    </row>
    <row r="530" spans="2:51" ht="18" customHeight="1" x14ac:dyDescent="0.25">
      <c r="B530" s="25"/>
      <c r="C530" s="25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5"/>
      <c r="X530" s="25"/>
      <c r="Y530" s="25"/>
      <c r="Z530" s="26"/>
      <c r="AA530" s="26"/>
      <c r="AB530" s="25"/>
      <c r="AC530" s="25"/>
      <c r="AD530" s="25"/>
      <c r="AE530" s="25"/>
      <c r="AF530" s="27"/>
      <c r="AG530" s="27"/>
      <c r="AH530" s="27"/>
      <c r="AI530" s="27"/>
      <c r="AJ530" s="27"/>
      <c r="AK530" s="27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3"/>
      <c r="AY530" s="3"/>
    </row>
    <row r="531" spans="2:51" ht="18" customHeight="1" x14ac:dyDescent="0.25">
      <c r="B531" s="25"/>
      <c r="C531" s="25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5"/>
      <c r="X531" s="25"/>
      <c r="Y531" s="25"/>
      <c r="Z531" s="26"/>
      <c r="AA531" s="26"/>
      <c r="AB531" s="25"/>
      <c r="AC531" s="25"/>
      <c r="AD531" s="25"/>
      <c r="AE531" s="25"/>
      <c r="AF531" s="27"/>
      <c r="AG531" s="27"/>
      <c r="AH531" s="27"/>
      <c r="AI531" s="27"/>
      <c r="AJ531" s="27"/>
      <c r="AK531" s="27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3"/>
      <c r="AY531" s="3"/>
    </row>
    <row r="532" spans="2:51" ht="18" customHeight="1" x14ac:dyDescent="0.25">
      <c r="B532" s="25"/>
      <c r="C532" s="25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5"/>
      <c r="X532" s="25"/>
      <c r="Y532" s="25"/>
      <c r="Z532" s="26"/>
      <c r="AA532" s="26"/>
      <c r="AB532" s="25"/>
      <c r="AC532" s="25"/>
      <c r="AD532" s="25"/>
      <c r="AE532" s="25"/>
      <c r="AF532" s="27"/>
      <c r="AG532" s="27"/>
      <c r="AH532" s="27"/>
      <c r="AI532" s="27"/>
      <c r="AJ532" s="27"/>
      <c r="AK532" s="27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3"/>
      <c r="AY532" s="3"/>
    </row>
    <row r="533" spans="2:51" ht="18" customHeight="1" x14ac:dyDescent="0.25">
      <c r="B533" s="25"/>
      <c r="C533" s="25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5"/>
      <c r="X533" s="25"/>
      <c r="Y533" s="25"/>
      <c r="Z533" s="26"/>
      <c r="AA533" s="26"/>
      <c r="AB533" s="25"/>
      <c r="AC533" s="25"/>
      <c r="AD533" s="25"/>
      <c r="AE533" s="25"/>
      <c r="AF533" s="27"/>
      <c r="AG533" s="27"/>
      <c r="AH533" s="27"/>
      <c r="AI533" s="27"/>
      <c r="AJ533" s="27"/>
      <c r="AK533" s="27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3"/>
      <c r="AY533" s="3"/>
    </row>
    <row r="534" spans="2:51" ht="18" customHeight="1" x14ac:dyDescent="0.25">
      <c r="B534" s="25"/>
      <c r="C534" s="25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5"/>
      <c r="X534" s="25"/>
      <c r="Y534" s="25"/>
      <c r="Z534" s="26"/>
      <c r="AA534" s="26"/>
      <c r="AB534" s="25"/>
      <c r="AC534" s="25"/>
      <c r="AD534" s="25"/>
      <c r="AE534" s="25"/>
      <c r="AF534" s="27"/>
      <c r="AG534" s="27"/>
      <c r="AH534" s="27"/>
      <c r="AI534" s="27"/>
      <c r="AJ534" s="27"/>
      <c r="AK534" s="27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3"/>
      <c r="AY534" s="3"/>
    </row>
    <row r="535" spans="2:51" ht="18" customHeight="1" x14ac:dyDescent="0.25">
      <c r="B535" s="25"/>
      <c r="C535" s="25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5"/>
      <c r="X535" s="25"/>
      <c r="Y535" s="25"/>
      <c r="Z535" s="26"/>
      <c r="AA535" s="26"/>
      <c r="AB535" s="25"/>
      <c r="AC535" s="25"/>
      <c r="AD535" s="25"/>
      <c r="AE535" s="25"/>
      <c r="AF535" s="27"/>
      <c r="AG535" s="27"/>
      <c r="AH535" s="27"/>
      <c r="AI535" s="27"/>
      <c r="AJ535" s="27"/>
      <c r="AK535" s="27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3"/>
      <c r="AY535" s="3"/>
    </row>
    <row r="536" spans="2:51" ht="18" customHeight="1" x14ac:dyDescent="0.25">
      <c r="B536" s="25"/>
      <c r="C536" s="25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5"/>
      <c r="X536" s="25"/>
      <c r="Y536" s="25"/>
      <c r="Z536" s="26"/>
      <c r="AA536" s="26"/>
      <c r="AB536" s="25"/>
      <c r="AC536" s="25"/>
      <c r="AD536" s="25"/>
      <c r="AE536" s="25"/>
      <c r="AF536" s="27"/>
      <c r="AG536" s="27"/>
      <c r="AH536" s="27"/>
      <c r="AI536" s="27"/>
      <c r="AJ536" s="27"/>
      <c r="AK536" s="27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3"/>
      <c r="AY536" s="3"/>
    </row>
    <row r="537" spans="2:51" ht="18" customHeight="1" x14ac:dyDescent="0.25">
      <c r="B537" s="25"/>
      <c r="C537" s="25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5"/>
      <c r="X537" s="25"/>
      <c r="Y537" s="25"/>
      <c r="Z537" s="26"/>
      <c r="AA537" s="26"/>
      <c r="AB537" s="25"/>
      <c r="AC537" s="25"/>
      <c r="AD537" s="25"/>
      <c r="AE537" s="25"/>
      <c r="AF537" s="27"/>
      <c r="AG537" s="27"/>
      <c r="AH537" s="27"/>
      <c r="AI537" s="27"/>
      <c r="AJ537" s="27"/>
      <c r="AK537" s="27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3"/>
      <c r="AY537" s="3"/>
    </row>
    <row r="538" spans="2:51" ht="18" customHeight="1" x14ac:dyDescent="0.25">
      <c r="B538" s="25"/>
      <c r="C538" s="25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5"/>
      <c r="X538" s="25"/>
      <c r="Y538" s="25"/>
      <c r="Z538" s="26"/>
      <c r="AA538" s="26"/>
      <c r="AB538" s="25"/>
      <c r="AC538" s="25"/>
      <c r="AD538" s="25"/>
      <c r="AE538" s="25"/>
      <c r="AF538" s="27"/>
      <c r="AG538" s="27"/>
      <c r="AH538" s="27"/>
      <c r="AI538" s="27"/>
      <c r="AJ538" s="27"/>
      <c r="AK538" s="27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3"/>
      <c r="AY538" s="3"/>
    </row>
    <row r="539" spans="2:51" ht="18" customHeight="1" x14ac:dyDescent="0.25">
      <c r="B539" s="25"/>
      <c r="C539" s="25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5"/>
      <c r="X539" s="25"/>
      <c r="Y539" s="25"/>
      <c r="Z539" s="26"/>
      <c r="AA539" s="26"/>
      <c r="AB539" s="25"/>
      <c r="AC539" s="25"/>
      <c r="AD539" s="25"/>
      <c r="AE539" s="25"/>
      <c r="AF539" s="27"/>
      <c r="AG539" s="27"/>
      <c r="AH539" s="27"/>
      <c r="AI539" s="27"/>
      <c r="AJ539" s="27"/>
      <c r="AK539" s="27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3"/>
      <c r="AY539" s="3"/>
    </row>
    <row r="540" spans="2:51" ht="18" customHeight="1" x14ac:dyDescent="0.25">
      <c r="B540" s="25"/>
      <c r="C540" s="25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5"/>
      <c r="X540" s="25"/>
      <c r="Y540" s="25"/>
      <c r="Z540" s="26"/>
      <c r="AA540" s="26"/>
      <c r="AB540" s="25"/>
      <c r="AC540" s="25"/>
      <c r="AD540" s="25"/>
      <c r="AE540" s="25"/>
      <c r="AF540" s="27"/>
      <c r="AG540" s="27"/>
      <c r="AH540" s="27"/>
      <c r="AI540" s="27"/>
      <c r="AJ540" s="27"/>
      <c r="AK540" s="27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3"/>
      <c r="AY540" s="3"/>
    </row>
    <row r="541" spans="2:51" ht="18" customHeight="1" x14ac:dyDescent="0.25">
      <c r="B541" s="25"/>
      <c r="C541" s="25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5"/>
      <c r="X541" s="25"/>
      <c r="Y541" s="25"/>
      <c r="Z541" s="26"/>
      <c r="AA541" s="26"/>
      <c r="AB541" s="25"/>
      <c r="AC541" s="25"/>
      <c r="AD541" s="25"/>
      <c r="AE541" s="25"/>
      <c r="AF541" s="27"/>
      <c r="AG541" s="27"/>
      <c r="AH541" s="27"/>
      <c r="AI541" s="27"/>
      <c r="AJ541" s="27"/>
      <c r="AK541" s="27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3"/>
      <c r="AY541" s="3"/>
    </row>
    <row r="542" spans="2:51" ht="18" customHeight="1" x14ac:dyDescent="0.25">
      <c r="B542" s="25"/>
      <c r="C542" s="25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5"/>
      <c r="X542" s="25"/>
      <c r="Y542" s="25"/>
      <c r="Z542" s="26"/>
      <c r="AA542" s="26"/>
      <c r="AB542" s="25"/>
      <c r="AC542" s="25"/>
      <c r="AD542" s="25"/>
      <c r="AE542" s="25"/>
      <c r="AF542" s="27"/>
      <c r="AG542" s="27"/>
      <c r="AH542" s="27"/>
      <c r="AI542" s="27"/>
      <c r="AJ542" s="27"/>
      <c r="AK542" s="27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3"/>
      <c r="AY542" s="3"/>
    </row>
    <row r="543" spans="2:51" ht="18" customHeight="1" x14ac:dyDescent="0.25">
      <c r="B543" s="25"/>
      <c r="C543" s="25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5"/>
      <c r="X543" s="25"/>
      <c r="Y543" s="25"/>
      <c r="Z543" s="26"/>
      <c r="AA543" s="26"/>
      <c r="AB543" s="25"/>
      <c r="AC543" s="25"/>
      <c r="AD543" s="25"/>
      <c r="AE543" s="25"/>
      <c r="AF543" s="27"/>
      <c r="AG543" s="27"/>
      <c r="AH543" s="27"/>
      <c r="AI543" s="27"/>
      <c r="AJ543" s="27"/>
      <c r="AK543" s="27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3"/>
      <c r="AY543" s="3"/>
    </row>
    <row r="544" spans="2:51" ht="18" customHeight="1" x14ac:dyDescent="0.25">
      <c r="B544" s="25"/>
      <c r="C544" s="25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5"/>
      <c r="X544" s="25"/>
      <c r="Y544" s="25"/>
      <c r="Z544" s="26"/>
      <c r="AA544" s="26"/>
      <c r="AB544" s="25"/>
      <c r="AC544" s="25"/>
      <c r="AD544" s="25"/>
      <c r="AE544" s="25"/>
      <c r="AF544" s="27"/>
      <c r="AG544" s="27"/>
      <c r="AH544" s="27"/>
      <c r="AI544" s="27"/>
      <c r="AJ544" s="27"/>
      <c r="AK544" s="27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3"/>
      <c r="AY544" s="3"/>
    </row>
    <row r="545" spans="2:51" ht="18" customHeight="1" x14ac:dyDescent="0.25">
      <c r="B545" s="25"/>
      <c r="C545" s="25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5"/>
      <c r="X545" s="25"/>
      <c r="Y545" s="25"/>
      <c r="Z545" s="26"/>
      <c r="AA545" s="26"/>
      <c r="AB545" s="25"/>
      <c r="AC545" s="25"/>
      <c r="AD545" s="25"/>
      <c r="AE545" s="25"/>
      <c r="AF545" s="27"/>
      <c r="AG545" s="27"/>
      <c r="AH545" s="27"/>
      <c r="AI545" s="27"/>
      <c r="AJ545" s="27"/>
      <c r="AK545" s="27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3"/>
      <c r="AY545" s="3"/>
    </row>
    <row r="546" spans="2:51" ht="18" customHeight="1" x14ac:dyDescent="0.25">
      <c r="B546" s="25"/>
      <c r="C546" s="25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5"/>
      <c r="X546" s="25"/>
      <c r="Y546" s="25"/>
      <c r="Z546" s="26"/>
      <c r="AA546" s="26"/>
      <c r="AB546" s="25"/>
      <c r="AC546" s="25"/>
      <c r="AD546" s="25"/>
      <c r="AE546" s="25"/>
      <c r="AF546" s="27"/>
      <c r="AG546" s="27"/>
      <c r="AH546" s="27"/>
      <c r="AI546" s="27"/>
      <c r="AJ546" s="27"/>
      <c r="AK546" s="27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3"/>
      <c r="AY546" s="3"/>
    </row>
    <row r="547" spans="2:51" ht="18" customHeight="1" x14ac:dyDescent="0.25">
      <c r="B547" s="25"/>
      <c r="C547" s="25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5"/>
      <c r="X547" s="25"/>
      <c r="Y547" s="25"/>
      <c r="Z547" s="26"/>
      <c r="AA547" s="26"/>
      <c r="AB547" s="25"/>
      <c r="AC547" s="25"/>
      <c r="AD547" s="25"/>
      <c r="AE547" s="25"/>
      <c r="AF547" s="27"/>
      <c r="AG547" s="27"/>
      <c r="AH547" s="27"/>
      <c r="AI547" s="27"/>
      <c r="AJ547" s="27"/>
      <c r="AK547" s="27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3"/>
      <c r="AY547" s="3"/>
    </row>
    <row r="548" spans="2:51" ht="18" customHeight="1" x14ac:dyDescent="0.25">
      <c r="B548" s="25"/>
      <c r="C548" s="25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5"/>
      <c r="X548" s="25"/>
      <c r="Y548" s="25"/>
      <c r="Z548" s="26"/>
      <c r="AA548" s="26"/>
      <c r="AB548" s="25"/>
      <c r="AC548" s="25"/>
      <c r="AD548" s="25"/>
      <c r="AE548" s="25"/>
      <c r="AF548" s="27"/>
      <c r="AG548" s="27"/>
      <c r="AH548" s="27"/>
      <c r="AI548" s="27"/>
      <c r="AJ548" s="27"/>
      <c r="AK548" s="27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3"/>
      <c r="AY548" s="3"/>
    </row>
    <row r="549" spans="2:51" ht="18" customHeight="1" x14ac:dyDescent="0.25">
      <c r="B549" s="25"/>
      <c r="C549" s="25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5"/>
      <c r="X549" s="25"/>
      <c r="Y549" s="25"/>
      <c r="Z549" s="26"/>
      <c r="AA549" s="26"/>
      <c r="AB549" s="25"/>
      <c r="AC549" s="25"/>
      <c r="AD549" s="25"/>
      <c r="AE549" s="25"/>
      <c r="AF549" s="27"/>
      <c r="AG549" s="27"/>
      <c r="AH549" s="27"/>
      <c r="AI549" s="27"/>
      <c r="AJ549" s="27"/>
      <c r="AK549" s="27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3"/>
      <c r="AY549" s="3"/>
    </row>
    <row r="550" spans="2:51" ht="18" customHeight="1" x14ac:dyDescent="0.25">
      <c r="B550" s="25"/>
      <c r="C550" s="25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5"/>
      <c r="X550" s="25"/>
      <c r="Y550" s="25"/>
      <c r="Z550" s="26"/>
      <c r="AA550" s="26"/>
      <c r="AB550" s="25"/>
      <c r="AC550" s="25"/>
      <c r="AD550" s="25"/>
      <c r="AE550" s="25"/>
      <c r="AF550" s="27"/>
      <c r="AG550" s="27"/>
      <c r="AH550" s="27"/>
      <c r="AI550" s="27"/>
      <c r="AJ550" s="27"/>
      <c r="AK550" s="27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3"/>
      <c r="AY550" s="3"/>
    </row>
    <row r="551" spans="2:51" ht="18" customHeight="1" x14ac:dyDescent="0.25">
      <c r="B551" s="25"/>
      <c r="C551" s="25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5"/>
      <c r="X551" s="25"/>
      <c r="Y551" s="25"/>
      <c r="Z551" s="26"/>
      <c r="AA551" s="26"/>
      <c r="AB551" s="25"/>
      <c r="AC551" s="25"/>
      <c r="AD551" s="25"/>
      <c r="AE551" s="25"/>
      <c r="AF551" s="27"/>
      <c r="AG551" s="27"/>
      <c r="AH551" s="27"/>
      <c r="AI551" s="27"/>
      <c r="AJ551" s="27"/>
      <c r="AK551" s="27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3"/>
      <c r="AY551" s="3"/>
    </row>
    <row r="552" spans="2:51" ht="18" customHeight="1" x14ac:dyDescent="0.25">
      <c r="B552" s="25"/>
      <c r="C552" s="25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5"/>
      <c r="X552" s="25"/>
      <c r="Y552" s="25"/>
      <c r="Z552" s="26"/>
      <c r="AA552" s="26"/>
      <c r="AB552" s="25"/>
      <c r="AC552" s="25"/>
      <c r="AD552" s="25"/>
      <c r="AE552" s="25"/>
      <c r="AF552" s="27"/>
      <c r="AG552" s="27"/>
      <c r="AH552" s="27"/>
      <c r="AI552" s="27"/>
      <c r="AJ552" s="27"/>
      <c r="AK552" s="27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3"/>
      <c r="AY552" s="3"/>
    </row>
    <row r="553" spans="2:51" ht="18" customHeight="1" x14ac:dyDescent="0.25">
      <c r="B553" s="25"/>
      <c r="C553" s="25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5"/>
      <c r="X553" s="25"/>
      <c r="Y553" s="25"/>
      <c r="Z553" s="26"/>
      <c r="AA553" s="26"/>
      <c r="AB553" s="25"/>
      <c r="AC553" s="25"/>
      <c r="AD553" s="25"/>
      <c r="AE553" s="25"/>
      <c r="AF553" s="27"/>
      <c r="AG553" s="27"/>
      <c r="AH553" s="27"/>
      <c r="AI553" s="27"/>
      <c r="AJ553" s="27"/>
      <c r="AK553" s="27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3"/>
      <c r="AY553" s="3"/>
    </row>
    <row r="554" spans="2:51" ht="18" customHeight="1" x14ac:dyDescent="0.25">
      <c r="B554" s="25"/>
      <c r="C554" s="25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5"/>
      <c r="X554" s="25"/>
      <c r="Y554" s="25"/>
      <c r="Z554" s="26"/>
      <c r="AA554" s="26"/>
      <c r="AB554" s="25"/>
      <c r="AC554" s="25"/>
      <c r="AD554" s="25"/>
      <c r="AE554" s="25"/>
      <c r="AF554" s="27"/>
      <c r="AG554" s="27"/>
      <c r="AH554" s="27"/>
      <c r="AI554" s="27"/>
      <c r="AJ554" s="27"/>
      <c r="AK554" s="27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3"/>
      <c r="AY554" s="3"/>
    </row>
    <row r="555" spans="2:51" ht="18" customHeight="1" x14ac:dyDescent="0.25">
      <c r="B555" s="25"/>
      <c r="C555" s="25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5"/>
      <c r="X555" s="25"/>
      <c r="Y555" s="25"/>
      <c r="Z555" s="26"/>
      <c r="AA555" s="26"/>
      <c r="AB555" s="25"/>
      <c r="AC555" s="25"/>
      <c r="AD555" s="25"/>
      <c r="AE555" s="25"/>
      <c r="AF555" s="27"/>
      <c r="AG555" s="27"/>
      <c r="AH555" s="27"/>
      <c r="AI555" s="27"/>
      <c r="AJ555" s="27"/>
      <c r="AK555" s="27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3"/>
      <c r="AY555" s="3"/>
    </row>
    <row r="556" spans="2:51" ht="18" customHeight="1" x14ac:dyDescent="0.25">
      <c r="B556" s="25"/>
      <c r="C556" s="25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5"/>
      <c r="X556" s="25"/>
      <c r="Y556" s="25"/>
      <c r="Z556" s="26"/>
      <c r="AA556" s="26"/>
      <c r="AB556" s="25"/>
      <c r="AC556" s="25"/>
      <c r="AD556" s="25"/>
      <c r="AE556" s="25"/>
      <c r="AF556" s="27"/>
      <c r="AG556" s="27"/>
      <c r="AH556" s="27"/>
      <c r="AI556" s="27"/>
      <c r="AJ556" s="27"/>
      <c r="AK556" s="27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3"/>
      <c r="AY556" s="3"/>
    </row>
    <row r="557" spans="2:51" ht="18" customHeight="1" x14ac:dyDescent="0.25">
      <c r="B557" s="25"/>
      <c r="C557" s="25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5"/>
      <c r="X557" s="25"/>
      <c r="Y557" s="25"/>
      <c r="Z557" s="26"/>
      <c r="AA557" s="26"/>
      <c r="AB557" s="25"/>
      <c r="AC557" s="25"/>
      <c r="AD557" s="25"/>
      <c r="AE557" s="25"/>
      <c r="AF557" s="27"/>
      <c r="AG557" s="27"/>
      <c r="AH557" s="27"/>
      <c r="AI557" s="27"/>
      <c r="AJ557" s="27"/>
      <c r="AK557" s="27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3"/>
      <c r="AY557" s="3"/>
    </row>
    <row r="558" spans="2:51" ht="18" customHeight="1" x14ac:dyDescent="0.25">
      <c r="B558" s="25"/>
      <c r="C558" s="25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5"/>
      <c r="X558" s="25"/>
      <c r="Y558" s="25"/>
      <c r="Z558" s="26"/>
      <c r="AA558" s="26"/>
      <c r="AB558" s="25"/>
      <c r="AC558" s="25"/>
      <c r="AD558" s="25"/>
      <c r="AE558" s="25"/>
      <c r="AF558" s="27"/>
      <c r="AG558" s="27"/>
      <c r="AH558" s="27"/>
      <c r="AI558" s="27"/>
      <c r="AJ558" s="27"/>
      <c r="AK558" s="27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3"/>
      <c r="AY558" s="3"/>
    </row>
    <row r="559" spans="2:51" ht="18" customHeight="1" x14ac:dyDescent="0.25">
      <c r="B559" s="25"/>
      <c r="C559" s="25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5"/>
      <c r="X559" s="25"/>
      <c r="Y559" s="25"/>
      <c r="Z559" s="26"/>
      <c r="AA559" s="26"/>
      <c r="AB559" s="25"/>
      <c r="AC559" s="25"/>
      <c r="AD559" s="25"/>
      <c r="AE559" s="25"/>
      <c r="AF559" s="27"/>
      <c r="AG559" s="27"/>
      <c r="AH559" s="27"/>
      <c r="AI559" s="27"/>
      <c r="AJ559" s="27"/>
      <c r="AK559" s="27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3"/>
      <c r="AY559" s="3"/>
    </row>
    <row r="560" spans="2:51" ht="18" customHeight="1" x14ac:dyDescent="0.25">
      <c r="B560" s="25"/>
      <c r="C560" s="25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5"/>
      <c r="X560" s="25"/>
      <c r="Y560" s="25"/>
      <c r="Z560" s="26"/>
      <c r="AA560" s="26"/>
      <c r="AB560" s="25"/>
      <c r="AC560" s="25"/>
      <c r="AD560" s="25"/>
      <c r="AE560" s="25"/>
      <c r="AF560" s="27"/>
      <c r="AG560" s="27"/>
      <c r="AH560" s="27"/>
      <c r="AI560" s="27"/>
      <c r="AJ560" s="27"/>
      <c r="AK560" s="27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3"/>
      <c r="AY560" s="3"/>
    </row>
    <row r="561" spans="2:51" ht="18" customHeight="1" x14ac:dyDescent="0.25">
      <c r="B561" s="25"/>
      <c r="C561" s="25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5"/>
      <c r="X561" s="25"/>
      <c r="Y561" s="25"/>
      <c r="Z561" s="26"/>
      <c r="AA561" s="26"/>
      <c r="AB561" s="25"/>
      <c r="AC561" s="25"/>
      <c r="AD561" s="25"/>
      <c r="AE561" s="25"/>
      <c r="AF561" s="27"/>
      <c r="AG561" s="27"/>
      <c r="AH561" s="27"/>
      <c r="AI561" s="27"/>
      <c r="AJ561" s="27"/>
      <c r="AK561" s="27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3"/>
      <c r="AY561" s="3"/>
    </row>
    <row r="562" spans="2:51" ht="18" customHeight="1" x14ac:dyDescent="0.25">
      <c r="B562" s="25"/>
      <c r="C562" s="25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5"/>
      <c r="X562" s="25"/>
      <c r="Y562" s="25"/>
      <c r="Z562" s="26"/>
      <c r="AA562" s="26"/>
      <c r="AB562" s="25"/>
      <c r="AC562" s="25"/>
      <c r="AD562" s="25"/>
      <c r="AE562" s="25"/>
      <c r="AF562" s="27"/>
      <c r="AG562" s="27"/>
      <c r="AH562" s="27"/>
      <c r="AI562" s="27"/>
      <c r="AJ562" s="27"/>
      <c r="AK562" s="27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3"/>
      <c r="AY562" s="3"/>
    </row>
    <row r="563" spans="2:51" ht="18" customHeight="1" x14ac:dyDescent="0.25">
      <c r="B563" s="25"/>
      <c r="C563" s="25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5"/>
      <c r="X563" s="25"/>
      <c r="Y563" s="25"/>
      <c r="Z563" s="26"/>
      <c r="AA563" s="26"/>
      <c r="AB563" s="25"/>
      <c r="AC563" s="25"/>
      <c r="AD563" s="25"/>
      <c r="AE563" s="25"/>
      <c r="AF563" s="27"/>
      <c r="AG563" s="27"/>
      <c r="AH563" s="27"/>
      <c r="AI563" s="27"/>
      <c r="AJ563" s="27"/>
      <c r="AK563" s="27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3"/>
      <c r="AY563" s="3"/>
    </row>
    <row r="564" spans="2:51" ht="18" customHeight="1" x14ac:dyDescent="0.25">
      <c r="B564" s="25"/>
      <c r="C564" s="25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5"/>
      <c r="X564" s="25"/>
      <c r="Y564" s="25"/>
      <c r="Z564" s="26"/>
      <c r="AA564" s="26"/>
      <c r="AB564" s="25"/>
      <c r="AC564" s="25"/>
      <c r="AD564" s="25"/>
      <c r="AE564" s="25"/>
      <c r="AF564" s="27"/>
      <c r="AG564" s="27"/>
      <c r="AH564" s="27"/>
      <c r="AI564" s="27"/>
      <c r="AJ564" s="27"/>
      <c r="AK564" s="27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3"/>
      <c r="AY564" s="3"/>
    </row>
    <row r="565" spans="2:51" ht="18" customHeight="1" x14ac:dyDescent="0.25">
      <c r="B565" s="25"/>
      <c r="C565" s="25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5"/>
      <c r="X565" s="25"/>
      <c r="Y565" s="25"/>
      <c r="Z565" s="26"/>
      <c r="AA565" s="26"/>
      <c r="AB565" s="25"/>
      <c r="AC565" s="25"/>
      <c r="AD565" s="25"/>
      <c r="AE565" s="25"/>
      <c r="AF565" s="27"/>
      <c r="AG565" s="27"/>
      <c r="AH565" s="27"/>
      <c r="AI565" s="27"/>
      <c r="AJ565" s="27"/>
      <c r="AK565" s="27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3"/>
      <c r="AY565" s="3"/>
    </row>
    <row r="566" spans="2:51" ht="18" customHeight="1" x14ac:dyDescent="0.25">
      <c r="B566" s="25"/>
      <c r="C566" s="25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5"/>
      <c r="X566" s="25"/>
      <c r="Y566" s="25"/>
      <c r="Z566" s="26"/>
      <c r="AA566" s="26"/>
      <c r="AB566" s="25"/>
      <c r="AC566" s="25"/>
      <c r="AD566" s="25"/>
      <c r="AE566" s="25"/>
      <c r="AF566" s="27"/>
      <c r="AG566" s="27"/>
      <c r="AH566" s="27"/>
      <c r="AI566" s="27"/>
      <c r="AJ566" s="27"/>
      <c r="AK566" s="27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3"/>
      <c r="AY566" s="3"/>
    </row>
    <row r="567" spans="2:51" ht="18" customHeight="1" x14ac:dyDescent="0.25">
      <c r="B567" s="25"/>
      <c r="C567" s="25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5"/>
      <c r="X567" s="25"/>
      <c r="Y567" s="25"/>
      <c r="Z567" s="26"/>
      <c r="AA567" s="26"/>
      <c r="AB567" s="25"/>
      <c r="AC567" s="25"/>
      <c r="AD567" s="25"/>
      <c r="AE567" s="25"/>
      <c r="AF567" s="27"/>
      <c r="AG567" s="27"/>
      <c r="AH567" s="27"/>
      <c r="AI567" s="27"/>
      <c r="AJ567" s="27"/>
      <c r="AK567" s="27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3"/>
      <c r="AY567" s="3"/>
    </row>
    <row r="568" spans="2:51" ht="18" customHeight="1" x14ac:dyDescent="0.25">
      <c r="B568" s="25"/>
      <c r="C568" s="25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5"/>
      <c r="X568" s="25"/>
      <c r="Y568" s="25"/>
      <c r="Z568" s="26"/>
      <c r="AA568" s="26"/>
      <c r="AB568" s="25"/>
      <c r="AC568" s="25"/>
      <c r="AD568" s="25"/>
      <c r="AE568" s="25"/>
      <c r="AF568" s="27"/>
      <c r="AG568" s="27"/>
      <c r="AH568" s="27"/>
      <c r="AI568" s="27"/>
      <c r="AJ568" s="27"/>
      <c r="AK568" s="27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3"/>
      <c r="AY568" s="3"/>
    </row>
    <row r="569" spans="2:51" ht="18" customHeight="1" x14ac:dyDescent="0.25">
      <c r="B569" s="25"/>
      <c r="C569" s="25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5"/>
      <c r="X569" s="25"/>
      <c r="Y569" s="25"/>
      <c r="Z569" s="26"/>
      <c r="AA569" s="26"/>
      <c r="AB569" s="25"/>
      <c r="AC569" s="25"/>
      <c r="AD569" s="25"/>
      <c r="AE569" s="25"/>
      <c r="AF569" s="27"/>
      <c r="AG569" s="27"/>
      <c r="AH569" s="27"/>
      <c r="AI569" s="27"/>
      <c r="AJ569" s="27"/>
      <c r="AK569" s="27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3"/>
      <c r="AY569" s="3"/>
    </row>
    <row r="570" spans="2:51" ht="18" customHeight="1" x14ac:dyDescent="0.25">
      <c r="B570" s="25"/>
      <c r="C570" s="25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5"/>
      <c r="X570" s="25"/>
      <c r="Y570" s="25"/>
      <c r="Z570" s="26"/>
      <c r="AA570" s="26"/>
      <c r="AB570" s="25"/>
      <c r="AC570" s="25"/>
      <c r="AD570" s="25"/>
      <c r="AE570" s="25"/>
      <c r="AF570" s="27"/>
      <c r="AG570" s="27"/>
      <c r="AH570" s="27"/>
      <c r="AI570" s="27"/>
      <c r="AJ570" s="27"/>
      <c r="AK570" s="27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3"/>
      <c r="AY570" s="3"/>
    </row>
    <row r="571" spans="2:51" ht="18" customHeight="1" x14ac:dyDescent="0.25">
      <c r="B571" s="25"/>
      <c r="C571" s="25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5"/>
      <c r="X571" s="25"/>
      <c r="Y571" s="25"/>
      <c r="Z571" s="26"/>
      <c r="AA571" s="26"/>
      <c r="AB571" s="25"/>
      <c r="AC571" s="25"/>
      <c r="AD571" s="25"/>
      <c r="AE571" s="25"/>
      <c r="AF571" s="27"/>
      <c r="AG571" s="27"/>
      <c r="AH571" s="27"/>
      <c r="AI571" s="27"/>
      <c r="AJ571" s="27"/>
      <c r="AK571" s="27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3"/>
      <c r="AY571" s="3"/>
    </row>
    <row r="572" spans="2:51" ht="18" customHeight="1" x14ac:dyDescent="0.25">
      <c r="B572" s="25"/>
      <c r="C572" s="25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5"/>
      <c r="X572" s="25"/>
      <c r="Y572" s="25"/>
      <c r="Z572" s="26"/>
      <c r="AA572" s="26"/>
      <c r="AB572" s="25"/>
      <c r="AC572" s="25"/>
      <c r="AD572" s="25"/>
      <c r="AE572" s="25"/>
      <c r="AF572" s="27"/>
      <c r="AG572" s="27"/>
      <c r="AH572" s="27"/>
      <c r="AI572" s="27"/>
      <c r="AJ572" s="27"/>
      <c r="AK572" s="27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3"/>
      <c r="AY572" s="3"/>
    </row>
    <row r="573" spans="2:51" ht="18" customHeight="1" x14ac:dyDescent="0.25">
      <c r="B573" s="25"/>
      <c r="C573" s="25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5"/>
      <c r="X573" s="25"/>
      <c r="Y573" s="25"/>
      <c r="Z573" s="26"/>
      <c r="AA573" s="26"/>
      <c r="AB573" s="25"/>
      <c r="AC573" s="25"/>
      <c r="AD573" s="25"/>
      <c r="AE573" s="25"/>
      <c r="AF573" s="27"/>
      <c r="AG573" s="27"/>
      <c r="AH573" s="27"/>
      <c r="AI573" s="27"/>
      <c r="AJ573" s="27"/>
      <c r="AK573" s="27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3"/>
      <c r="AY573" s="3"/>
    </row>
    <row r="574" spans="2:51" ht="18" customHeight="1" x14ac:dyDescent="0.25">
      <c r="B574" s="25"/>
      <c r="C574" s="25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5"/>
      <c r="X574" s="25"/>
      <c r="Y574" s="25"/>
      <c r="Z574" s="26"/>
      <c r="AA574" s="26"/>
      <c r="AB574" s="25"/>
      <c r="AC574" s="25"/>
      <c r="AD574" s="25"/>
      <c r="AE574" s="25"/>
      <c r="AF574" s="27"/>
      <c r="AG574" s="27"/>
      <c r="AH574" s="27"/>
      <c r="AI574" s="27"/>
      <c r="AJ574" s="27"/>
      <c r="AK574" s="27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3"/>
      <c r="AY574" s="3"/>
    </row>
    <row r="575" spans="2:51" ht="18" customHeight="1" x14ac:dyDescent="0.25">
      <c r="B575" s="25"/>
      <c r="C575" s="25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5"/>
      <c r="X575" s="25"/>
      <c r="Y575" s="25"/>
      <c r="Z575" s="26"/>
      <c r="AA575" s="26"/>
      <c r="AB575" s="25"/>
      <c r="AC575" s="25"/>
      <c r="AD575" s="25"/>
      <c r="AE575" s="25"/>
      <c r="AF575" s="27"/>
      <c r="AG575" s="27"/>
      <c r="AH575" s="27"/>
      <c r="AI575" s="27"/>
      <c r="AJ575" s="27"/>
      <c r="AK575" s="27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3"/>
      <c r="AY575" s="3"/>
    </row>
    <row r="576" spans="2:51" ht="18" customHeight="1" x14ac:dyDescent="0.25">
      <c r="B576" s="25"/>
      <c r="C576" s="25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5"/>
      <c r="X576" s="25"/>
      <c r="Y576" s="25"/>
      <c r="Z576" s="26"/>
      <c r="AA576" s="26"/>
      <c r="AB576" s="25"/>
      <c r="AC576" s="25"/>
      <c r="AD576" s="25"/>
      <c r="AE576" s="25"/>
      <c r="AF576" s="27"/>
      <c r="AG576" s="27"/>
      <c r="AH576" s="27"/>
      <c r="AI576" s="27"/>
      <c r="AJ576" s="27"/>
      <c r="AK576" s="27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3"/>
      <c r="AY576" s="3"/>
    </row>
    <row r="577" spans="2:51" ht="18" customHeight="1" x14ac:dyDescent="0.25">
      <c r="B577" s="25"/>
      <c r="C577" s="25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5"/>
      <c r="X577" s="25"/>
      <c r="Y577" s="25"/>
      <c r="Z577" s="26"/>
      <c r="AA577" s="26"/>
      <c r="AB577" s="25"/>
      <c r="AC577" s="25"/>
      <c r="AD577" s="25"/>
      <c r="AE577" s="25"/>
      <c r="AF577" s="27"/>
      <c r="AG577" s="27"/>
      <c r="AH577" s="27"/>
      <c r="AI577" s="27"/>
      <c r="AJ577" s="27"/>
      <c r="AK577" s="27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3"/>
      <c r="AY577" s="3"/>
    </row>
    <row r="578" spans="2:51" ht="18" customHeight="1" x14ac:dyDescent="0.25">
      <c r="B578" s="25"/>
      <c r="C578" s="25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5"/>
      <c r="X578" s="25"/>
      <c r="Y578" s="25"/>
      <c r="Z578" s="26"/>
      <c r="AA578" s="26"/>
      <c r="AB578" s="25"/>
      <c r="AC578" s="25"/>
      <c r="AD578" s="25"/>
      <c r="AE578" s="25"/>
      <c r="AF578" s="27"/>
      <c r="AG578" s="27"/>
      <c r="AH578" s="27"/>
      <c r="AI578" s="27"/>
      <c r="AJ578" s="27"/>
      <c r="AK578" s="27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3"/>
      <c r="AY578" s="3"/>
    </row>
    <row r="579" spans="2:51" ht="18" customHeight="1" x14ac:dyDescent="0.25">
      <c r="B579" s="25"/>
      <c r="C579" s="25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5"/>
      <c r="X579" s="25"/>
      <c r="Y579" s="25"/>
      <c r="Z579" s="26"/>
      <c r="AA579" s="26"/>
      <c r="AB579" s="25"/>
      <c r="AC579" s="25"/>
      <c r="AD579" s="25"/>
      <c r="AE579" s="25"/>
      <c r="AF579" s="27"/>
      <c r="AG579" s="27"/>
      <c r="AH579" s="27"/>
      <c r="AI579" s="27"/>
      <c r="AJ579" s="27"/>
      <c r="AK579" s="27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3"/>
      <c r="AY579" s="3"/>
    </row>
    <row r="580" spans="2:51" ht="18" customHeight="1" x14ac:dyDescent="0.25">
      <c r="B580" s="25"/>
      <c r="C580" s="25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5"/>
      <c r="X580" s="25"/>
      <c r="Y580" s="25"/>
      <c r="Z580" s="26"/>
      <c r="AA580" s="26"/>
      <c r="AB580" s="25"/>
      <c r="AC580" s="25"/>
      <c r="AD580" s="25"/>
      <c r="AE580" s="25"/>
      <c r="AF580" s="27"/>
      <c r="AG580" s="27"/>
      <c r="AH580" s="27"/>
      <c r="AI580" s="27"/>
      <c r="AJ580" s="27"/>
      <c r="AK580" s="27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3"/>
      <c r="AY580" s="3"/>
    </row>
    <row r="581" spans="2:51" ht="18" customHeight="1" x14ac:dyDescent="0.25">
      <c r="B581" s="25"/>
      <c r="C581" s="25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5"/>
      <c r="X581" s="25"/>
      <c r="Y581" s="25"/>
      <c r="Z581" s="26"/>
      <c r="AA581" s="26"/>
      <c r="AB581" s="25"/>
      <c r="AC581" s="25"/>
      <c r="AD581" s="25"/>
      <c r="AE581" s="25"/>
      <c r="AF581" s="27"/>
      <c r="AG581" s="27"/>
      <c r="AH581" s="27"/>
      <c r="AI581" s="27"/>
      <c r="AJ581" s="27"/>
      <c r="AK581" s="27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3"/>
      <c r="AY581" s="3"/>
    </row>
    <row r="582" spans="2:51" ht="18" customHeight="1" x14ac:dyDescent="0.25">
      <c r="B582" s="25"/>
      <c r="C582" s="25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5"/>
      <c r="X582" s="25"/>
      <c r="Y582" s="25"/>
      <c r="Z582" s="26"/>
      <c r="AA582" s="26"/>
      <c r="AB582" s="25"/>
      <c r="AC582" s="25"/>
      <c r="AD582" s="25"/>
      <c r="AE582" s="25"/>
      <c r="AF582" s="27"/>
      <c r="AG582" s="27"/>
      <c r="AH582" s="27"/>
      <c r="AI582" s="27"/>
      <c r="AJ582" s="27"/>
      <c r="AK582" s="27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3"/>
      <c r="AY582" s="3"/>
    </row>
    <row r="583" spans="2:51" ht="18" customHeight="1" x14ac:dyDescent="0.25">
      <c r="B583" s="25"/>
      <c r="C583" s="25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5"/>
      <c r="X583" s="25"/>
      <c r="Y583" s="25"/>
      <c r="Z583" s="26"/>
      <c r="AA583" s="26"/>
      <c r="AB583" s="25"/>
      <c r="AC583" s="25"/>
      <c r="AD583" s="25"/>
      <c r="AE583" s="25"/>
      <c r="AF583" s="27"/>
      <c r="AG583" s="27"/>
      <c r="AH583" s="27"/>
      <c r="AI583" s="27"/>
      <c r="AJ583" s="27"/>
      <c r="AK583" s="27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3"/>
      <c r="AY583" s="3"/>
    </row>
    <row r="584" spans="2:51" ht="18" customHeight="1" x14ac:dyDescent="0.25">
      <c r="B584" s="25"/>
      <c r="C584" s="25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5"/>
      <c r="X584" s="25"/>
      <c r="Y584" s="25"/>
      <c r="Z584" s="26"/>
      <c r="AA584" s="26"/>
      <c r="AB584" s="25"/>
      <c r="AC584" s="25"/>
      <c r="AD584" s="25"/>
      <c r="AE584" s="25"/>
      <c r="AF584" s="27"/>
      <c r="AG584" s="27"/>
      <c r="AH584" s="27"/>
      <c r="AI584" s="27"/>
      <c r="AJ584" s="27"/>
      <c r="AK584" s="27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3"/>
      <c r="AY584" s="3"/>
    </row>
    <row r="585" spans="2:51" ht="18" customHeight="1" x14ac:dyDescent="0.25">
      <c r="B585" s="25"/>
      <c r="C585" s="25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5"/>
      <c r="X585" s="25"/>
      <c r="Y585" s="25"/>
      <c r="Z585" s="26"/>
      <c r="AA585" s="26"/>
      <c r="AB585" s="25"/>
      <c r="AC585" s="25"/>
      <c r="AD585" s="25"/>
      <c r="AE585" s="25"/>
      <c r="AF585" s="27"/>
      <c r="AG585" s="27"/>
      <c r="AH585" s="27"/>
      <c r="AI585" s="27"/>
      <c r="AJ585" s="27"/>
      <c r="AK585" s="27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3"/>
      <c r="AY585" s="3"/>
    </row>
    <row r="586" spans="2:51" ht="18" customHeight="1" x14ac:dyDescent="0.25">
      <c r="B586" s="25"/>
      <c r="C586" s="25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5"/>
      <c r="X586" s="25"/>
      <c r="Y586" s="25"/>
      <c r="Z586" s="26"/>
      <c r="AA586" s="26"/>
      <c r="AB586" s="25"/>
      <c r="AC586" s="25"/>
      <c r="AD586" s="25"/>
      <c r="AE586" s="25"/>
      <c r="AF586" s="27"/>
      <c r="AG586" s="27"/>
      <c r="AH586" s="27"/>
      <c r="AI586" s="27"/>
      <c r="AJ586" s="27"/>
      <c r="AK586" s="27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3"/>
      <c r="AY586" s="3"/>
    </row>
    <row r="587" spans="2:51" ht="18" customHeight="1" x14ac:dyDescent="0.25">
      <c r="B587" s="25"/>
      <c r="C587" s="25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5"/>
      <c r="X587" s="25"/>
      <c r="Y587" s="25"/>
      <c r="Z587" s="26"/>
      <c r="AA587" s="26"/>
      <c r="AB587" s="25"/>
      <c r="AC587" s="25"/>
      <c r="AD587" s="25"/>
      <c r="AE587" s="25"/>
      <c r="AF587" s="27"/>
      <c r="AG587" s="27"/>
      <c r="AH587" s="27"/>
      <c r="AI587" s="27"/>
      <c r="AJ587" s="27"/>
      <c r="AK587" s="27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3"/>
      <c r="AY587" s="3"/>
    </row>
    <row r="588" spans="2:51" ht="18" customHeight="1" x14ac:dyDescent="0.25">
      <c r="B588" s="25"/>
      <c r="C588" s="25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5"/>
      <c r="X588" s="25"/>
      <c r="Y588" s="25"/>
      <c r="Z588" s="26"/>
      <c r="AA588" s="26"/>
      <c r="AB588" s="25"/>
      <c r="AC588" s="25"/>
      <c r="AD588" s="25"/>
      <c r="AE588" s="25"/>
      <c r="AF588" s="27"/>
      <c r="AG588" s="27"/>
      <c r="AH588" s="27"/>
      <c r="AI588" s="27"/>
      <c r="AJ588" s="27"/>
      <c r="AK588" s="27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3"/>
      <c r="AY588" s="3"/>
    </row>
    <row r="589" spans="2:51" ht="18" customHeight="1" x14ac:dyDescent="0.25">
      <c r="B589" s="25"/>
      <c r="C589" s="25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5"/>
      <c r="X589" s="25"/>
      <c r="Y589" s="25"/>
      <c r="Z589" s="26"/>
      <c r="AA589" s="26"/>
      <c r="AB589" s="25"/>
      <c r="AC589" s="25"/>
      <c r="AD589" s="25"/>
      <c r="AE589" s="25"/>
      <c r="AF589" s="27"/>
      <c r="AG589" s="27"/>
      <c r="AH589" s="27"/>
      <c r="AI589" s="27"/>
      <c r="AJ589" s="27"/>
      <c r="AK589" s="27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3"/>
      <c r="AY589" s="3"/>
    </row>
    <row r="590" spans="2:51" ht="18" customHeight="1" x14ac:dyDescent="0.25">
      <c r="B590" s="25"/>
      <c r="C590" s="25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5"/>
      <c r="X590" s="25"/>
      <c r="Y590" s="25"/>
      <c r="Z590" s="26"/>
      <c r="AA590" s="26"/>
      <c r="AB590" s="25"/>
      <c r="AC590" s="25"/>
      <c r="AD590" s="25"/>
      <c r="AE590" s="25"/>
      <c r="AF590" s="27"/>
      <c r="AG590" s="27"/>
      <c r="AH590" s="27"/>
      <c r="AI590" s="27"/>
      <c r="AJ590" s="27"/>
      <c r="AK590" s="27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3"/>
      <c r="AY590" s="3"/>
    </row>
    <row r="591" spans="2:51" ht="18" customHeight="1" x14ac:dyDescent="0.25">
      <c r="B591" s="25"/>
      <c r="C591" s="25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5"/>
      <c r="X591" s="25"/>
      <c r="Y591" s="25"/>
      <c r="Z591" s="26"/>
      <c r="AA591" s="26"/>
      <c r="AB591" s="25"/>
      <c r="AC591" s="25"/>
      <c r="AD591" s="25"/>
      <c r="AE591" s="25"/>
      <c r="AF591" s="27"/>
      <c r="AG591" s="27"/>
      <c r="AH591" s="27"/>
      <c r="AI591" s="27"/>
      <c r="AJ591" s="27"/>
      <c r="AK591" s="27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3"/>
      <c r="AY591" s="3"/>
    </row>
    <row r="592" spans="2:51" ht="18" customHeight="1" x14ac:dyDescent="0.25">
      <c r="B592" s="25"/>
      <c r="C592" s="25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5"/>
      <c r="X592" s="25"/>
      <c r="Y592" s="25"/>
      <c r="Z592" s="26"/>
      <c r="AA592" s="26"/>
      <c r="AB592" s="25"/>
      <c r="AC592" s="25"/>
      <c r="AD592" s="25"/>
      <c r="AE592" s="25"/>
      <c r="AF592" s="27"/>
      <c r="AG592" s="27"/>
      <c r="AH592" s="27"/>
      <c r="AI592" s="27"/>
      <c r="AJ592" s="27"/>
      <c r="AK592" s="27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3"/>
      <c r="AY592" s="3"/>
    </row>
    <row r="593" spans="2:51" ht="18" customHeight="1" x14ac:dyDescent="0.25">
      <c r="B593" s="25"/>
      <c r="C593" s="25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5"/>
      <c r="X593" s="25"/>
      <c r="Y593" s="25"/>
      <c r="Z593" s="26"/>
      <c r="AA593" s="26"/>
      <c r="AB593" s="25"/>
      <c r="AC593" s="25"/>
      <c r="AD593" s="25"/>
      <c r="AE593" s="25"/>
      <c r="AF593" s="27"/>
      <c r="AG593" s="27"/>
      <c r="AH593" s="27"/>
      <c r="AI593" s="27"/>
      <c r="AJ593" s="27"/>
      <c r="AK593" s="27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3"/>
      <c r="AY593" s="3"/>
    </row>
    <row r="594" spans="2:51" ht="18" customHeight="1" x14ac:dyDescent="0.25">
      <c r="B594" s="25"/>
      <c r="C594" s="25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5"/>
      <c r="X594" s="25"/>
      <c r="Y594" s="25"/>
      <c r="Z594" s="26"/>
      <c r="AA594" s="26"/>
      <c r="AB594" s="25"/>
      <c r="AC594" s="25"/>
      <c r="AD594" s="25"/>
      <c r="AE594" s="25"/>
      <c r="AF594" s="27"/>
      <c r="AG594" s="27"/>
      <c r="AH594" s="27"/>
      <c r="AI594" s="27"/>
      <c r="AJ594" s="27"/>
      <c r="AK594" s="27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3"/>
      <c r="AY594" s="3"/>
    </row>
    <row r="595" spans="2:51" ht="18" customHeight="1" x14ac:dyDescent="0.25">
      <c r="B595" s="25"/>
      <c r="C595" s="25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5"/>
      <c r="X595" s="25"/>
      <c r="Y595" s="25"/>
      <c r="Z595" s="26"/>
      <c r="AA595" s="26"/>
      <c r="AB595" s="25"/>
      <c r="AC595" s="25"/>
      <c r="AD595" s="25"/>
      <c r="AE595" s="25"/>
      <c r="AF595" s="27"/>
      <c r="AG595" s="27"/>
      <c r="AH595" s="27"/>
      <c r="AI595" s="27"/>
      <c r="AJ595" s="27"/>
      <c r="AK595" s="27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3"/>
      <c r="AY595" s="3"/>
    </row>
    <row r="596" spans="2:51" ht="18" customHeight="1" x14ac:dyDescent="0.25">
      <c r="B596" s="25"/>
      <c r="C596" s="25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5"/>
      <c r="X596" s="25"/>
      <c r="Y596" s="25"/>
      <c r="Z596" s="26"/>
      <c r="AA596" s="26"/>
      <c r="AB596" s="25"/>
      <c r="AC596" s="25"/>
      <c r="AD596" s="25"/>
      <c r="AE596" s="25"/>
      <c r="AF596" s="27"/>
      <c r="AG596" s="27"/>
      <c r="AH596" s="27"/>
      <c r="AI596" s="27"/>
      <c r="AJ596" s="27"/>
      <c r="AK596" s="27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3"/>
      <c r="AY596" s="3"/>
    </row>
    <row r="597" spans="2:51" ht="18" customHeight="1" x14ac:dyDescent="0.25">
      <c r="B597" s="25"/>
      <c r="C597" s="25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5"/>
      <c r="X597" s="25"/>
      <c r="Y597" s="25"/>
      <c r="Z597" s="26"/>
      <c r="AA597" s="26"/>
      <c r="AB597" s="25"/>
      <c r="AC597" s="25"/>
      <c r="AD597" s="25"/>
      <c r="AE597" s="25"/>
      <c r="AF597" s="27"/>
      <c r="AG597" s="27"/>
      <c r="AH597" s="27"/>
      <c r="AI597" s="27"/>
      <c r="AJ597" s="27"/>
      <c r="AK597" s="27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3"/>
      <c r="AY597" s="3"/>
    </row>
    <row r="598" spans="2:51" ht="18" customHeight="1" x14ac:dyDescent="0.25">
      <c r="B598" s="25"/>
      <c r="C598" s="25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5"/>
      <c r="X598" s="25"/>
      <c r="Y598" s="25"/>
      <c r="Z598" s="26"/>
      <c r="AA598" s="26"/>
      <c r="AB598" s="25"/>
      <c r="AC598" s="25"/>
      <c r="AD598" s="25"/>
      <c r="AE598" s="25"/>
      <c r="AF598" s="27"/>
      <c r="AG598" s="27"/>
      <c r="AH598" s="27"/>
      <c r="AI598" s="27"/>
      <c r="AJ598" s="27"/>
      <c r="AK598" s="27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3"/>
      <c r="AY598" s="3"/>
    </row>
    <row r="599" spans="2:51" ht="18" customHeight="1" x14ac:dyDescent="0.25">
      <c r="B599" s="25"/>
      <c r="C599" s="25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5"/>
      <c r="X599" s="25"/>
      <c r="Y599" s="25"/>
      <c r="Z599" s="26"/>
      <c r="AA599" s="26"/>
      <c r="AB599" s="25"/>
      <c r="AC599" s="25"/>
      <c r="AD599" s="25"/>
      <c r="AE599" s="25"/>
      <c r="AF599" s="27"/>
      <c r="AG599" s="27"/>
      <c r="AH599" s="27"/>
      <c r="AI599" s="27"/>
      <c r="AJ599" s="27"/>
      <c r="AK599" s="27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3"/>
      <c r="AY599" s="3"/>
    </row>
    <row r="600" spans="2:51" ht="18" customHeight="1" x14ac:dyDescent="0.25">
      <c r="B600" s="25"/>
      <c r="C600" s="25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5"/>
      <c r="X600" s="25"/>
      <c r="Y600" s="25"/>
      <c r="Z600" s="26"/>
      <c r="AA600" s="26"/>
      <c r="AB600" s="25"/>
      <c r="AC600" s="25"/>
      <c r="AD600" s="25"/>
      <c r="AE600" s="25"/>
      <c r="AF600" s="27"/>
      <c r="AG600" s="27"/>
      <c r="AH600" s="27"/>
      <c r="AI600" s="27"/>
      <c r="AJ600" s="27"/>
      <c r="AK600" s="27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3"/>
      <c r="AY600" s="3"/>
    </row>
    <row r="601" spans="2:51" ht="18" customHeight="1" x14ac:dyDescent="0.25">
      <c r="B601" s="25"/>
      <c r="C601" s="25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5"/>
      <c r="X601" s="25"/>
      <c r="Y601" s="25"/>
      <c r="Z601" s="26"/>
      <c r="AA601" s="26"/>
      <c r="AB601" s="25"/>
      <c r="AC601" s="25"/>
      <c r="AD601" s="25"/>
      <c r="AE601" s="25"/>
      <c r="AF601" s="27"/>
      <c r="AG601" s="27"/>
      <c r="AH601" s="27"/>
      <c r="AI601" s="27"/>
      <c r="AJ601" s="27"/>
      <c r="AK601" s="27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3"/>
      <c r="AY601" s="3"/>
    </row>
    <row r="602" spans="2:51" ht="18" customHeight="1" x14ac:dyDescent="0.25">
      <c r="B602" s="25"/>
      <c r="C602" s="25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5"/>
      <c r="X602" s="25"/>
      <c r="Y602" s="25"/>
      <c r="Z602" s="26"/>
      <c r="AA602" s="26"/>
      <c r="AB602" s="25"/>
      <c r="AC602" s="25"/>
      <c r="AD602" s="25"/>
      <c r="AE602" s="25"/>
      <c r="AF602" s="27"/>
      <c r="AG602" s="27"/>
      <c r="AH602" s="27"/>
      <c r="AI602" s="27"/>
      <c r="AJ602" s="27"/>
      <c r="AK602" s="27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3"/>
      <c r="AY602" s="3"/>
    </row>
    <row r="603" spans="2:51" ht="18" customHeight="1" x14ac:dyDescent="0.25">
      <c r="B603" s="25"/>
      <c r="C603" s="25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5"/>
      <c r="X603" s="25"/>
      <c r="Y603" s="25"/>
      <c r="Z603" s="26"/>
      <c r="AA603" s="26"/>
      <c r="AB603" s="25"/>
      <c r="AC603" s="25"/>
      <c r="AD603" s="25"/>
      <c r="AE603" s="25"/>
      <c r="AF603" s="27"/>
      <c r="AG603" s="27"/>
      <c r="AH603" s="27"/>
      <c r="AI603" s="27"/>
      <c r="AJ603" s="27"/>
      <c r="AK603" s="27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3"/>
      <c r="AY603" s="3"/>
    </row>
    <row r="604" spans="2:51" ht="18" customHeight="1" x14ac:dyDescent="0.25">
      <c r="B604" s="25"/>
      <c r="C604" s="25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5"/>
      <c r="X604" s="25"/>
      <c r="Y604" s="25"/>
      <c r="Z604" s="26"/>
      <c r="AA604" s="26"/>
      <c r="AB604" s="25"/>
      <c r="AC604" s="25"/>
      <c r="AD604" s="25"/>
      <c r="AE604" s="25"/>
      <c r="AF604" s="27"/>
      <c r="AG604" s="27"/>
      <c r="AH604" s="27"/>
      <c r="AI604" s="27"/>
      <c r="AJ604" s="27"/>
      <c r="AK604" s="27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3"/>
      <c r="AY604" s="3"/>
    </row>
    <row r="605" spans="2:51" ht="18" customHeight="1" x14ac:dyDescent="0.25">
      <c r="B605" s="25"/>
      <c r="C605" s="25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5"/>
      <c r="X605" s="25"/>
      <c r="Y605" s="25"/>
      <c r="Z605" s="26"/>
      <c r="AA605" s="26"/>
      <c r="AB605" s="25"/>
      <c r="AC605" s="25"/>
      <c r="AD605" s="25"/>
      <c r="AE605" s="25"/>
      <c r="AF605" s="27"/>
      <c r="AG605" s="27"/>
      <c r="AH605" s="27"/>
      <c r="AI605" s="27"/>
      <c r="AJ605" s="27"/>
      <c r="AK605" s="27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3"/>
      <c r="AY605" s="3"/>
    </row>
    <row r="606" spans="2:51" ht="18" customHeight="1" x14ac:dyDescent="0.25">
      <c r="B606" s="25"/>
      <c r="C606" s="25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5"/>
      <c r="X606" s="25"/>
      <c r="Y606" s="25"/>
      <c r="Z606" s="26"/>
      <c r="AA606" s="26"/>
      <c r="AB606" s="25"/>
      <c r="AC606" s="25"/>
      <c r="AD606" s="25"/>
      <c r="AE606" s="25"/>
      <c r="AF606" s="27"/>
      <c r="AG606" s="27"/>
      <c r="AH606" s="27"/>
      <c r="AI606" s="27"/>
      <c r="AJ606" s="27"/>
      <c r="AK606" s="27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3"/>
      <c r="AY606" s="3"/>
    </row>
    <row r="607" spans="2:51" ht="18" customHeight="1" x14ac:dyDescent="0.25">
      <c r="B607" s="25"/>
      <c r="C607" s="25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5"/>
      <c r="X607" s="25"/>
      <c r="Y607" s="25"/>
      <c r="Z607" s="26"/>
      <c r="AA607" s="26"/>
      <c r="AB607" s="25"/>
      <c r="AC607" s="25"/>
      <c r="AD607" s="25"/>
      <c r="AE607" s="25"/>
      <c r="AF607" s="27"/>
      <c r="AG607" s="27"/>
      <c r="AH607" s="27"/>
      <c r="AI607" s="27"/>
      <c r="AJ607" s="27"/>
      <c r="AK607" s="27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3"/>
      <c r="AY607" s="3"/>
    </row>
    <row r="608" spans="2:51" ht="18" customHeight="1" x14ac:dyDescent="0.25">
      <c r="B608" s="25"/>
      <c r="C608" s="25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5"/>
      <c r="X608" s="25"/>
      <c r="Y608" s="25"/>
      <c r="Z608" s="26"/>
      <c r="AA608" s="26"/>
      <c r="AB608" s="25"/>
      <c r="AC608" s="25"/>
      <c r="AD608" s="25"/>
      <c r="AE608" s="25"/>
      <c r="AF608" s="27"/>
      <c r="AG608" s="27"/>
      <c r="AH608" s="27"/>
      <c r="AI608" s="27"/>
      <c r="AJ608" s="27"/>
      <c r="AK608" s="27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3"/>
      <c r="AY608" s="3"/>
    </row>
    <row r="609" spans="2:51" ht="18" customHeight="1" x14ac:dyDescent="0.25">
      <c r="B609" s="25"/>
      <c r="C609" s="25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5"/>
      <c r="X609" s="25"/>
      <c r="Y609" s="25"/>
      <c r="Z609" s="26"/>
      <c r="AA609" s="26"/>
      <c r="AB609" s="25"/>
      <c r="AC609" s="25"/>
      <c r="AD609" s="25"/>
      <c r="AE609" s="25"/>
      <c r="AF609" s="27"/>
      <c r="AG609" s="27"/>
      <c r="AH609" s="27"/>
      <c r="AI609" s="27"/>
      <c r="AJ609" s="27"/>
      <c r="AK609" s="27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3"/>
      <c r="AY609" s="3"/>
    </row>
    <row r="610" spans="2:51" ht="18" customHeight="1" x14ac:dyDescent="0.25">
      <c r="B610" s="25"/>
      <c r="C610" s="25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5"/>
      <c r="X610" s="25"/>
      <c r="Y610" s="25"/>
      <c r="Z610" s="26"/>
      <c r="AA610" s="26"/>
      <c r="AB610" s="25"/>
      <c r="AC610" s="25"/>
      <c r="AD610" s="25"/>
      <c r="AE610" s="25"/>
      <c r="AF610" s="27"/>
      <c r="AG610" s="27"/>
      <c r="AH610" s="27"/>
      <c r="AI610" s="27"/>
      <c r="AJ610" s="27"/>
      <c r="AK610" s="27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3"/>
      <c r="AY610" s="3"/>
    </row>
    <row r="611" spans="2:51" ht="18" customHeight="1" x14ac:dyDescent="0.25">
      <c r="B611" s="25"/>
      <c r="C611" s="25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5"/>
      <c r="X611" s="25"/>
      <c r="Y611" s="25"/>
      <c r="Z611" s="26"/>
      <c r="AA611" s="26"/>
      <c r="AB611" s="25"/>
      <c r="AC611" s="25"/>
      <c r="AD611" s="25"/>
      <c r="AE611" s="25"/>
      <c r="AF611" s="27"/>
      <c r="AG611" s="27"/>
      <c r="AH611" s="27"/>
      <c r="AI611" s="27"/>
      <c r="AJ611" s="27"/>
      <c r="AK611" s="27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3"/>
      <c r="AY611" s="3"/>
    </row>
    <row r="612" spans="2:51" ht="18" customHeight="1" x14ac:dyDescent="0.25">
      <c r="B612" s="25"/>
      <c r="C612" s="25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5"/>
      <c r="X612" s="25"/>
      <c r="Y612" s="25"/>
      <c r="Z612" s="26"/>
      <c r="AA612" s="26"/>
      <c r="AB612" s="25"/>
      <c r="AC612" s="25"/>
      <c r="AD612" s="25"/>
      <c r="AE612" s="25"/>
      <c r="AF612" s="27"/>
      <c r="AG612" s="27"/>
      <c r="AH612" s="27"/>
      <c r="AI612" s="27"/>
      <c r="AJ612" s="27"/>
      <c r="AK612" s="27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3"/>
      <c r="AY612" s="3"/>
    </row>
    <row r="613" spans="2:51" ht="18" customHeight="1" x14ac:dyDescent="0.25">
      <c r="B613" s="25"/>
      <c r="C613" s="25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5"/>
      <c r="X613" s="25"/>
      <c r="Y613" s="25"/>
      <c r="Z613" s="26"/>
      <c r="AA613" s="26"/>
      <c r="AB613" s="25"/>
      <c r="AC613" s="25"/>
      <c r="AD613" s="25"/>
      <c r="AE613" s="25"/>
      <c r="AF613" s="27"/>
      <c r="AG613" s="27"/>
      <c r="AH613" s="27"/>
      <c r="AI613" s="27"/>
      <c r="AJ613" s="27"/>
      <c r="AK613" s="27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3"/>
      <c r="AY613" s="3"/>
    </row>
    <row r="614" spans="2:51" ht="18" customHeight="1" x14ac:dyDescent="0.25">
      <c r="B614" s="25"/>
      <c r="C614" s="25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5"/>
      <c r="X614" s="25"/>
      <c r="Y614" s="25"/>
      <c r="Z614" s="26"/>
      <c r="AA614" s="26"/>
      <c r="AB614" s="25"/>
      <c r="AC614" s="25"/>
      <c r="AD614" s="25"/>
      <c r="AE614" s="25"/>
      <c r="AF614" s="27"/>
      <c r="AG614" s="27"/>
      <c r="AH614" s="27"/>
      <c r="AI614" s="27"/>
      <c r="AJ614" s="27"/>
      <c r="AK614" s="27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3"/>
      <c r="AY614" s="3"/>
    </row>
    <row r="615" spans="2:51" ht="18" customHeight="1" x14ac:dyDescent="0.25">
      <c r="B615" s="25"/>
      <c r="C615" s="25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5"/>
      <c r="X615" s="25"/>
      <c r="Y615" s="25"/>
      <c r="Z615" s="26"/>
      <c r="AA615" s="26"/>
      <c r="AB615" s="25"/>
      <c r="AC615" s="25"/>
      <c r="AD615" s="25"/>
      <c r="AE615" s="25"/>
      <c r="AF615" s="27"/>
      <c r="AG615" s="27"/>
      <c r="AH615" s="27"/>
      <c r="AI615" s="27"/>
      <c r="AJ615" s="27"/>
      <c r="AK615" s="27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3"/>
      <c r="AY615" s="3"/>
    </row>
    <row r="616" spans="2:51" ht="18" customHeight="1" x14ac:dyDescent="0.25">
      <c r="B616" s="25"/>
      <c r="C616" s="25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5"/>
      <c r="X616" s="25"/>
      <c r="Y616" s="25"/>
      <c r="Z616" s="26"/>
      <c r="AA616" s="26"/>
      <c r="AB616" s="25"/>
      <c r="AC616" s="25"/>
      <c r="AD616" s="25"/>
      <c r="AE616" s="25"/>
      <c r="AF616" s="27"/>
      <c r="AG616" s="27"/>
      <c r="AH616" s="27"/>
      <c r="AI616" s="27"/>
      <c r="AJ616" s="27"/>
      <c r="AK616" s="27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3"/>
      <c r="AY616" s="3"/>
    </row>
    <row r="617" spans="2:51" ht="18" customHeight="1" x14ac:dyDescent="0.25">
      <c r="B617" s="25"/>
      <c r="C617" s="25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5"/>
      <c r="X617" s="25"/>
      <c r="Y617" s="25"/>
      <c r="Z617" s="26"/>
      <c r="AA617" s="26"/>
      <c r="AB617" s="25"/>
      <c r="AC617" s="25"/>
      <c r="AD617" s="25"/>
      <c r="AE617" s="25"/>
      <c r="AF617" s="27"/>
      <c r="AG617" s="27"/>
      <c r="AH617" s="27"/>
      <c r="AI617" s="27"/>
      <c r="AJ617" s="27"/>
      <c r="AK617" s="27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3"/>
      <c r="AY617" s="3"/>
    </row>
    <row r="618" spans="2:51" ht="18" customHeight="1" x14ac:dyDescent="0.25">
      <c r="B618" s="25"/>
      <c r="C618" s="25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5"/>
      <c r="X618" s="25"/>
      <c r="Y618" s="25"/>
      <c r="Z618" s="26"/>
      <c r="AA618" s="26"/>
      <c r="AB618" s="25"/>
      <c r="AC618" s="25"/>
      <c r="AD618" s="25"/>
      <c r="AE618" s="25"/>
      <c r="AF618" s="27"/>
      <c r="AG618" s="27"/>
      <c r="AH618" s="27"/>
      <c r="AI618" s="27"/>
      <c r="AJ618" s="27"/>
      <c r="AK618" s="27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3"/>
      <c r="AY618" s="3"/>
    </row>
    <row r="619" spans="2:51" ht="18" customHeight="1" x14ac:dyDescent="0.25">
      <c r="B619" s="25"/>
      <c r="C619" s="25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5"/>
      <c r="X619" s="25"/>
      <c r="Y619" s="25"/>
      <c r="Z619" s="26"/>
      <c r="AA619" s="26"/>
      <c r="AB619" s="25"/>
      <c r="AC619" s="25"/>
      <c r="AD619" s="25"/>
      <c r="AE619" s="25"/>
      <c r="AF619" s="27"/>
      <c r="AG619" s="27"/>
      <c r="AH619" s="27"/>
      <c r="AI619" s="27"/>
      <c r="AJ619" s="27"/>
      <c r="AK619" s="27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3"/>
      <c r="AY619" s="3"/>
    </row>
    <row r="620" spans="2:51" ht="18" customHeight="1" x14ac:dyDescent="0.25">
      <c r="B620" s="25"/>
      <c r="C620" s="25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5"/>
      <c r="X620" s="25"/>
      <c r="Y620" s="25"/>
      <c r="Z620" s="26"/>
      <c r="AA620" s="26"/>
      <c r="AB620" s="25"/>
      <c r="AC620" s="25"/>
      <c r="AD620" s="25"/>
      <c r="AE620" s="25"/>
      <c r="AF620" s="27"/>
      <c r="AG620" s="27"/>
      <c r="AH620" s="27"/>
      <c r="AI620" s="27"/>
      <c r="AJ620" s="27"/>
      <c r="AK620" s="27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3"/>
      <c r="AY620" s="3"/>
    </row>
    <row r="621" spans="2:51" ht="18" customHeight="1" x14ac:dyDescent="0.25">
      <c r="B621" s="25"/>
      <c r="C621" s="25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5"/>
      <c r="X621" s="25"/>
      <c r="Y621" s="25"/>
      <c r="Z621" s="26"/>
      <c r="AA621" s="26"/>
      <c r="AB621" s="25"/>
      <c r="AC621" s="25"/>
      <c r="AD621" s="25"/>
      <c r="AE621" s="25"/>
      <c r="AF621" s="27"/>
      <c r="AG621" s="27"/>
      <c r="AH621" s="27"/>
      <c r="AI621" s="27"/>
      <c r="AJ621" s="27"/>
      <c r="AK621" s="27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3"/>
      <c r="AY621" s="3"/>
    </row>
    <row r="622" spans="2:51" ht="18" customHeight="1" x14ac:dyDescent="0.25">
      <c r="B622" s="25"/>
      <c r="C622" s="25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5"/>
      <c r="X622" s="25"/>
      <c r="Y622" s="25"/>
      <c r="Z622" s="26"/>
      <c r="AA622" s="26"/>
      <c r="AB622" s="25"/>
      <c r="AC622" s="25"/>
      <c r="AD622" s="25"/>
      <c r="AE622" s="25"/>
      <c r="AF622" s="27"/>
      <c r="AG622" s="27"/>
      <c r="AH622" s="27"/>
      <c r="AI622" s="27"/>
      <c r="AJ622" s="27"/>
      <c r="AK622" s="27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3"/>
      <c r="AY622" s="3"/>
    </row>
    <row r="623" spans="2:51" ht="18" customHeight="1" x14ac:dyDescent="0.25">
      <c r="B623" s="25"/>
      <c r="C623" s="25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5"/>
      <c r="X623" s="25"/>
      <c r="Y623" s="25"/>
      <c r="Z623" s="26"/>
      <c r="AA623" s="26"/>
      <c r="AB623" s="25"/>
      <c r="AC623" s="25"/>
      <c r="AD623" s="25"/>
      <c r="AE623" s="25"/>
      <c r="AF623" s="27"/>
      <c r="AG623" s="27"/>
      <c r="AH623" s="27"/>
      <c r="AI623" s="27"/>
      <c r="AJ623" s="27"/>
      <c r="AK623" s="27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3"/>
      <c r="AY623" s="3"/>
    </row>
    <row r="624" spans="2:51" ht="18" customHeight="1" x14ac:dyDescent="0.25">
      <c r="B624" s="25"/>
      <c r="C624" s="25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5"/>
      <c r="X624" s="25"/>
      <c r="Y624" s="25"/>
      <c r="Z624" s="26"/>
      <c r="AA624" s="26"/>
      <c r="AB624" s="25"/>
      <c r="AC624" s="25"/>
      <c r="AD624" s="25"/>
      <c r="AE624" s="25"/>
      <c r="AF624" s="27"/>
      <c r="AG624" s="27"/>
      <c r="AH624" s="27"/>
      <c r="AI624" s="27"/>
      <c r="AJ624" s="27"/>
      <c r="AK624" s="27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3"/>
      <c r="AY624" s="3"/>
    </row>
    <row r="625" spans="2:51" ht="18" customHeight="1" x14ac:dyDescent="0.25">
      <c r="B625" s="25"/>
      <c r="C625" s="25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5"/>
      <c r="X625" s="25"/>
      <c r="Y625" s="25"/>
      <c r="Z625" s="26"/>
      <c r="AA625" s="26"/>
      <c r="AB625" s="25"/>
      <c r="AC625" s="25"/>
      <c r="AD625" s="25"/>
      <c r="AE625" s="25"/>
      <c r="AF625" s="27"/>
      <c r="AG625" s="27"/>
      <c r="AH625" s="27"/>
      <c r="AI625" s="27"/>
      <c r="AJ625" s="27"/>
      <c r="AK625" s="27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3"/>
      <c r="AY625" s="3"/>
    </row>
    <row r="626" spans="2:51" ht="18" customHeight="1" x14ac:dyDescent="0.25">
      <c r="B626" s="25"/>
      <c r="C626" s="25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5"/>
      <c r="X626" s="25"/>
      <c r="Y626" s="25"/>
      <c r="Z626" s="26"/>
      <c r="AA626" s="26"/>
      <c r="AB626" s="25"/>
      <c r="AC626" s="25"/>
      <c r="AD626" s="25"/>
      <c r="AE626" s="25"/>
      <c r="AF626" s="27"/>
      <c r="AG626" s="27"/>
      <c r="AH626" s="27"/>
      <c r="AI626" s="27"/>
      <c r="AJ626" s="27"/>
      <c r="AK626" s="27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3"/>
      <c r="AY626" s="3"/>
    </row>
    <row r="627" spans="2:51" ht="18" customHeight="1" x14ac:dyDescent="0.25">
      <c r="B627" s="25"/>
      <c r="C627" s="25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5"/>
      <c r="X627" s="25"/>
      <c r="Y627" s="25"/>
      <c r="Z627" s="26"/>
      <c r="AA627" s="26"/>
      <c r="AB627" s="25"/>
      <c r="AC627" s="25"/>
      <c r="AD627" s="25"/>
      <c r="AE627" s="25"/>
      <c r="AF627" s="27"/>
      <c r="AG627" s="27"/>
      <c r="AH627" s="27"/>
      <c r="AI627" s="27"/>
      <c r="AJ627" s="27"/>
      <c r="AK627" s="27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3"/>
      <c r="AY627" s="3"/>
    </row>
    <row r="628" spans="2:51" ht="18" customHeight="1" x14ac:dyDescent="0.25">
      <c r="B628" s="25"/>
      <c r="C628" s="25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5"/>
      <c r="X628" s="25"/>
      <c r="Y628" s="25"/>
      <c r="Z628" s="26"/>
      <c r="AA628" s="26"/>
      <c r="AB628" s="25"/>
      <c r="AC628" s="25"/>
      <c r="AD628" s="25"/>
      <c r="AE628" s="25"/>
      <c r="AF628" s="27"/>
      <c r="AG628" s="27"/>
      <c r="AH628" s="27"/>
      <c r="AI628" s="27"/>
      <c r="AJ628" s="27"/>
      <c r="AK628" s="27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3"/>
      <c r="AY628" s="3"/>
    </row>
    <row r="629" spans="2:51" ht="18" customHeight="1" x14ac:dyDescent="0.25">
      <c r="B629" s="25"/>
      <c r="C629" s="25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5"/>
      <c r="X629" s="25"/>
      <c r="Y629" s="25"/>
      <c r="Z629" s="26"/>
      <c r="AA629" s="26"/>
      <c r="AB629" s="25"/>
      <c r="AC629" s="25"/>
      <c r="AD629" s="25"/>
      <c r="AE629" s="25"/>
      <c r="AF629" s="27"/>
      <c r="AG629" s="27"/>
      <c r="AH629" s="27"/>
      <c r="AI629" s="27"/>
      <c r="AJ629" s="27"/>
      <c r="AK629" s="27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3"/>
      <c r="AY629" s="3"/>
    </row>
    <row r="630" spans="2:51" ht="18" customHeight="1" x14ac:dyDescent="0.25">
      <c r="B630" s="25"/>
      <c r="C630" s="25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5"/>
      <c r="X630" s="25"/>
      <c r="Y630" s="25"/>
      <c r="Z630" s="26"/>
      <c r="AA630" s="26"/>
      <c r="AB630" s="25"/>
      <c r="AC630" s="25"/>
      <c r="AD630" s="25"/>
      <c r="AE630" s="25"/>
      <c r="AF630" s="27"/>
      <c r="AG630" s="27"/>
      <c r="AH630" s="27"/>
      <c r="AI630" s="27"/>
      <c r="AJ630" s="27"/>
      <c r="AK630" s="27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3"/>
      <c r="AY630" s="3"/>
    </row>
    <row r="631" spans="2:51" ht="18" customHeight="1" x14ac:dyDescent="0.25">
      <c r="B631" s="25"/>
      <c r="C631" s="25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5"/>
      <c r="X631" s="25"/>
      <c r="Y631" s="25"/>
      <c r="Z631" s="26"/>
      <c r="AA631" s="26"/>
      <c r="AB631" s="25"/>
      <c r="AC631" s="25"/>
      <c r="AD631" s="25"/>
      <c r="AE631" s="25"/>
      <c r="AF631" s="27"/>
      <c r="AG631" s="27"/>
      <c r="AH631" s="27"/>
      <c r="AI631" s="27"/>
      <c r="AJ631" s="27"/>
      <c r="AK631" s="27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3"/>
      <c r="AY631" s="3"/>
    </row>
    <row r="632" spans="2:51" ht="18" customHeight="1" x14ac:dyDescent="0.25">
      <c r="B632" s="25"/>
      <c r="C632" s="25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5"/>
      <c r="X632" s="25"/>
      <c r="Y632" s="25"/>
      <c r="Z632" s="26"/>
      <c r="AA632" s="26"/>
      <c r="AB632" s="25"/>
      <c r="AC632" s="25"/>
      <c r="AD632" s="25"/>
      <c r="AE632" s="25"/>
      <c r="AF632" s="27"/>
      <c r="AG632" s="27"/>
      <c r="AH632" s="27"/>
      <c r="AI632" s="27"/>
      <c r="AJ632" s="27"/>
      <c r="AK632" s="27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3"/>
      <c r="AY632" s="3"/>
    </row>
    <row r="633" spans="2:51" ht="18" customHeight="1" x14ac:dyDescent="0.25">
      <c r="B633" s="25"/>
      <c r="C633" s="25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5"/>
      <c r="X633" s="25"/>
      <c r="Y633" s="25"/>
      <c r="Z633" s="26"/>
      <c r="AA633" s="26"/>
      <c r="AB633" s="25"/>
      <c r="AC633" s="25"/>
      <c r="AD633" s="25"/>
      <c r="AE633" s="25"/>
      <c r="AF633" s="27"/>
      <c r="AG633" s="27"/>
      <c r="AH633" s="27"/>
      <c r="AI633" s="27"/>
      <c r="AJ633" s="27"/>
      <c r="AK633" s="27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3"/>
      <c r="AY633" s="3"/>
    </row>
    <row r="634" spans="2:51" ht="18" customHeight="1" x14ac:dyDescent="0.25">
      <c r="B634" s="25"/>
      <c r="C634" s="25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5"/>
      <c r="X634" s="25"/>
      <c r="Y634" s="25"/>
      <c r="Z634" s="26"/>
      <c r="AA634" s="26"/>
      <c r="AB634" s="25"/>
      <c r="AC634" s="25"/>
      <c r="AD634" s="25"/>
      <c r="AE634" s="25"/>
      <c r="AF634" s="27"/>
      <c r="AG634" s="27"/>
      <c r="AH634" s="27"/>
      <c r="AI634" s="27"/>
      <c r="AJ634" s="27"/>
      <c r="AK634" s="27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3"/>
      <c r="AY634" s="3"/>
    </row>
    <row r="635" spans="2:51" ht="18" customHeight="1" x14ac:dyDescent="0.25">
      <c r="B635" s="25"/>
      <c r="C635" s="25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5"/>
      <c r="X635" s="25"/>
      <c r="Y635" s="25"/>
      <c r="Z635" s="26"/>
      <c r="AA635" s="26"/>
      <c r="AB635" s="25"/>
      <c r="AC635" s="25"/>
      <c r="AD635" s="25"/>
      <c r="AE635" s="25"/>
      <c r="AF635" s="27"/>
      <c r="AG635" s="27"/>
      <c r="AH635" s="27"/>
      <c r="AI635" s="27"/>
      <c r="AJ635" s="27"/>
      <c r="AK635" s="27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3"/>
      <c r="AY635" s="3"/>
    </row>
    <row r="636" spans="2:51" ht="18" customHeight="1" x14ac:dyDescent="0.25">
      <c r="B636" s="25"/>
      <c r="C636" s="25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5"/>
      <c r="X636" s="25"/>
      <c r="Y636" s="25"/>
      <c r="Z636" s="26"/>
      <c r="AA636" s="26"/>
      <c r="AB636" s="25"/>
      <c r="AC636" s="25"/>
      <c r="AD636" s="25"/>
      <c r="AE636" s="25"/>
      <c r="AF636" s="27"/>
      <c r="AG636" s="27"/>
      <c r="AH636" s="27"/>
      <c r="AI636" s="27"/>
      <c r="AJ636" s="27"/>
      <c r="AK636" s="27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3"/>
      <c r="AY636" s="3"/>
    </row>
    <row r="637" spans="2:51" ht="18" customHeight="1" x14ac:dyDescent="0.25">
      <c r="B637" s="25"/>
      <c r="C637" s="25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5"/>
      <c r="X637" s="25"/>
      <c r="Y637" s="25"/>
      <c r="Z637" s="26"/>
      <c r="AA637" s="26"/>
      <c r="AB637" s="25"/>
      <c r="AC637" s="25"/>
      <c r="AD637" s="25"/>
      <c r="AE637" s="25"/>
      <c r="AF637" s="27"/>
      <c r="AG637" s="27"/>
      <c r="AH637" s="27"/>
      <c r="AI637" s="27"/>
      <c r="AJ637" s="27"/>
      <c r="AK637" s="27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3"/>
      <c r="AY637" s="3"/>
    </row>
    <row r="638" spans="2:51" ht="18" customHeight="1" x14ac:dyDescent="0.25">
      <c r="B638" s="25"/>
      <c r="C638" s="25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5"/>
      <c r="X638" s="25"/>
      <c r="Y638" s="25"/>
      <c r="Z638" s="26"/>
      <c r="AA638" s="26"/>
      <c r="AB638" s="25"/>
      <c r="AC638" s="25"/>
      <c r="AD638" s="25"/>
      <c r="AE638" s="25"/>
      <c r="AF638" s="27"/>
      <c r="AG638" s="27"/>
      <c r="AH638" s="27"/>
      <c r="AI638" s="27"/>
      <c r="AJ638" s="27"/>
      <c r="AK638" s="27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3"/>
      <c r="AY638" s="3"/>
    </row>
    <row r="639" spans="2:51" ht="18" customHeight="1" x14ac:dyDescent="0.25">
      <c r="B639" s="25"/>
      <c r="C639" s="25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5"/>
      <c r="X639" s="25"/>
      <c r="Y639" s="25"/>
      <c r="Z639" s="26"/>
      <c r="AA639" s="26"/>
      <c r="AB639" s="25"/>
      <c r="AC639" s="25"/>
      <c r="AD639" s="25"/>
      <c r="AE639" s="25"/>
      <c r="AF639" s="27"/>
      <c r="AG639" s="27"/>
      <c r="AH639" s="27"/>
      <c r="AI639" s="27"/>
      <c r="AJ639" s="27"/>
      <c r="AK639" s="27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3"/>
      <c r="AY639" s="3"/>
    </row>
    <row r="640" spans="2:51" ht="18" customHeight="1" x14ac:dyDescent="0.25">
      <c r="B640" s="25"/>
      <c r="C640" s="25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5"/>
      <c r="X640" s="25"/>
      <c r="Y640" s="25"/>
      <c r="Z640" s="26"/>
      <c r="AA640" s="26"/>
      <c r="AB640" s="25"/>
      <c r="AC640" s="25"/>
      <c r="AD640" s="25"/>
      <c r="AE640" s="25"/>
      <c r="AF640" s="27"/>
      <c r="AG640" s="27"/>
      <c r="AH640" s="27"/>
      <c r="AI640" s="27"/>
      <c r="AJ640" s="27"/>
      <c r="AK640" s="27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3"/>
      <c r="AY640" s="3"/>
    </row>
    <row r="641" spans="2:51" ht="18" customHeight="1" x14ac:dyDescent="0.25">
      <c r="B641" s="25"/>
      <c r="C641" s="25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5"/>
      <c r="X641" s="25"/>
      <c r="Y641" s="25"/>
      <c r="Z641" s="26"/>
      <c r="AA641" s="26"/>
      <c r="AB641" s="25"/>
      <c r="AC641" s="25"/>
      <c r="AD641" s="25"/>
      <c r="AE641" s="25"/>
      <c r="AF641" s="27"/>
      <c r="AG641" s="27"/>
      <c r="AH641" s="27"/>
      <c r="AI641" s="27"/>
      <c r="AJ641" s="27"/>
      <c r="AK641" s="27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3"/>
      <c r="AY641" s="3"/>
    </row>
    <row r="642" spans="2:51" ht="18" customHeight="1" x14ac:dyDescent="0.25">
      <c r="B642" s="25"/>
      <c r="C642" s="25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5"/>
      <c r="X642" s="25"/>
      <c r="Y642" s="25"/>
      <c r="Z642" s="26"/>
      <c r="AA642" s="26"/>
      <c r="AB642" s="25"/>
      <c r="AC642" s="25"/>
      <c r="AD642" s="25"/>
      <c r="AE642" s="25"/>
      <c r="AF642" s="27"/>
      <c r="AG642" s="27"/>
      <c r="AH642" s="27"/>
      <c r="AI642" s="27"/>
      <c r="AJ642" s="27"/>
      <c r="AK642" s="27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3"/>
      <c r="AY642" s="3"/>
    </row>
    <row r="643" spans="2:51" ht="18" customHeight="1" x14ac:dyDescent="0.25">
      <c r="B643" s="25"/>
      <c r="C643" s="25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5"/>
      <c r="X643" s="25"/>
      <c r="Y643" s="25"/>
      <c r="Z643" s="26"/>
      <c r="AA643" s="26"/>
      <c r="AB643" s="25"/>
      <c r="AC643" s="25"/>
      <c r="AD643" s="25"/>
      <c r="AE643" s="25"/>
      <c r="AF643" s="27"/>
      <c r="AG643" s="27"/>
      <c r="AH643" s="27"/>
      <c r="AI643" s="27"/>
      <c r="AJ643" s="27"/>
      <c r="AK643" s="27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3"/>
      <c r="AY643" s="3"/>
    </row>
    <row r="644" spans="2:51" ht="18" customHeight="1" x14ac:dyDescent="0.25">
      <c r="B644" s="25"/>
      <c r="C644" s="25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5"/>
      <c r="X644" s="25"/>
      <c r="Y644" s="25"/>
      <c r="Z644" s="26"/>
      <c r="AA644" s="26"/>
      <c r="AB644" s="25"/>
      <c r="AC644" s="25"/>
      <c r="AD644" s="25"/>
      <c r="AE644" s="25"/>
      <c r="AF644" s="27"/>
      <c r="AG644" s="27"/>
      <c r="AH644" s="27"/>
      <c r="AI644" s="27"/>
      <c r="AJ644" s="27"/>
      <c r="AK644" s="27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3"/>
      <c r="AY644" s="3"/>
    </row>
    <row r="645" spans="2:51" ht="18" customHeight="1" x14ac:dyDescent="0.25">
      <c r="B645" s="25"/>
      <c r="C645" s="25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5"/>
      <c r="X645" s="25"/>
      <c r="Y645" s="25"/>
      <c r="Z645" s="26"/>
      <c r="AA645" s="26"/>
      <c r="AB645" s="25"/>
      <c r="AC645" s="25"/>
      <c r="AD645" s="25"/>
      <c r="AE645" s="25"/>
      <c r="AF645" s="27"/>
      <c r="AG645" s="27"/>
      <c r="AH645" s="27"/>
      <c r="AI645" s="27"/>
      <c r="AJ645" s="27"/>
      <c r="AK645" s="27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3"/>
      <c r="AY645" s="3"/>
    </row>
    <row r="646" spans="2:51" ht="18" customHeight="1" x14ac:dyDescent="0.25">
      <c r="B646" s="25"/>
      <c r="C646" s="25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5"/>
      <c r="X646" s="25"/>
      <c r="Y646" s="25"/>
      <c r="Z646" s="26"/>
      <c r="AA646" s="26"/>
      <c r="AB646" s="25"/>
      <c r="AC646" s="25"/>
      <c r="AD646" s="25"/>
      <c r="AE646" s="25"/>
      <c r="AF646" s="27"/>
      <c r="AG646" s="27"/>
      <c r="AH646" s="27"/>
      <c r="AI646" s="27"/>
      <c r="AJ646" s="27"/>
      <c r="AK646" s="27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3"/>
      <c r="AY646" s="3"/>
    </row>
    <row r="647" spans="2:51" ht="18" customHeight="1" x14ac:dyDescent="0.25">
      <c r="B647" s="25"/>
      <c r="C647" s="25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5"/>
      <c r="X647" s="25"/>
      <c r="Y647" s="25"/>
      <c r="Z647" s="26"/>
      <c r="AA647" s="26"/>
      <c r="AB647" s="25"/>
      <c r="AC647" s="25"/>
      <c r="AD647" s="25"/>
      <c r="AE647" s="25"/>
      <c r="AF647" s="27"/>
      <c r="AG647" s="27"/>
      <c r="AH647" s="27"/>
      <c r="AI647" s="27"/>
      <c r="AJ647" s="27"/>
      <c r="AK647" s="27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3"/>
      <c r="AY647" s="3"/>
    </row>
    <row r="648" spans="2:51" ht="18" customHeight="1" x14ac:dyDescent="0.25">
      <c r="B648" s="25"/>
      <c r="C648" s="25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5"/>
      <c r="X648" s="25"/>
      <c r="Y648" s="25"/>
      <c r="Z648" s="26"/>
      <c r="AA648" s="26"/>
      <c r="AB648" s="25"/>
      <c r="AC648" s="25"/>
      <c r="AD648" s="25"/>
      <c r="AE648" s="25"/>
      <c r="AF648" s="27"/>
      <c r="AG648" s="27"/>
      <c r="AH648" s="27"/>
      <c r="AI648" s="27"/>
      <c r="AJ648" s="27"/>
      <c r="AK648" s="27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3"/>
      <c r="AY648" s="3"/>
    </row>
    <row r="649" spans="2:51" ht="18" customHeight="1" x14ac:dyDescent="0.25">
      <c r="B649" s="25"/>
      <c r="C649" s="25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5"/>
      <c r="X649" s="25"/>
      <c r="Y649" s="25"/>
      <c r="Z649" s="26"/>
      <c r="AA649" s="26"/>
      <c r="AB649" s="25"/>
      <c r="AC649" s="25"/>
      <c r="AD649" s="25"/>
      <c r="AE649" s="25"/>
      <c r="AF649" s="27"/>
      <c r="AG649" s="27"/>
      <c r="AH649" s="27"/>
      <c r="AI649" s="27"/>
      <c r="AJ649" s="27"/>
      <c r="AK649" s="27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3"/>
      <c r="AY649" s="3"/>
    </row>
    <row r="650" spans="2:51" ht="18" customHeight="1" x14ac:dyDescent="0.25">
      <c r="B650" s="25"/>
      <c r="C650" s="25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5"/>
      <c r="X650" s="25"/>
      <c r="Y650" s="25"/>
      <c r="Z650" s="26"/>
      <c r="AA650" s="26"/>
      <c r="AB650" s="25"/>
      <c r="AC650" s="25"/>
      <c r="AD650" s="25"/>
      <c r="AE650" s="25"/>
      <c r="AF650" s="27"/>
      <c r="AG650" s="27"/>
      <c r="AH650" s="27"/>
      <c r="AI650" s="27"/>
      <c r="AJ650" s="27"/>
      <c r="AK650" s="27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3"/>
      <c r="AY650" s="3"/>
    </row>
    <row r="651" spans="2:51" ht="18" customHeight="1" x14ac:dyDescent="0.25">
      <c r="B651" s="25"/>
      <c r="C651" s="25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5"/>
      <c r="X651" s="25"/>
      <c r="Y651" s="25"/>
      <c r="Z651" s="26"/>
      <c r="AA651" s="26"/>
      <c r="AB651" s="25"/>
      <c r="AC651" s="25"/>
      <c r="AD651" s="25"/>
      <c r="AE651" s="25"/>
      <c r="AF651" s="27"/>
      <c r="AG651" s="27"/>
      <c r="AH651" s="27"/>
      <c r="AI651" s="27"/>
      <c r="AJ651" s="27"/>
      <c r="AK651" s="27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3"/>
      <c r="AY651" s="3"/>
    </row>
    <row r="652" spans="2:51" ht="18" customHeight="1" x14ac:dyDescent="0.25">
      <c r="B652" s="25"/>
      <c r="C652" s="25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5"/>
      <c r="X652" s="25"/>
      <c r="Y652" s="25"/>
      <c r="Z652" s="26"/>
      <c r="AA652" s="26"/>
      <c r="AB652" s="25"/>
      <c r="AC652" s="25"/>
      <c r="AD652" s="25"/>
      <c r="AE652" s="25"/>
      <c r="AF652" s="27"/>
      <c r="AG652" s="27"/>
      <c r="AH652" s="27"/>
      <c r="AI652" s="27"/>
      <c r="AJ652" s="27"/>
      <c r="AK652" s="27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3"/>
      <c r="AY652" s="3"/>
    </row>
    <row r="653" spans="2:51" ht="18" customHeight="1" x14ac:dyDescent="0.25">
      <c r="B653" s="25"/>
      <c r="C653" s="25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5"/>
      <c r="X653" s="25"/>
      <c r="Y653" s="25"/>
      <c r="Z653" s="26"/>
      <c r="AA653" s="26"/>
      <c r="AB653" s="25"/>
      <c r="AC653" s="25"/>
      <c r="AD653" s="25"/>
      <c r="AE653" s="25"/>
      <c r="AF653" s="27"/>
      <c r="AG653" s="27"/>
      <c r="AH653" s="27"/>
      <c r="AI653" s="27"/>
      <c r="AJ653" s="27"/>
      <c r="AK653" s="27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3"/>
      <c r="AY653" s="3"/>
    </row>
    <row r="654" spans="2:51" ht="18" customHeight="1" x14ac:dyDescent="0.25">
      <c r="B654" s="25"/>
      <c r="C654" s="25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5"/>
      <c r="X654" s="25"/>
      <c r="Y654" s="25"/>
      <c r="Z654" s="26"/>
      <c r="AA654" s="26"/>
      <c r="AB654" s="25"/>
      <c r="AC654" s="25"/>
      <c r="AD654" s="25"/>
      <c r="AE654" s="25"/>
      <c r="AF654" s="27"/>
      <c r="AG654" s="27"/>
      <c r="AH654" s="27"/>
      <c r="AI654" s="27"/>
      <c r="AJ654" s="27"/>
      <c r="AK654" s="27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3"/>
      <c r="AY654" s="3"/>
    </row>
    <row r="655" spans="2:51" ht="18" customHeight="1" x14ac:dyDescent="0.25">
      <c r="B655" s="25"/>
      <c r="C655" s="25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5"/>
      <c r="X655" s="25"/>
      <c r="Y655" s="25"/>
      <c r="Z655" s="26"/>
      <c r="AA655" s="26"/>
      <c r="AB655" s="25"/>
      <c r="AC655" s="25"/>
      <c r="AD655" s="25"/>
      <c r="AE655" s="25"/>
      <c r="AF655" s="27"/>
      <c r="AG655" s="27"/>
      <c r="AH655" s="27"/>
      <c r="AI655" s="27"/>
      <c r="AJ655" s="27"/>
      <c r="AK655" s="27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3"/>
      <c r="AY655" s="3"/>
    </row>
    <row r="656" spans="2:51" ht="18" customHeight="1" x14ac:dyDescent="0.25">
      <c r="B656" s="25"/>
      <c r="C656" s="25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5"/>
      <c r="X656" s="25"/>
      <c r="Y656" s="25"/>
      <c r="Z656" s="26"/>
      <c r="AA656" s="26"/>
      <c r="AB656" s="25"/>
      <c r="AC656" s="25"/>
      <c r="AD656" s="25"/>
      <c r="AE656" s="25"/>
      <c r="AF656" s="27"/>
      <c r="AG656" s="27"/>
      <c r="AH656" s="27"/>
      <c r="AI656" s="27"/>
      <c r="AJ656" s="27"/>
      <c r="AK656" s="27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3"/>
      <c r="AY656" s="3"/>
    </row>
    <row r="657" spans="2:51" ht="18" customHeight="1" x14ac:dyDescent="0.25">
      <c r="B657" s="25"/>
      <c r="C657" s="25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5"/>
      <c r="X657" s="25"/>
      <c r="Y657" s="25"/>
      <c r="Z657" s="26"/>
      <c r="AA657" s="26"/>
      <c r="AB657" s="25"/>
      <c r="AC657" s="25"/>
      <c r="AD657" s="25"/>
      <c r="AE657" s="25"/>
      <c r="AF657" s="27"/>
      <c r="AG657" s="27"/>
      <c r="AH657" s="27"/>
      <c r="AI657" s="27"/>
      <c r="AJ657" s="27"/>
      <c r="AK657" s="27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3"/>
      <c r="AY657" s="3"/>
    </row>
    <row r="658" spans="2:51" ht="18" customHeight="1" x14ac:dyDescent="0.25">
      <c r="B658" s="25"/>
      <c r="C658" s="25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5"/>
      <c r="X658" s="25"/>
      <c r="Y658" s="25"/>
      <c r="Z658" s="26"/>
      <c r="AA658" s="26"/>
      <c r="AB658" s="25"/>
      <c r="AC658" s="25"/>
      <c r="AD658" s="25"/>
      <c r="AE658" s="25"/>
      <c r="AF658" s="27"/>
      <c r="AG658" s="27"/>
      <c r="AH658" s="27"/>
      <c r="AI658" s="27"/>
      <c r="AJ658" s="27"/>
      <c r="AK658" s="27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3"/>
      <c r="AY658" s="3"/>
    </row>
    <row r="659" spans="2:51" ht="18" customHeight="1" x14ac:dyDescent="0.25">
      <c r="B659" s="25"/>
      <c r="C659" s="25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5"/>
      <c r="X659" s="25"/>
      <c r="Y659" s="25"/>
      <c r="Z659" s="26"/>
      <c r="AA659" s="26"/>
      <c r="AB659" s="25"/>
      <c r="AC659" s="25"/>
      <c r="AD659" s="25"/>
      <c r="AE659" s="25"/>
      <c r="AF659" s="27"/>
      <c r="AG659" s="27"/>
      <c r="AH659" s="27"/>
      <c r="AI659" s="27"/>
      <c r="AJ659" s="27"/>
      <c r="AK659" s="27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3"/>
      <c r="AY659" s="3"/>
    </row>
    <row r="660" spans="2:51" ht="18" customHeight="1" x14ac:dyDescent="0.25">
      <c r="B660" s="25"/>
      <c r="C660" s="25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5"/>
      <c r="X660" s="25"/>
      <c r="Y660" s="25"/>
      <c r="Z660" s="26"/>
      <c r="AA660" s="26"/>
      <c r="AB660" s="25"/>
      <c r="AC660" s="25"/>
      <c r="AD660" s="25"/>
      <c r="AE660" s="25"/>
      <c r="AF660" s="27"/>
      <c r="AG660" s="27"/>
      <c r="AH660" s="27"/>
      <c r="AI660" s="27"/>
      <c r="AJ660" s="27"/>
      <c r="AK660" s="27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3"/>
      <c r="AY660" s="3"/>
    </row>
    <row r="661" spans="2:51" ht="18" customHeight="1" x14ac:dyDescent="0.25">
      <c r="B661" s="25"/>
      <c r="C661" s="25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5"/>
      <c r="X661" s="25"/>
      <c r="Y661" s="25"/>
      <c r="Z661" s="26"/>
      <c r="AA661" s="26"/>
      <c r="AB661" s="25"/>
      <c r="AC661" s="25"/>
      <c r="AD661" s="25"/>
      <c r="AE661" s="25"/>
      <c r="AF661" s="27"/>
      <c r="AG661" s="27"/>
      <c r="AH661" s="27"/>
      <c r="AI661" s="27"/>
      <c r="AJ661" s="27"/>
      <c r="AK661" s="27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3"/>
      <c r="AY661" s="3"/>
    </row>
    <row r="662" spans="2:51" ht="18" customHeight="1" x14ac:dyDescent="0.25">
      <c r="B662" s="25"/>
      <c r="C662" s="25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5"/>
      <c r="X662" s="25"/>
      <c r="Y662" s="25"/>
      <c r="Z662" s="26"/>
      <c r="AA662" s="26"/>
      <c r="AB662" s="25"/>
      <c r="AC662" s="25"/>
      <c r="AD662" s="25"/>
      <c r="AE662" s="25"/>
      <c r="AF662" s="27"/>
      <c r="AG662" s="27"/>
      <c r="AH662" s="27"/>
      <c r="AI662" s="27"/>
      <c r="AJ662" s="27"/>
      <c r="AK662" s="27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3"/>
      <c r="AY662" s="3"/>
    </row>
    <row r="663" spans="2:51" ht="18" customHeight="1" x14ac:dyDescent="0.25">
      <c r="B663" s="25"/>
      <c r="C663" s="25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5"/>
      <c r="X663" s="25"/>
      <c r="Y663" s="25"/>
      <c r="Z663" s="26"/>
      <c r="AA663" s="26"/>
      <c r="AB663" s="25"/>
      <c r="AC663" s="25"/>
      <c r="AD663" s="25"/>
      <c r="AE663" s="25"/>
      <c r="AF663" s="27"/>
      <c r="AG663" s="27"/>
      <c r="AH663" s="27"/>
      <c r="AI663" s="27"/>
      <c r="AJ663" s="27"/>
      <c r="AK663" s="27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3"/>
      <c r="AY663" s="3"/>
    </row>
    <row r="664" spans="2:51" ht="18" customHeight="1" x14ac:dyDescent="0.25">
      <c r="B664" s="25"/>
      <c r="C664" s="25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5"/>
      <c r="X664" s="25"/>
      <c r="Y664" s="25"/>
      <c r="Z664" s="26"/>
      <c r="AA664" s="26"/>
      <c r="AB664" s="25"/>
      <c r="AC664" s="25"/>
      <c r="AD664" s="25"/>
      <c r="AE664" s="25"/>
      <c r="AF664" s="27"/>
      <c r="AG664" s="27"/>
      <c r="AH664" s="27"/>
      <c r="AI664" s="27"/>
      <c r="AJ664" s="27"/>
      <c r="AK664" s="27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3"/>
      <c r="AY664" s="3"/>
    </row>
    <row r="665" spans="2:51" ht="18" customHeight="1" x14ac:dyDescent="0.25">
      <c r="B665" s="25"/>
      <c r="C665" s="25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5"/>
      <c r="X665" s="25"/>
      <c r="Y665" s="25"/>
      <c r="Z665" s="26"/>
      <c r="AA665" s="26"/>
      <c r="AB665" s="25"/>
      <c r="AC665" s="25"/>
      <c r="AD665" s="25"/>
      <c r="AE665" s="25"/>
      <c r="AF665" s="27"/>
      <c r="AG665" s="27"/>
      <c r="AH665" s="27"/>
      <c r="AI665" s="27"/>
      <c r="AJ665" s="27"/>
      <c r="AK665" s="27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3"/>
      <c r="AY665" s="3"/>
    </row>
    <row r="666" spans="2:51" ht="18" customHeight="1" x14ac:dyDescent="0.25">
      <c r="B666" s="25"/>
      <c r="C666" s="25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5"/>
      <c r="X666" s="25"/>
      <c r="Y666" s="25"/>
      <c r="Z666" s="26"/>
      <c r="AA666" s="26"/>
      <c r="AB666" s="25"/>
      <c r="AC666" s="25"/>
      <c r="AD666" s="25"/>
      <c r="AE666" s="25"/>
      <c r="AF666" s="27"/>
      <c r="AG666" s="27"/>
      <c r="AH666" s="27"/>
      <c r="AI666" s="27"/>
      <c r="AJ666" s="27"/>
      <c r="AK666" s="27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3"/>
      <c r="AY666" s="3"/>
    </row>
    <row r="667" spans="2:51" ht="18" customHeight="1" x14ac:dyDescent="0.25">
      <c r="B667" s="25"/>
      <c r="C667" s="25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5"/>
      <c r="X667" s="25"/>
      <c r="Y667" s="25"/>
      <c r="Z667" s="26"/>
      <c r="AA667" s="26"/>
      <c r="AB667" s="25"/>
      <c r="AC667" s="25"/>
      <c r="AD667" s="25"/>
      <c r="AE667" s="25"/>
      <c r="AF667" s="27"/>
      <c r="AG667" s="27"/>
      <c r="AH667" s="27"/>
      <c r="AI667" s="27"/>
      <c r="AJ667" s="27"/>
      <c r="AK667" s="27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3"/>
      <c r="AY667" s="3"/>
    </row>
    <row r="668" spans="2:51" ht="18" customHeight="1" x14ac:dyDescent="0.25">
      <c r="B668" s="25"/>
      <c r="C668" s="25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5"/>
      <c r="X668" s="25"/>
      <c r="Y668" s="25"/>
      <c r="Z668" s="26"/>
      <c r="AA668" s="26"/>
      <c r="AB668" s="25"/>
      <c r="AC668" s="25"/>
      <c r="AD668" s="25"/>
      <c r="AE668" s="25"/>
      <c r="AF668" s="27"/>
      <c r="AG668" s="27"/>
      <c r="AH668" s="27"/>
      <c r="AI668" s="27"/>
      <c r="AJ668" s="27"/>
      <c r="AK668" s="27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3"/>
      <c r="AY668" s="3"/>
    </row>
    <row r="669" spans="2:51" ht="18" customHeight="1" x14ac:dyDescent="0.25">
      <c r="B669" s="25"/>
      <c r="C669" s="25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5"/>
      <c r="X669" s="25"/>
      <c r="Y669" s="25"/>
      <c r="Z669" s="26"/>
      <c r="AA669" s="26"/>
      <c r="AB669" s="25"/>
      <c r="AC669" s="25"/>
      <c r="AD669" s="25"/>
      <c r="AE669" s="25"/>
      <c r="AF669" s="27"/>
      <c r="AG669" s="27"/>
      <c r="AH669" s="27"/>
      <c r="AI669" s="27"/>
      <c r="AJ669" s="27"/>
      <c r="AK669" s="27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3"/>
      <c r="AY669" s="3"/>
    </row>
    <row r="670" spans="2:51" ht="18" customHeight="1" x14ac:dyDescent="0.25">
      <c r="B670" s="25"/>
      <c r="C670" s="25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5"/>
      <c r="X670" s="25"/>
      <c r="Y670" s="25"/>
      <c r="Z670" s="26"/>
      <c r="AA670" s="26"/>
      <c r="AB670" s="25"/>
      <c r="AC670" s="25"/>
      <c r="AD670" s="25"/>
      <c r="AE670" s="25"/>
      <c r="AF670" s="27"/>
      <c r="AG670" s="27"/>
      <c r="AH670" s="27"/>
      <c r="AI670" s="27"/>
      <c r="AJ670" s="27"/>
      <c r="AK670" s="27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3"/>
      <c r="AY670" s="3"/>
    </row>
    <row r="671" spans="2:51" ht="18" customHeight="1" x14ac:dyDescent="0.25">
      <c r="B671" s="25"/>
      <c r="C671" s="25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5"/>
      <c r="X671" s="25"/>
      <c r="Y671" s="25"/>
      <c r="Z671" s="26"/>
      <c r="AA671" s="26"/>
      <c r="AB671" s="25"/>
      <c r="AC671" s="25"/>
      <c r="AD671" s="25"/>
      <c r="AE671" s="25"/>
      <c r="AF671" s="27"/>
      <c r="AG671" s="27"/>
      <c r="AH671" s="27"/>
      <c r="AI671" s="27"/>
      <c r="AJ671" s="27"/>
      <c r="AK671" s="27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3"/>
      <c r="AY671" s="3"/>
    </row>
    <row r="672" spans="2:51" ht="18" customHeight="1" x14ac:dyDescent="0.25">
      <c r="B672" s="25"/>
      <c r="C672" s="25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5"/>
      <c r="X672" s="25"/>
      <c r="Y672" s="25"/>
      <c r="Z672" s="26"/>
      <c r="AA672" s="26"/>
      <c r="AB672" s="25"/>
      <c r="AC672" s="25"/>
      <c r="AD672" s="25"/>
      <c r="AE672" s="25"/>
      <c r="AF672" s="27"/>
      <c r="AG672" s="27"/>
      <c r="AH672" s="27"/>
      <c r="AI672" s="27"/>
      <c r="AJ672" s="27"/>
      <c r="AK672" s="27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3"/>
      <c r="AY672" s="3"/>
    </row>
    <row r="673" spans="2:51" ht="18" customHeight="1" x14ac:dyDescent="0.25">
      <c r="B673" s="25"/>
      <c r="C673" s="25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5"/>
      <c r="X673" s="25"/>
      <c r="Y673" s="25"/>
      <c r="Z673" s="26"/>
      <c r="AA673" s="26"/>
      <c r="AB673" s="25"/>
      <c r="AC673" s="25"/>
      <c r="AD673" s="25"/>
      <c r="AE673" s="25"/>
      <c r="AF673" s="27"/>
      <c r="AG673" s="27"/>
      <c r="AH673" s="27"/>
      <c r="AI673" s="27"/>
      <c r="AJ673" s="27"/>
      <c r="AK673" s="27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3"/>
      <c r="AY673" s="3"/>
    </row>
    <row r="674" spans="2:51" ht="18" customHeight="1" x14ac:dyDescent="0.25">
      <c r="B674" s="25"/>
      <c r="C674" s="25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5"/>
      <c r="X674" s="25"/>
      <c r="Y674" s="25"/>
      <c r="Z674" s="26"/>
      <c r="AA674" s="26"/>
      <c r="AB674" s="25"/>
      <c r="AC674" s="25"/>
      <c r="AD674" s="25"/>
      <c r="AE674" s="25"/>
      <c r="AF674" s="27"/>
      <c r="AG674" s="27"/>
      <c r="AH674" s="27"/>
      <c r="AI674" s="27"/>
      <c r="AJ674" s="27"/>
      <c r="AK674" s="27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3"/>
      <c r="AY674" s="3"/>
    </row>
    <row r="675" spans="2:51" ht="18" customHeight="1" x14ac:dyDescent="0.25">
      <c r="B675" s="25"/>
      <c r="C675" s="25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5"/>
      <c r="X675" s="25"/>
      <c r="Y675" s="25"/>
      <c r="Z675" s="26"/>
      <c r="AA675" s="26"/>
      <c r="AB675" s="25"/>
      <c r="AC675" s="25"/>
      <c r="AD675" s="25"/>
      <c r="AE675" s="25"/>
      <c r="AF675" s="27"/>
      <c r="AG675" s="27"/>
      <c r="AH675" s="27"/>
      <c r="AI675" s="27"/>
      <c r="AJ675" s="27"/>
      <c r="AK675" s="27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3"/>
      <c r="AY675" s="3"/>
    </row>
    <row r="676" spans="2:51" ht="18" customHeight="1" x14ac:dyDescent="0.25">
      <c r="B676" s="25"/>
      <c r="C676" s="25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5"/>
      <c r="X676" s="25"/>
      <c r="Y676" s="25"/>
      <c r="Z676" s="26"/>
      <c r="AA676" s="26"/>
      <c r="AB676" s="25"/>
      <c r="AC676" s="25"/>
      <c r="AD676" s="25"/>
      <c r="AE676" s="25"/>
      <c r="AF676" s="27"/>
      <c r="AG676" s="27"/>
      <c r="AH676" s="27"/>
      <c r="AI676" s="27"/>
      <c r="AJ676" s="27"/>
      <c r="AK676" s="27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3"/>
      <c r="AY676" s="3"/>
    </row>
    <row r="677" spans="2:51" ht="18" customHeight="1" x14ac:dyDescent="0.25">
      <c r="B677" s="25"/>
      <c r="C677" s="25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5"/>
      <c r="X677" s="25"/>
      <c r="Y677" s="25"/>
      <c r="Z677" s="26"/>
      <c r="AA677" s="26"/>
      <c r="AB677" s="25"/>
      <c r="AC677" s="25"/>
      <c r="AD677" s="25"/>
      <c r="AE677" s="25"/>
      <c r="AF677" s="27"/>
      <c r="AG677" s="27"/>
      <c r="AH677" s="27"/>
      <c r="AI677" s="27"/>
      <c r="AJ677" s="27"/>
      <c r="AK677" s="27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3"/>
      <c r="AY677" s="3"/>
    </row>
    <row r="678" spans="2:51" ht="18" customHeight="1" x14ac:dyDescent="0.25">
      <c r="B678" s="25"/>
      <c r="C678" s="25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5"/>
      <c r="X678" s="25"/>
      <c r="Y678" s="25"/>
      <c r="Z678" s="26"/>
      <c r="AA678" s="26"/>
      <c r="AB678" s="25"/>
      <c r="AC678" s="25"/>
      <c r="AD678" s="25"/>
      <c r="AE678" s="25"/>
      <c r="AF678" s="27"/>
      <c r="AG678" s="27"/>
      <c r="AH678" s="27"/>
      <c r="AI678" s="27"/>
      <c r="AJ678" s="27"/>
      <c r="AK678" s="27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3"/>
      <c r="AY678" s="3"/>
    </row>
    <row r="679" spans="2:51" ht="18" customHeight="1" x14ac:dyDescent="0.25">
      <c r="B679" s="25"/>
      <c r="C679" s="25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5"/>
      <c r="X679" s="25"/>
      <c r="Y679" s="25"/>
      <c r="Z679" s="26"/>
      <c r="AA679" s="26"/>
      <c r="AB679" s="25"/>
      <c r="AC679" s="25"/>
      <c r="AD679" s="25"/>
      <c r="AE679" s="25"/>
      <c r="AF679" s="27"/>
      <c r="AG679" s="27"/>
      <c r="AH679" s="27"/>
      <c r="AI679" s="27"/>
      <c r="AJ679" s="27"/>
      <c r="AK679" s="27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3"/>
      <c r="AY679" s="3"/>
    </row>
    <row r="680" spans="2:51" ht="18" customHeight="1" x14ac:dyDescent="0.25">
      <c r="B680" s="25"/>
      <c r="C680" s="25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5"/>
      <c r="X680" s="25"/>
      <c r="Y680" s="25"/>
      <c r="Z680" s="26"/>
      <c r="AA680" s="26"/>
      <c r="AB680" s="25"/>
      <c r="AC680" s="25"/>
      <c r="AD680" s="25"/>
      <c r="AE680" s="25"/>
      <c r="AF680" s="27"/>
      <c r="AG680" s="27"/>
      <c r="AH680" s="27"/>
      <c r="AI680" s="27"/>
      <c r="AJ680" s="27"/>
      <c r="AK680" s="27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3"/>
      <c r="AY680" s="3"/>
    </row>
    <row r="681" spans="2:51" ht="18" customHeight="1" x14ac:dyDescent="0.25">
      <c r="B681" s="25"/>
      <c r="C681" s="25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5"/>
      <c r="X681" s="25"/>
      <c r="Y681" s="25"/>
      <c r="Z681" s="26"/>
      <c r="AA681" s="26"/>
      <c r="AB681" s="25"/>
      <c r="AC681" s="25"/>
      <c r="AD681" s="25"/>
      <c r="AE681" s="25"/>
      <c r="AF681" s="27"/>
      <c r="AG681" s="27"/>
      <c r="AH681" s="27"/>
      <c r="AI681" s="27"/>
      <c r="AJ681" s="27"/>
      <c r="AK681" s="27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3"/>
      <c r="AY681" s="3"/>
    </row>
    <row r="682" spans="2:51" ht="18" customHeight="1" x14ac:dyDescent="0.25">
      <c r="B682" s="25"/>
      <c r="C682" s="25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5"/>
      <c r="X682" s="25"/>
      <c r="Y682" s="25"/>
      <c r="Z682" s="26"/>
      <c r="AA682" s="26"/>
      <c r="AB682" s="25"/>
      <c r="AC682" s="25"/>
      <c r="AD682" s="25"/>
      <c r="AE682" s="25"/>
      <c r="AF682" s="27"/>
      <c r="AG682" s="27"/>
      <c r="AH682" s="27"/>
      <c r="AI682" s="27"/>
      <c r="AJ682" s="27"/>
      <c r="AK682" s="27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3"/>
      <c r="AY682" s="3"/>
    </row>
    <row r="683" spans="2:51" ht="18" customHeight="1" x14ac:dyDescent="0.25">
      <c r="B683" s="25"/>
      <c r="C683" s="25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5"/>
      <c r="X683" s="25"/>
      <c r="Y683" s="25"/>
      <c r="Z683" s="26"/>
      <c r="AA683" s="26"/>
      <c r="AB683" s="25"/>
      <c r="AC683" s="25"/>
      <c r="AD683" s="25"/>
      <c r="AE683" s="25"/>
      <c r="AF683" s="27"/>
      <c r="AG683" s="27"/>
      <c r="AH683" s="27"/>
      <c r="AI683" s="27"/>
      <c r="AJ683" s="27"/>
      <c r="AK683" s="27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3"/>
      <c r="AY683" s="3"/>
    </row>
    <row r="684" spans="2:51" ht="18" customHeight="1" x14ac:dyDescent="0.25">
      <c r="B684" s="25"/>
      <c r="C684" s="25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5"/>
      <c r="X684" s="25"/>
      <c r="Y684" s="25"/>
      <c r="Z684" s="26"/>
      <c r="AA684" s="26"/>
      <c r="AB684" s="25"/>
      <c r="AC684" s="25"/>
      <c r="AD684" s="25"/>
      <c r="AE684" s="25"/>
      <c r="AF684" s="27"/>
      <c r="AG684" s="27"/>
      <c r="AH684" s="27"/>
      <c r="AI684" s="27"/>
      <c r="AJ684" s="27"/>
      <c r="AK684" s="27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3"/>
      <c r="AY684" s="3"/>
    </row>
    <row r="685" spans="2:51" ht="18" customHeight="1" x14ac:dyDescent="0.25">
      <c r="B685" s="25"/>
      <c r="C685" s="25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5"/>
      <c r="X685" s="25"/>
      <c r="Y685" s="25"/>
      <c r="Z685" s="26"/>
      <c r="AA685" s="26"/>
      <c r="AB685" s="25"/>
      <c r="AC685" s="25"/>
      <c r="AD685" s="25"/>
      <c r="AE685" s="25"/>
      <c r="AF685" s="27"/>
      <c r="AG685" s="27"/>
      <c r="AH685" s="27"/>
      <c r="AI685" s="27"/>
      <c r="AJ685" s="27"/>
      <c r="AK685" s="27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3"/>
      <c r="AY685" s="3"/>
    </row>
    <row r="686" spans="2:51" ht="18" customHeight="1" x14ac:dyDescent="0.25">
      <c r="B686" s="25"/>
      <c r="C686" s="25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5"/>
      <c r="X686" s="25"/>
      <c r="Y686" s="25"/>
      <c r="Z686" s="26"/>
      <c r="AA686" s="26"/>
      <c r="AB686" s="25"/>
      <c r="AC686" s="25"/>
      <c r="AD686" s="25"/>
      <c r="AE686" s="25"/>
      <c r="AF686" s="27"/>
      <c r="AG686" s="27"/>
      <c r="AH686" s="27"/>
      <c r="AI686" s="27"/>
      <c r="AJ686" s="27"/>
      <c r="AK686" s="27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3"/>
      <c r="AY686" s="3"/>
    </row>
    <row r="687" spans="2:51" ht="18" customHeight="1" x14ac:dyDescent="0.25">
      <c r="B687" s="25"/>
      <c r="C687" s="25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5"/>
      <c r="X687" s="25"/>
      <c r="Y687" s="25"/>
      <c r="Z687" s="26"/>
      <c r="AA687" s="26"/>
      <c r="AB687" s="25"/>
      <c r="AC687" s="25"/>
      <c r="AD687" s="25"/>
      <c r="AE687" s="25"/>
      <c r="AF687" s="27"/>
      <c r="AG687" s="27"/>
      <c r="AH687" s="27"/>
      <c r="AI687" s="27"/>
      <c r="AJ687" s="27"/>
      <c r="AK687" s="27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3"/>
      <c r="AY687" s="3"/>
    </row>
    <row r="688" spans="2:51" ht="18" customHeight="1" x14ac:dyDescent="0.25">
      <c r="B688" s="25"/>
      <c r="C688" s="25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5"/>
      <c r="X688" s="25"/>
      <c r="Y688" s="25"/>
      <c r="Z688" s="26"/>
      <c r="AA688" s="26"/>
      <c r="AB688" s="25"/>
      <c r="AC688" s="25"/>
      <c r="AD688" s="25"/>
      <c r="AE688" s="25"/>
      <c r="AF688" s="27"/>
      <c r="AG688" s="27"/>
      <c r="AH688" s="27"/>
      <c r="AI688" s="27"/>
      <c r="AJ688" s="27"/>
      <c r="AK688" s="27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3"/>
      <c r="AY688" s="3"/>
    </row>
    <row r="689" spans="2:51" ht="18" customHeight="1" x14ac:dyDescent="0.25">
      <c r="B689" s="25"/>
      <c r="C689" s="25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5"/>
      <c r="X689" s="25"/>
      <c r="Y689" s="25"/>
      <c r="Z689" s="26"/>
      <c r="AA689" s="26"/>
      <c r="AB689" s="25"/>
      <c r="AC689" s="25"/>
      <c r="AD689" s="25"/>
      <c r="AE689" s="25"/>
      <c r="AF689" s="27"/>
      <c r="AG689" s="27"/>
      <c r="AH689" s="27"/>
      <c r="AI689" s="27"/>
      <c r="AJ689" s="27"/>
      <c r="AK689" s="27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3"/>
      <c r="AY689" s="3"/>
    </row>
    <row r="690" spans="2:51" ht="18" customHeight="1" x14ac:dyDescent="0.25">
      <c r="B690" s="25"/>
      <c r="C690" s="25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5"/>
      <c r="X690" s="25"/>
      <c r="Y690" s="25"/>
      <c r="Z690" s="26"/>
      <c r="AA690" s="26"/>
      <c r="AB690" s="25"/>
      <c r="AC690" s="25"/>
      <c r="AD690" s="25"/>
      <c r="AE690" s="25"/>
      <c r="AF690" s="27"/>
      <c r="AG690" s="27"/>
      <c r="AH690" s="27"/>
      <c r="AI690" s="27"/>
      <c r="AJ690" s="27"/>
      <c r="AK690" s="27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3"/>
      <c r="AY690" s="3"/>
    </row>
    <row r="691" spans="2:51" ht="18" customHeight="1" x14ac:dyDescent="0.25">
      <c r="B691" s="25"/>
      <c r="C691" s="25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5"/>
      <c r="X691" s="25"/>
      <c r="Y691" s="25"/>
      <c r="Z691" s="26"/>
      <c r="AA691" s="26"/>
      <c r="AB691" s="25"/>
      <c r="AC691" s="25"/>
      <c r="AD691" s="25"/>
      <c r="AE691" s="25"/>
      <c r="AF691" s="27"/>
      <c r="AG691" s="27"/>
      <c r="AH691" s="27"/>
      <c r="AI691" s="27"/>
      <c r="AJ691" s="27"/>
      <c r="AK691" s="27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3"/>
      <c r="AY691" s="3"/>
    </row>
    <row r="692" spans="2:51" ht="18" customHeight="1" x14ac:dyDescent="0.25">
      <c r="B692" s="25"/>
      <c r="C692" s="25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5"/>
      <c r="X692" s="25"/>
      <c r="Y692" s="25"/>
      <c r="Z692" s="26"/>
      <c r="AA692" s="26"/>
      <c r="AB692" s="25"/>
      <c r="AC692" s="25"/>
      <c r="AD692" s="25"/>
      <c r="AE692" s="25"/>
      <c r="AF692" s="27"/>
      <c r="AG692" s="27"/>
      <c r="AH692" s="27"/>
      <c r="AI692" s="27"/>
      <c r="AJ692" s="27"/>
      <c r="AK692" s="27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3"/>
      <c r="AY692" s="3"/>
    </row>
    <row r="693" spans="2:51" ht="18" customHeight="1" x14ac:dyDescent="0.25">
      <c r="B693" s="25"/>
      <c r="C693" s="25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5"/>
      <c r="X693" s="25"/>
      <c r="Y693" s="25"/>
      <c r="Z693" s="26"/>
      <c r="AA693" s="26"/>
      <c r="AB693" s="25"/>
      <c r="AC693" s="25"/>
      <c r="AD693" s="25"/>
      <c r="AE693" s="25"/>
      <c r="AF693" s="27"/>
      <c r="AG693" s="27"/>
      <c r="AH693" s="27"/>
      <c r="AI693" s="27"/>
      <c r="AJ693" s="27"/>
      <c r="AK693" s="27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3"/>
      <c r="AY693" s="3"/>
    </row>
    <row r="694" spans="2:51" ht="18" customHeight="1" x14ac:dyDescent="0.25">
      <c r="B694" s="25"/>
      <c r="C694" s="25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5"/>
      <c r="X694" s="25"/>
      <c r="Y694" s="25"/>
      <c r="Z694" s="26"/>
      <c r="AA694" s="26"/>
      <c r="AB694" s="25"/>
      <c r="AC694" s="25"/>
      <c r="AD694" s="25"/>
      <c r="AE694" s="25"/>
      <c r="AF694" s="27"/>
      <c r="AG694" s="27"/>
      <c r="AH694" s="27"/>
      <c r="AI694" s="27"/>
      <c r="AJ694" s="27"/>
      <c r="AK694" s="27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3"/>
      <c r="AY694" s="3"/>
    </row>
    <row r="695" spans="2:51" ht="18" customHeight="1" x14ac:dyDescent="0.25">
      <c r="B695" s="25"/>
      <c r="C695" s="25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5"/>
      <c r="X695" s="25"/>
      <c r="Y695" s="25"/>
      <c r="Z695" s="26"/>
      <c r="AA695" s="26"/>
      <c r="AB695" s="25"/>
      <c r="AC695" s="25"/>
      <c r="AD695" s="25"/>
      <c r="AE695" s="25"/>
      <c r="AF695" s="27"/>
      <c r="AG695" s="27"/>
      <c r="AH695" s="27"/>
      <c r="AI695" s="27"/>
      <c r="AJ695" s="27"/>
      <c r="AK695" s="27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3"/>
      <c r="AY695" s="3"/>
    </row>
    <row r="696" spans="2:51" ht="18" customHeight="1" x14ac:dyDescent="0.25">
      <c r="B696" s="25"/>
      <c r="C696" s="25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5"/>
      <c r="X696" s="25"/>
      <c r="Y696" s="25"/>
      <c r="Z696" s="26"/>
      <c r="AA696" s="26"/>
      <c r="AB696" s="25"/>
      <c r="AC696" s="25"/>
      <c r="AD696" s="25"/>
      <c r="AE696" s="25"/>
      <c r="AF696" s="27"/>
      <c r="AG696" s="27"/>
      <c r="AH696" s="27"/>
      <c r="AI696" s="27"/>
      <c r="AJ696" s="27"/>
      <c r="AK696" s="27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3"/>
      <c r="AY696" s="3"/>
    </row>
    <row r="697" spans="2:51" ht="18" customHeight="1" x14ac:dyDescent="0.25">
      <c r="B697" s="25"/>
      <c r="C697" s="25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5"/>
      <c r="X697" s="25"/>
      <c r="Y697" s="25"/>
      <c r="Z697" s="26"/>
      <c r="AA697" s="26"/>
      <c r="AB697" s="25"/>
      <c r="AC697" s="25"/>
      <c r="AD697" s="25"/>
      <c r="AE697" s="25"/>
      <c r="AF697" s="27"/>
      <c r="AG697" s="27"/>
      <c r="AH697" s="27"/>
      <c r="AI697" s="27"/>
      <c r="AJ697" s="27"/>
      <c r="AK697" s="27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3"/>
      <c r="AY697" s="3"/>
    </row>
    <row r="698" spans="2:51" ht="18" customHeight="1" x14ac:dyDescent="0.25">
      <c r="B698" s="25"/>
      <c r="C698" s="25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5"/>
      <c r="X698" s="25"/>
      <c r="Y698" s="25"/>
      <c r="Z698" s="26"/>
      <c r="AA698" s="26"/>
      <c r="AB698" s="25"/>
      <c r="AC698" s="25"/>
      <c r="AD698" s="25"/>
      <c r="AE698" s="25"/>
      <c r="AF698" s="27"/>
      <c r="AG698" s="27"/>
      <c r="AH698" s="27"/>
      <c r="AI698" s="27"/>
      <c r="AJ698" s="27"/>
      <c r="AK698" s="27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3"/>
      <c r="AY698" s="3"/>
    </row>
    <row r="699" spans="2:51" ht="18" customHeight="1" x14ac:dyDescent="0.25">
      <c r="B699" s="25"/>
      <c r="C699" s="25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5"/>
      <c r="X699" s="25"/>
      <c r="Y699" s="25"/>
      <c r="Z699" s="26"/>
      <c r="AA699" s="26"/>
      <c r="AB699" s="25"/>
      <c r="AC699" s="25"/>
      <c r="AD699" s="25"/>
      <c r="AE699" s="25"/>
      <c r="AF699" s="27"/>
      <c r="AG699" s="27"/>
      <c r="AH699" s="27"/>
      <c r="AI699" s="27"/>
      <c r="AJ699" s="27"/>
      <c r="AK699" s="27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3"/>
      <c r="AY699" s="3"/>
    </row>
    <row r="700" spans="2:51" ht="18" customHeight="1" x14ac:dyDescent="0.25">
      <c r="B700" s="25"/>
      <c r="C700" s="25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5"/>
      <c r="X700" s="25"/>
      <c r="Y700" s="25"/>
      <c r="Z700" s="26"/>
      <c r="AA700" s="26"/>
      <c r="AB700" s="25"/>
      <c r="AC700" s="25"/>
      <c r="AD700" s="25"/>
      <c r="AE700" s="25"/>
      <c r="AF700" s="27"/>
      <c r="AG700" s="27"/>
      <c r="AH700" s="27"/>
      <c r="AI700" s="27"/>
      <c r="AJ700" s="27"/>
      <c r="AK700" s="27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3"/>
      <c r="AY700" s="3"/>
    </row>
    <row r="701" spans="2:51" ht="18" customHeight="1" x14ac:dyDescent="0.25">
      <c r="B701" s="25"/>
      <c r="C701" s="25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5"/>
      <c r="X701" s="25"/>
      <c r="Y701" s="25"/>
      <c r="Z701" s="26"/>
      <c r="AA701" s="26"/>
      <c r="AB701" s="25"/>
      <c r="AC701" s="25"/>
      <c r="AD701" s="25"/>
      <c r="AE701" s="25"/>
      <c r="AF701" s="27"/>
      <c r="AG701" s="27"/>
      <c r="AH701" s="27"/>
      <c r="AI701" s="27"/>
      <c r="AJ701" s="27"/>
      <c r="AK701" s="27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3"/>
      <c r="AY701" s="3"/>
    </row>
    <row r="702" spans="2:51" ht="18" customHeight="1" x14ac:dyDescent="0.25">
      <c r="B702" s="25"/>
      <c r="C702" s="25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5"/>
      <c r="X702" s="25"/>
      <c r="Y702" s="25"/>
      <c r="Z702" s="26"/>
      <c r="AA702" s="26"/>
      <c r="AB702" s="25"/>
      <c r="AC702" s="25"/>
      <c r="AD702" s="25"/>
      <c r="AE702" s="25"/>
      <c r="AF702" s="27"/>
      <c r="AG702" s="27"/>
      <c r="AH702" s="27"/>
      <c r="AI702" s="27"/>
      <c r="AJ702" s="27"/>
      <c r="AK702" s="27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3"/>
      <c r="AY702" s="3"/>
    </row>
    <row r="703" spans="2:51" ht="18" customHeight="1" x14ac:dyDescent="0.25">
      <c r="B703" s="25"/>
      <c r="C703" s="25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5"/>
      <c r="X703" s="25"/>
      <c r="Y703" s="25"/>
      <c r="Z703" s="26"/>
      <c r="AA703" s="26"/>
      <c r="AB703" s="25"/>
      <c r="AC703" s="25"/>
      <c r="AD703" s="25"/>
      <c r="AE703" s="25"/>
      <c r="AF703" s="27"/>
      <c r="AG703" s="27"/>
      <c r="AH703" s="27"/>
      <c r="AI703" s="27"/>
      <c r="AJ703" s="27"/>
      <c r="AK703" s="27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3"/>
      <c r="AY703" s="3"/>
    </row>
    <row r="704" spans="2:51" ht="18" customHeight="1" x14ac:dyDescent="0.25">
      <c r="B704" s="25"/>
      <c r="C704" s="25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5"/>
      <c r="X704" s="25"/>
      <c r="Y704" s="25"/>
      <c r="Z704" s="26"/>
      <c r="AA704" s="26"/>
      <c r="AB704" s="25"/>
      <c r="AC704" s="25"/>
      <c r="AD704" s="25"/>
      <c r="AE704" s="25"/>
      <c r="AF704" s="27"/>
      <c r="AG704" s="27"/>
      <c r="AH704" s="27"/>
      <c r="AI704" s="27"/>
      <c r="AJ704" s="27"/>
      <c r="AK704" s="27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3"/>
      <c r="AY704" s="3"/>
    </row>
    <row r="705" spans="2:51" ht="18" customHeight="1" x14ac:dyDescent="0.25">
      <c r="B705" s="25"/>
      <c r="C705" s="25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5"/>
      <c r="X705" s="25"/>
      <c r="Y705" s="25"/>
      <c r="Z705" s="26"/>
      <c r="AA705" s="26"/>
      <c r="AB705" s="25"/>
      <c r="AC705" s="25"/>
      <c r="AD705" s="25"/>
      <c r="AE705" s="25"/>
      <c r="AF705" s="27"/>
      <c r="AG705" s="27"/>
      <c r="AH705" s="27"/>
      <c r="AI705" s="27"/>
      <c r="AJ705" s="27"/>
      <c r="AK705" s="27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3"/>
      <c r="AY705" s="3"/>
    </row>
    <row r="706" spans="2:51" ht="18" customHeight="1" x14ac:dyDescent="0.25">
      <c r="B706" s="25"/>
      <c r="C706" s="25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5"/>
      <c r="X706" s="25"/>
      <c r="Y706" s="25"/>
      <c r="Z706" s="26"/>
      <c r="AA706" s="26"/>
      <c r="AB706" s="25"/>
      <c r="AC706" s="25"/>
      <c r="AD706" s="25"/>
      <c r="AE706" s="25"/>
      <c r="AF706" s="27"/>
      <c r="AG706" s="27"/>
      <c r="AH706" s="27"/>
      <c r="AI706" s="27"/>
      <c r="AJ706" s="27"/>
      <c r="AK706" s="27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3"/>
      <c r="AY706" s="3"/>
    </row>
    <row r="707" spans="2:51" ht="18" customHeight="1" x14ac:dyDescent="0.25">
      <c r="B707" s="25"/>
      <c r="C707" s="25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5"/>
      <c r="X707" s="25"/>
      <c r="Y707" s="25"/>
      <c r="Z707" s="26"/>
      <c r="AA707" s="26"/>
      <c r="AB707" s="25"/>
      <c r="AC707" s="25"/>
      <c r="AD707" s="25"/>
      <c r="AE707" s="25"/>
      <c r="AF707" s="27"/>
      <c r="AG707" s="27"/>
      <c r="AH707" s="27"/>
      <c r="AI707" s="27"/>
      <c r="AJ707" s="27"/>
      <c r="AK707" s="27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3"/>
      <c r="AY707" s="3"/>
    </row>
    <row r="708" spans="2:51" ht="18" customHeight="1" x14ac:dyDescent="0.25">
      <c r="B708" s="25"/>
      <c r="C708" s="25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5"/>
      <c r="X708" s="25"/>
      <c r="Y708" s="25"/>
      <c r="Z708" s="26"/>
      <c r="AA708" s="26"/>
      <c r="AB708" s="25"/>
      <c r="AC708" s="25"/>
      <c r="AD708" s="25"/>
      <c r="AE708" s="25"/>
      <c r="AF708" s="27"/>
      <c r="AG708" s="27"/>
      <c r="AH708" s="27"/>
      <c r="AI708" s="27"/>
      <c r="AJ708" s="27"/>
      <c r="AK708" s="27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3"/>
      <c r="AY708" s="3"/>
    </row>
    <row r="709" spans="2:51" ht="18" customHeight="1" x14ac:dyDescent="0.25">
      <c r="B709" s="25"/>
      <c r="C709" s="25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5"/>
      <c r="X709" s="25"/>
      <c r="Y709" s="25"/>
      <c r="Z709" s="26"/>
      <c r="AA709" s="26"/>
      <c r="AB709" s="25"/>
      <c r="AC709" s="25"/>
      <c r="AD709" s="25"/>
      <c r="AE709" s="25"/>
      <c r="AF709" s="27"/>
      <c r="AG709" s="27"/>
      <c r="AH709" s="27"/>
      <c r="AI709" s="27"/>
      <c r="AJ709" s="27"/>
      <c r="AK709" s="27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3"/>
      <c r="AY709" s="3"/>
    </row>
    <row r="710" spans="2:51" ht="18" customHeight="1" x14ac:dyDescent="0.25">
      <c r="B710" s="25"/>
      <c r="C710" s="25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5"/>
      <c r="X710" s="25"/>
      <c r="Y710" s="25"/>
      <c r="Z710" s="26"/>
      <c r="AA710" s="26"/>
      <c r="AB710" s="25"/>
      <c r="AC710" s="25"/>
      <c r="AD710" s="25"/>
      <c r="AE710" s="25"/>
      <c r="AF710" s="27"/>
      <c r="AG710" s="27"/>
      <c r="AH710" s="27"/>
      <c r="AI710" s="27"/>
      <c r="AJ710" s="27"/>
      <c r="AK710" s="27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3"/>
      <c r="AY710" s="3"/>
    </row>
    <row r="711" spans="2:51" ht="18" customHeight="1" x14ac:dyDescent="0.25">
      <c r="B711" s="25"/>
      <c r="C711" s="25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5"/>
      <c r="X711" s="25"/>
      <c r="Y711" s="25"/>
      <c r="Z711" s="26"/>
      <c r="AA711" s="26"/>
      <c r="AB711" s="25"/>
      <c r="AC711" s="25"/>
      <c r="AD711" s="25"/>
      <c r="AE711" s="25"/>
      <c r="AF711" s="27"/>
      <c r="AG711" s="27"/>
      <c r="AH711" s="27"/>
      <c r="AI711" s="27"/>
      <c r="AJ711" s="27"/>
      <c r="AK711" s="27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3"/>
      <c r="AY711" s="3"/>
    </row>
    <row r="712" spans="2:51" ht="18" customHeight="1" x14ac:dyDescent="0.25">
      <c r="B712" s="25"/>
      <c r="C712" s="25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5"/>
      <c r="X712" s="25"/>
      <c r="Y712" s="25"/>
      <c r="Z712" s="26"/>
      <c r="AA712" s="26"/>
      <c r="AB712" s="25"/>
      <c r="AC712" s="25"/>
      <c r="AD712" s="25"/>
      <c r="AE712" s="25"/>
      <c r="AF712" s="27"/>
      <c r="AG712" s="27"/>
      <c r="AH712" s="27"/>
      <c r="AI712" s="27"/>
      <c r="AJ712" s="27"/>
      <c r="AK712" s="27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3"/>
      <c r="AY712" s="3"/>
    </row>
    <row r="713" spans="2:51" ht="18" customHeight="1" x14ac:dyDescent="0.25">
      <c r="B713" s="25"/>
      <c r="C713" s="25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5"/>
      <c r="X713" s="25"/>
      <c r="Y713" s="25"/>
      <c r="Z713" s="26"/>
      <c r="AA713" s="26"/>
      <c r="AB713" s="25"/>
      <c r="AC713" s="25"/>
      <c r="AD713" s="25"/>
      <c r="AE713" s="25"/>
      <c r="AF713" s="27"/>
      <c r="AG713" s="27"/>
      <c r="AH713" s="27"/>
      <c r="AI713" s="27"/>
      <c r="AJ713" s="27"/>
      <c r="AK713" s="27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3"/>
      <c r="AY713" s="3"/>
    </row>
    <row r="714" spans="2:51" ht="18" customHeight="1" x14ac:dyDescent="0.25">
      <c r="B714" s="25"/>
      <c r="C714" s="25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5"/>
      <c r="X714" s="25"/>
      <c r="Y714" s="25"/>
      <c r="Z714" s="26"/>
      <c r="AA714" s="26"/>
      <c r="AB714" s="25"/>
      <c r="AC714" s="25"/>
      <c r="AD714" s="25"/>
      <c r="AE714" s="25"/>
      <c r="AF714" s="27"/>
      <c r="AG714" s="27"/>
      <c r="AH714" s="27"/>
      <c r="AI714" s="27"/>
      <c r="AJ714" s="27"/>
      <c r="AK714" s="27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3"/>
      <c r="AY714" s="3"/>
    </row>
    <row r="715" spans="2:51" ht="18" customHeight="1" x14ac:dyDescent="0.25">
      <c r="B715" s="25"/>
      <c r="C715" s="25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5"/>
      <c r="X715" s="25"/>
      <c r="Y715" s="25"/>
      <c r="Z715" s="26"/>
      <c r="AA715" s="26"/>
      <c r="AB715" s="25"/>
      <c r="AC715" s="25"/>
      <c r="AD715" s="25"/>
      <c r="AE715" s="25"/>
      <c r="AF715" s="27"/>
      <c r="AG715" s="27"/>
      <c r="AH715" s="27"/>
      <c r="AI715" s="27"/>
      <c r="AJ715" s="27"/>
      <c r="AK715" s="27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3"/>
      <c r="AY715" s="3"/>
    </row>
    <row r="716" spans="2:51" ht="18" customHeight="1" x14ac:dyDescent="0.25">
      <c r="B716" s="25"/>
      <c r="C716" s="25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5"/>
      <c r="X716" s="25"/>
      <c r="Y716" s="25"/>
      <c r="Z716" s="26"/>
      <c r="AA716" s="26"/>
      <c r="AB716" s="25"/>
      <c r="AC716" s="25"/>
      <c r="AD716" s="25"/>
      <c r="AE716" s="25"/>
      <c r="AF716" s="27"/>
      <c r="AG716" s="27"/>
      <c r="AH716" s="27"/>
      <c r="AI716" s="27"/>
      <c r="AJ716" s="27"/>
      <c r="AK716" s="27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3"/>
      <c r="AY716" s="3"/>
    </row>
    <row r="717" spans="2:51" ht="18" customHeight="1" x14ac:dyDescent="0.25">
      <c r="B717" s="25"/>
      <c r="C717" s="25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5"/>
      <c r="X717" s="25"/>
      <c r="Y717" s="25"/>
      <c r="Z717" s="26"/>
      <c r="AA717" s="26"/>
      <c r="AB717" s="25"/>
      <c r="AC717" s="25"/>
      <c r="AD717" s="25"/>
      <c r="AE717" s="25"/>
      <c r="AF717" s="27"/>
      <c r="AG717" s="27"/>
      <c r="AH717" s="27"/>
      <c r="AI717" s="27"/>
      <c r="AJ717" s="27"/>
      <c r="AK717" s="27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3"/>
      <c r="AY717" s="3"/>
    </row>
    <row r="718" spans="2:51" ht="18" customHeight="1" x14ac:dyDescent="0.25">
      <c r="B718" s="25"/>
      <c r="C718" s="25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5"/>
      <c r="X718" s="25"/>
      <c r="Y718" s="25"/>
      <c r="Z718" s="26"/>
      <c r="AA718" s="26"/>
      <c r="AB718" s="25"/>
      <c r="AC718" s="25"/>
      <c r="AD718" s="25"/>
      <c r="AE718" s="25"/>
      <c r="AF718" s="27"/>
      <c r="AG718" s="27"/>
      <c r="AH718" s="27"/>
      <c r="AI718" s="27"/>
      <c r="AJ718" s="27"/>
      <c r="AK718" s="27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3"/>
      <c r="AY718" s="3"/>
    </row>
    <row r="719" spans="2:51" ht="18" customHeight="1" x14ac:dyDescent="0.25">
      <c r="B719" s="25"/>
      <c r="C719" s="25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5"/>
      <c r="X719" s="25"/>
      <c r="Y719" s="25"/>
      <c r="Z719" s="26"/>
      <c r="AA719" s="26"/>
      <c r="AB719" s="25"/>
      <c r="AC719" s="25"/>
      <c r="AD719" s="25"/>
      <c r="AE719" s="25"/>
      <c r="AF719" s="27"/>
      <c r="AG719" s="27"/>
      <c r="AH719" s="27"/>
      <c r="AI719" s="27"/>
      <c r="AJ719" s="27"/>
      <c r="AK719" s="27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3"/>
      <c r="AY719" s="3"/>
    </row>
    <row r="720" spans="2:51" ht="18" customHeight="1" x14ac:dyDescent="0.25">
      <c r="B720" s="25"/>
      <c r="C720" s="25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5"/>
      <c r="X720" s="25"/>
      <c r="Y720" s="25"/>
      <c r="Z720" s="26"/>
      <c r="AA720" s="26"/>
      <c r="AB720" s="25"/>
      <c r="AC720" s="25"/>
      <c r="AD720" s="25"/>
      <c r="AE720" s="25"/>
      <c r="AF720" s="27"/>
      <c r="AG720" s="27"/>
      <c r="AH720" s="27"/>
      <c r="AI720" s="27"/>
      <c r="AJ720" s="27"/>
      <c r="AK720" s="27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3"/>
      <c r="AY720" s="3"/>
    </row>
    <row r="721" spans="2:51" ht="18" customHeight="1" x14ac:dyDescent="0.25">
      <c r="B721" s="25"/>
      <c r="C721" s="25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5"/>
      <c r="X721" s="25"/>
      <c r="Y721" s="25"/>
      <c r="Z721" s="26"/>
      <c r="AA721" s="26"/>
      <c r="AB721" s="25"/>
      <c r="AC721" s="25"/>
      <c r="AD721" s="25"/>
      <c r="AE721" s="25"/>
      <c r="AF721" s="27"/>
      <c r="AG721" s="27"/>
      <c r="AH721" s="27"/>
      <c r="AI721" s="27"/>
      <c r="AJ721" s="27"/>
      <c r="AK721" s="27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3"/>
      <c r="AY721" s="3"/>
    </row>
    <row r="722" spans="2:51" ht="18" customHeight="1" x14ac:dyDescent="0.25">
      <c r="B722" s="25"/>
      <c r="C722" s="25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5"/>
      <c r="X722" s="25"/>
      <c r="Y722" s="25"/>
      <c r="Z722" s="26"/>
      <c r="AA722" s="26"/>
      <c r="AB722" s="25"/>
      <c r="AC722" s="25"/>
      <c r="AD722" s="25"/>
      <c r="AE722" s="25"/>
      <c r="AF722" s="27"/>
      <c r="AG722" s="27"/>
      <c r="AH722" s="27"/>
      <c r="AI722" s="27"/>
      <c r="AJ722" s="27"/>
      <c r="AK722" s="27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3"/>
      <c r="AY722" s="3"/>
    </row>
    <row r="723" spans="2:51" ht="18" customHeight="1" x14ac:dyDescent="0.25">
      <c r="B723" s="25"/>
      <c r="C723" s="25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5"/>
      <c r="X723" s="25"/>
      <c r="Y723" s="25"/>
      <c r="Z723" s="26"/>
      <c r="AA723" s="26"/>
      <c r="AB723" s="25"/>
      <c r="AC723" s="25"/>
      <c r="AD723" s="25"/>
      <c r="AE723" s="25"/>
      <c r="AF723" s="27"/>
      <c r="AG723" s="27"/>
      <c r="AH723" s="27"/>
      <c r="AI723" s="27"/>
      <c r="AJ723" s="27"/>
      <c r="AK723" s="27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3"/>
      <c r="AY723" s="3"/>
    </row>
    <row r="724" spans="2:51" ht="18" customHeight="1" x14ac:dyDescent="0.25">
      <c r="B724" s="25"/>
      <c r="C724" s="25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5"/>
      <c r="X724" s="25"/>
      <c r="Y724" s="25"/>
      <c r="Z724" s="26"/>
      <c r="AA724" s="26"/>
      <c r="AB724" s="25"/>
      <c r="AC724" s="25"/>
      <c r="AD724" s="25"/>
      <c r="AE724" s="25"/>
      <c r="AF724" s="27"/>
      <c r="AG724" s="27"/>
      <c r="AH724" s="27"/>
      <c r="AI724" s="27"/>
      <c r="AJ724" s="27"/>
      <c r="AK724" s="27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3"/>
      <c r="AY724" s="3"/>
    </row>
    <row r="725" spans="2:51" ht="18" customHeight="1" x14ac:dyDescent="0.25">
      <c r="B725" s="25"/>
      <c r="C725" s="25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5"/>
      <c r="X725" s="25"/>
      <c r="Y725" s="25"/>
      <c r="Z725" s="26"/>
      <c r="AA725" s="26"/>
      <c r="AB725" s="25"/>
      <c r="AC725" s="25"/>
      <c r="AD725" s="25"/>
      <c r="AE725" s="25"/>
      <c r="AF725" s="27"/>
      <c r="AG725" s="27"/>
      <c r="AH725" s="27"/>
      <c r="AI725" s="27"/>
      <c r="AJ725" s="27"/>
      <c r="AK725" s="27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3"/>
      <c r="AY725" s="3"/>
    </row>
    <row r="726" spans="2:51" ht="18" customHeight="1" x14ac:dyDescent="0.25">
      <c r="B726" s="25"/>
      <c r="C726" s="25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5"/>
      <c r="X726" s="25"/>
      <c r="Y726" s="25"/>
      <c r="Z726" s="26"/>
      <c r="AA726" s="26"/>
      <c r="AB726" s="25"/>
      <c r="AC726" s="25"/>
      <c r="AD726" s="25"/>
      <c r="AE726" s="25"/>
      <c r="AF726" s="27"/>
      <c r="AG726" s="27"/>
      <c r="AH726" s="27"/>
      <c r="AI726" s="27"/>
      <c r="AJ726" s="27"/>
      <c r="AK726" s="27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3"/>
      <c r="AY726" s="3"/>
    </row>
    <row r="727" spans="2:51" ht="18" customHeight="1" x14ac:dyDescent="0.25">
      <c r="B727" s="25"/>
      <c r="C727" s="25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5"/>
      <c r="X727" s="25"/>
      <c r="Y727" s="25"/>
      <c r="Z727" s="26"/>
      <c r="AA727" s="26"/>
      <c r="AB727" s="25"/>
      <c r="AC727" s="25"/>
      <c r="AD727" s="25"/>
      <c r="AE727" s="25"/>
      <c r="AF727" s="27"/>
      <c r="AG727" s="27"/>
      <c r="AH727" s="27"/>
      <c r="AI727" s="27"/>
      <c r="AJ727" s="27"/>
      <c r="AK727" s="27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3"/>
      <c r="AY727" s="3"/>
    </row>
    <row r="728" spans="2:51" ht="18" customHeight="1" x14ac:dyDescent="0.25">
      <c r="B728" s="25"/>
      <c r="C728" s="25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5"/>
      <c r="X728" s="25"/>
      <c r="Y728" s="25"/>
      <c r="Z728" s="26"/>
      <c r="AA728" s="26"/>
      <c r="AB728" s="25"/>
      <c r="AC728" s="25"/>
      <c r="AD728" s="25"/>
      <c r="AE728" s="25"/>
      <c r="AF728" s="27"/>
      <c r="AG728" s="27"/>
      <c r="AH728" s="27"/>
      <c r="AI728" s="27"/>
      <c r="AJ728" s="27"/>
      <c r="AK728" s="27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3"/>
      <c r="AY728" s="3"/>
    </row>
    <row r="729" spans="2:51" ht="18" customHeight="1" x14ac:dyDescent="0.25">
      <c r="B729" s="25"/>
      <c r="C729" s="25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5"/>
      <c r="X729" s="25"/>
      <c r="Y729" s="25"/>
      <c r="Z729" s="26"/>
      <c r="AA729" s="26"/>
      <c r="AB729" s="25"/>
      <c r="AC729" s="25"/>
      <c r="AD729" s="25"/>
      <c r="AE729" s="25"/>
      <c r="AF729" s="27"/>
      <c r="AG729" s="27"/>
      <c r="AH729" s="27"/>
      <c r="AI729" s="27"/>
      <c r="AJ729" s="27"/>
      <c r="AK729" s="27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3"/>
      <c r="AY729" s="3"/>
    </row>
    <row r="730" spans="2:51" ht="18" customHeight="1" x14ac:dyDescent="0.25">
      <c r="B730" s="25"/>
      <c r="C730" s="25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5"/>
      <c r="X730" s="25"/>
      <c r="Y730" s="25"/>
      <c r="Z730" s="26"/>
      <c r="AA730" s="26"/>
      <c r="AB730" s="25"/>
      <c r="AC730" s="25"/>
      <c r="AD730" s="25"/>
      <c r="AE730" s="25"/>
      <c r="AF730" s="27"/>
      <c r="AG730" s="27"/>
      <c r="AH730" s="27"/>
      <c r="AI730" s="27"/>
      <c r="AJ730" s="27"/>
      <c r="AK730" s="27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3"/>
      <c r="AY730" s="3"/>
    </row>
    <row r="731" spans="2:51" ht="18" customHeight="1" x14ac:dyDescent="0.25">
      <c r="B731" s="25"/>
      <c r="C731" s="25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5"/>
      <c r="X731" s="25"/>
      <c r="Y731" s="25"/>
      <c r="Z731" s="26"/>
      <c r="AA731" s="26"/>
      <c r="AB731" s="25"/>
      <c r="AC731" s="25"/>
      <c r="AD731" s="25"/>
      <c r="AE731" s="25"/>
      <c r="AF731" s="27"/>
      <c r="AG731" s="27"/>
      <c r="AH731" s="27"/>
      <c r="AI731" s="27"/>
      <c r="AJ731" s="27"/>
      <c r="AK731" s="27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3"/>
      <c r="AY731" s="3"/>
    </row>
    <row r="732" spans="2:51" ht="18" customHeight="1" x14ac:dyDescent="0.25">
      <c r="B732" s="25"/>
      <c r="C732" s="25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5"/>
      <c r="X732" s="25"/>
      <c r="Y732" s="25"/>
      <c r="Z732" s="26"/>
      <c r="AA732" s="26"/>
      <c r="AB732" s="25"/>
      <c r="AC732" s="25"/>
      <c r="AD732" s="25"/>
      <c r="AE732" s="25"/>
      <c r="AF732" s="27"/>
      <c r="AG732" s="27"/>
      <c r="AH732" s="27"/>
      <c r="AI732" s="27"/>
      <c r="AJ732" s="27"/>
      <c r="AK732" s="27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3"/>
      <c r="AY732" s="3"/>
    </row>
    <row r="733" spans="2:51" ht="18" customHeight="1" x14ac:dyDescent="0.25">
      <c r="B733" s="25"/>
      <c r="C733" s="25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5"/>
      <c r="X733" s="25"/>
      <c r="Y733" s="25"/>
      <c r="Z733" s="26"/>
      <c r="AA733" s="26"/>
      <c r="AB733" s="25"/>
      <c r="AC733" s="25"/>
      <c r="AD733" s="25"/>
      <c r="AE733" s="25"/>
      <c r="AF733" s="27"/>
      <c r="AG733" s="27"/>
      <c r="AH733" s="27"/>
      <c r="AI733" s="27"/>
      <c r="AJ733" s="27"/>
      <c r="AK733" s="27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3"/>
      <c r="AY733" s="3"/>
    </row>
    <row r="734" spans="2:51" ht="18" customHeight="1" x14ac:dyDescent="0.25">
      <c r="B734" s="25"/>
      <c r="C734" s="25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5"/>
      <c r="X734" s="25"/>
      <c r="Y734" s="25"/>
      <c r="Z734" s="26"/>
      <c r="AA734" s="26"/>
      <c r="AB734" s="25"/>
      <c r="AC734" s="25"/>
      <c r="AD734" s="25"/>
      <c r="AE734" s="25"/>
      <c r="AF734" s="27"/>
      <c r="AG734" s="27"/>
      <c r="AH734" s="27"/>
      <c r="AI734" s="27"/>
      <c r="AJ734" s="27"/>
      <c r="AK734" s="27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3"/>
      <c r="AY734" s="3"/>
    </row>
    <row r="735" spans="2:51" ht="18" customHeight="1" x14ac:dyDescent="0.25">
      <c r="B735" s="25"/>
      <c r="C735" s="25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5"/>
      <c r="X735" s="25"/>
      <c r="Y735" s="25"/>
      <c r="Z735" s="26"/>
      <c r="AA735" s="26"/>
      <c r="AB735" s="25"/>
      <c r="AC735" s="25"/>
      <c r="AD735" s="25"/>
      <c r="AE735" s="25"/>
      <c r="AF735" s="27"/>
      <c r="AG735" s="27"/>
      <c r="AH735" s="27"/>
      <c r="AI735" s="27"/>
      <c r="AJ735" s="27"/>
      <c r="AK735" s="27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3"/>
      <c r="AY735" s="3"/>
    </row>
    <row r="736" spans="2:51" ht="18" customHeight="1" x14ac:dyDescent="0.25">
      <c r="B736" s="25"/>
      <c r="C736" s="25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5"/>
      <c r="X736" s="25"/>
      <c r="Y736" s="25"/>
      <c r="Z736" s="26"/>
      <c r="AA736" s="26"/>
      <c r="AB736" s="25"/>
      <c r="AC736" s="25"/>
      <c r="AD736" s="25"/>
      <c r="AE736" s="25"/>
      <c r="AF736" s="27"/>
      <c r="AG736" s="27"/>
      <c r="AH736" s="27"/>
      <c r="AI736" s="27"/>
      <c r="AJ736" s="27"/>
      <c r="AK736" s="27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3"/>
      <c r="AY736" s="3"/>
    </row>
    <row r="737" spans="2:51" ht="18" customHeight="1" x14ac:dyDescent="0.25">
      <c r="B737" s="25"/>
      <c r="C737" s="25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5"/>
      <c r="X737" s="25"/>
      <c r="Y737" s="25"/>
      <c r="Z737" s="26"/>
      <c r="AA737" s="26"/>
      <c r="AB737" s="25"/>
      <c r="AC737" s="25"/>
      <c r="AD737" s="25"/>
      <c r="AE737" s="25"/>
      <c r="AF737" s="27"/>
      <c r="AG737" s="27"/>
      <c r="AH737" s="27"/>
      <c r="AI737" s="27"/>
      <c r="AJ737" s="27"/>
      <c r="AK737" s="27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3"/>
      <c r="AY737" s="3"/>
    </row>
    <row r="738" spans="2:51" ht="18" customHeight="1" x14ac:dyDescent="0.25">
      <c r="B738" s="25"/>
      <c r="C738" s="25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5"/>
      <c r="X738" s="25"/>
      <c r="Y738" s="25"/>
      <c r="Z738" s="26"/>
      <c r="AA738" s="26"/>
      <c r="AB738" s="25"/>
      <c r="AC738" s="25"/>
      <c r="AD738" s="25"/>
      <c r="AE738" s="25"/>
      <c r="AF738" s="27"/>
      <c r="AG738" s="27"/>
      <c r="AH738" s="27"/>
      <c r="AI738" s="27"/>
      <c r="AJ738" s="27"/>
      <c r="AK738" s="27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3"/>
      <c r="AY738" s="3"/>
    </row>
    <row r="739" spans="2:51" ht="18" customHeight="1" x14ac:dyDescent="0.25">
      <c r="B739" s="25"/>
      <c r="C739" s="25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5"/>
      <c r="X739" s="25"/>
      <c r="Y739" s="25"/>
      <c r="Z739" s="26"/>
      <c r="AA739" s="26"/>
      <c r="AB739" s="25"/>
      <c r="AC739" s="25"/>
      <c r="AD739" s="25"/>
      <c r="AE739" s="25"/>
      <c r="AF739" s="27"/>
      <c r="AG739" s="27"/>
      <c r="AH739" s="27"/>
      <c r="AI739" s="27"/>
      <c r="AJ739" s="27"/>
      <c r="AK739" s="27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3"/>
      <c r="AY739" s="3"/>
    </row>
    <row r="740" spans="2:51" ht="18" customHeight="1" x14ac:dyDescent="0.25">
      <c r="B740" s="25"/>
      <c r="C740" s="25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5"/>
      <c r="X740" s="25"/>
      <c r="Y740" s="25"/>
      <c r="Z740" s="26"/>
      <c r="AA740" s="26"/>
      <c r="AB740" s="25"/>
      <c r="AC740" s="25"/>
      <c r="AD740" s="25"/>
      <c r="AE740" s="25"/>
      <c r="AF740" s="27"/>
      <c r="AG740" s="27"/>
      <c r="AH740" s="27"/>
      <c r="AI740" s="27"/>
      <c r="AJ740" s="27"/>
      <c r="AK740" s="27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3"/>
      <c r="AY740" s="3"/>
    </row>
    <row r="741" spans="2:51" ht="18" customHeight="1" x14ac:dyDescent="0.25">
      <c r="B741" s="25"/>
      <c r="C741" s="25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5"/>
      <c r="X741" s="25"/>
      <c r="Y741" s="25"/>
      <c r="Z741" s="26"/>
      <c r="AA741" s="26"/>
      <c r="AB741" s="25"/>
      <c r="AC741" s="25"/>
      <c r="AD741" s="25"/>
      <c r="AE741" s="25"/>
      <c r="AF741" s="27"/>
      <c r="AG741" s="27"/>
      <c r="AH741" s="27"/>
      <c r="AI741" s="27"/>
      <c r="AJ741" s="27"/>
      <c r="AK741" s="27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3"/>
      <c r="AY741" s="3"/>
    </row>
    <row r="742" spans="2:51" ht="18" customHeight="1" x14ac:dyDescent="0.25">
      <c r="B742" s="25"/>
      <c r="C742" s="25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5"/>
      <c r="X742" s="25"/>
      <c r="Y742" s="25"/>
      <c r="Z742" s="26"/>
      <c r="AA742" s="26"/>
      <c r="AB742" s="25"/>
      <c r="AC742" s="25"/>
      <c r="AD742" s="25"/>
      <c r="AE742" s="25"/>
      <c r="AF742" s="27"/>
      <c r="AG742" s="27"/>
      <c r="AH742" s="27"/>
      <c r="AI742" s="27"/>
      <c r="AJ742" s="27"/>
      <c r="AK742" s="27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3"/>
      <c r="AY742" s="3"/>
    </row>
    <row r="743" spans="2:51" ht="18" customHeight="1" x14ac:dyDescent="0.25">
      <c r="B743" s="25"/>
      <c r="C743" s="25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5"/>
      <c r="X743" s="25"/>
      <c r="Y743" s="25"/>
      <c r="Z743" s="26"/>
      <c r="AA743" s="26"/>
      <c r="AB743" s="25"/>
      <c r="AC743" s="25"/>
      <c r="AD743" s="25"/>
      <c r="AE743" s="25"/>
      <c r="AF743" s="27"/>
      <c r="AG743" s="27"/>
      <c r="AH743" s="27"/>
      <c r="AI743" s="27"/>
      <c r="AJ743" s="27"/>
      <c r="AK743" s="27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3"/>
      <c r="AY743" s="3"/>
    </row>
    <row r="744" spans="2:51" ht="18" customHeight="1" x14ac:dyDescent="0.25">
      <c r="B744" s="25"/>
      <c r="C744" s="25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5"/>
      <c r="X744" s="25"/>
      <c r="Y744" s="25"/>
      <c r="Z744" s="26"/>
      <c r="AA744" s="26"/>
      <c r="AB744" s="25"/>
      <c r="AC744" s="25"/>
      <c r="AD744" s="25"/>
      <c r="AE744" s="25"/>
      <c r="AF744" s="27"/>
      <c r="AG744" s="27"/>
      <c r="AH744" s="27"/>
      <c r="AI744" s="27"/>
      <c r="AJ744" s="27"/>
      <c r="AK744" s="27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3"/>
      <c r="AY744" s="3"/>
    </row>
    <row r="745" spans="2:51" ht="18" customHeight="1" x14ac:dyDescent="0.25">
      <c r="B745" s="25"/>
      <c r="C745" s="25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5"/>
      <c r="X745" s="25"/>
      <c r="Y745" s="25"/>
      <c r="Z745" s="26"/>
      <c r="AA745" s="26"/>
      <c r="AB745" s="25"/>
      <c r="AC745" s="25"/>
      <c r="AD745" s="25"/>
      <c r="AE745" s="25"/>
      <c r="AF745" s="27"/>
      <c r="AG745" s="27"/>
      <c r="AH745" s="27"/>
      <c r="AI745" s="27"/>
      <c r="AJ745" s="27"/>
      <c r="AK745" s="27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3"/>
      <c r="AY745" s="3"/>
    </row>
    <row r="746" spans="2:51" ht="18" customHeight="1" x14ac:dyDescent="0.25">
      <c r="B746" s="25"/>
      <c r="C746" s="25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5"/>
      <c r="X746" s="25"/>
      <c r="Y746" s="25"/>
      <c r="Z746" s="26"/>
      <c r="AA746" s="26"/>
      <c r="AB746" s="25"/>
      <c r="AC746" s="25"/>
      <c r="AD746" s="25"/>
      <c r="AE746" s="25"/>
      <c r="AF746" s="27"/>
      <c r="AG746" s="27"/>
      <c r="AH746" s="27"/>
      <c r="AI746" s="27"/>
      <c r="AJ746" s="27"/>
      <c r="AK746" s="27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3"/>
      <c r="AY746" s="3"/>
    </row>
    <row r="747" spans="2:51" ht="18" customHeight="1" x14ac:dyDescent="0.25">
      <c r="B747" s="25"/>
      <c r="C747" s="25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5"/>
      <c r="X747" s="25"/>
      <c r="Y747" s="25"/>
      <c r="Z747" s="26"/>
      <c r="AA747" s="26"/>
      <c r="AB747" s="25"/>
      <c r="AC747" s="25"/>
      <c r="AD747" s="25"/>
      <c r="AE747" s="25"/>
      <c r="AF747" s="27"/>
      <c r="AG747" s="27"/>
      <c r="AH747" s="27"/>
      <c r="AI747" s="27"/>
      <c r="AJ747" s="27"/>
      <c r="AK747" s="27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3"/>
      <c r="AY747" s="3"/>
    </row>
    <row r="748" spans="2:51" ht="18" customHeight="1" x14ac:dyDescent="0.25">
      <c r="B748" s="25"/>
      <c r="C748" s="25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5"/>
      <c r="X748" s="25"/>
      <c r="Y748" s="25"/>
      <c r="Z748" s="26"/>
      <c r="AA748" s="26"/>
      <c r="AB748" s="25"/>
      <c r="AC748" s="25"/>
      <c r="AD748" s="25"/>
      <c r="AE748" s="25"/>
      <c r="AF748" s="27"/>
      <c r="AG748" s="27"/>
      <c r="AH748" s="27"/>
      <c r="AI748" s="27"/>
      <c r="AJ748" s="27"/>
      <c r="AK748" s="27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3"/>
      <c r="AY748" s="3"/>
    </row>
    <row r="749" spans="2:51" ht="18" customHeight="1" x14ac:dyDescent="0.25">
      <c r="B749" s="25"/>
      <c r="C749" s="25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5"/>
      <c r="X749" s="25"/>
      <c r="Y749" s="25"/>
      <c r="Z749" s="26"/>
      <c r="AA749" s="26"/>
      <c r="AB749" s="25"/>
      <c r="AC749" s="25"/>
      <c r="AD749" s="25"/>
      <c r="AE749" s="25"/>
      <c r="AF749" s="27"/>
      <c r="AG749" s="27"/>
      <c r="AH749" s="27"/>
      <c r="AI749" s="27"/>
      <c r="AJ749" s="27"/>
      <c r="AK749" s="27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3"/>
      <c r="AY749" s="3"/>
    </row>
    <row r="750" spans="2:51" ht="18" customHeight="1" x14ac:dyDescent="0.25">
      <c r="B750" s="25"/>
      <c r="C750" s="25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5"/>
      <c r="X750" s="25"/>
      <c r="Y750" s="25"/>
      <c r="Z750" s="26"/>
      <c r="AA750" s="26"/>
      <c r="AB750" s="25"/>
      <c r="AC750" s="25"/>
      <c r="AD750" s="25"/>
      <c r="AE750" s="25"/>
      <c r="AF750" s="27"/>
      <c r="AG750" s="27"/>
      <c r="AH750" s="27"/>
      <c r="AI750" s="27"/>
      <c r="AJ750" s="27"/>
      <c r="AK750" s="27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3"/>
      <c r="AY750" s="3"/>
    </row>
    <row r="751" spans="2:51" ht="18" customHeight="1" x14ac:dyDescent="0.25">
      <c r="B751" s="25"/>
      <c r="C751" s="25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5"/>
      <c r="X751" s="25"/>
      <c r="Y751" s="25"/>
      <c r="Z751" s="26"/>
      <c r="AA751" s="26"/>
      <c r="AB751" s="25"/>
      <c r="AC751" s="25"/>
      <c r="AD751" s="25"/>
      <c r="AE751" s="25"/>
      <c r="AF751" s="27"/>
      <c r="AG751" s="27"/>
      <c r="AH751" s="27"/>
      <c r="AI751" s="27"/>
      <c r="AJ751" s="27"/>
      <c r="AK751" s="27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3"/>
      <c r="AY751" s="3"/>
    </row>
    <row r="752" spans="2:51" ht="18" customHeight="1" x14ac:dyDescent="0.25">
      <c r="B752" s="25"/>
      <c r="C752" s="25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5"/>
      <c r="X752" s="25"/>
      <c r="Y752" s="25"/>
      <c r="Z752" s="26"/>
      <c r="AA752" s="26"/>
      <c r="AB752" s="25"/>
      <c r="AC752" s="25"/>
      <c r="AD752" s="25"/>
      <c r="AE752" s="25"/>
      <c r="AF752" s="27"/>
      <c r="AG752" s="27"/>
      <c r="AH752" s="27"/>
      <c r="AI752" s="27"/>
      <c r="AJ752" s="27"/>
      <c r="AK752" s="27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3"/>
      <c r="AY752" s="3"/>
    </row>
    <row r="753" spans="2:51" ht="18" customHeight="1" x14ac:dyDescent="0.25">
      <c r="B753" s="25"/>
      <c r="C753" s="25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5"/>
      <c r="X753" s="25"/>
      <c r="Y753" s="25"/>
      <c r="Z753" s="26"/>
      <c r="AA753" s="26"/>
      <c r="AB753" s="25"/>
      <c r="AC753" s="25"/>
      <c r="AD753" s="25"/>
      <c r="AE753" s="25"/>
      <c r="AF753" s="27"/>
      <c r="AG753" s="27"/>
      <c r="AH753" s="27"/>
      <c r="AI753" s="27"/>
      <c r="AJ753" s="27"/>
      <c r="AK753" s="27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3"/>
      <c r="AY753" s="3"/>
    </row>
    <row r="754" spans="2:51" ht="18" customHeight="1" x14ac:dyDescent="0.25">
      <c r="B754" s="25"/>
      <c r="C754" s="25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5"/>
      <c r="X754" s="25"/>
      <c r="Y754" s="25"/>
      <c r="Z754" s="26"/>
      <c r="AA754" s="26"/>
      <c r="AB754" s="25"/>
      <c r="AC754" s="25"/>
      <c r="AD754" s="25"/>
      <c r="AE754" s="25"/>
      <c r="AF754" s="27"/>
      <c r="AG754" s="27"/>
      <c r="AH754" s="27"/>
      <c r="AI754" s="27"/>
      <c r="AJ754" s="27"/>
      <c r="AK754" s="27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3"/>
      <c r="AY754" s="3"/>
    </row>
    <row r="755" spans="2:51" ht="18" customHeight="1" x14ac:dyDescent="0.25">
      <c r="B755" s="25"/>
      <c r="C755" s="25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5"/>
      <c r="X755" s="25"/>
      <c r="Y755" s="25"/>
      <c r="Z755" s="26"/>
      <c r="AA755" s="26"/>
      <c r="AB755" s="25"/>
      <c r="AC755" s="25"/>
      <c r="AD755" s="25"/>
      <c r="AE755" s="25"/>
      <c r="AF755" s="27"/>
      <c r="AG755" s="27"/>
      <c r="AH755" s="27"/>
      <c r="AI755" s="27"/>
      <c r="AJ755" s="27"/>
      <c r="AK755" s="27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3"/>
      <c r="AY755" s="3"/>
    </row>
    <row r="756" spans="2:51" ht="18" customHeight="1" x14ac:dyDescent="0.25">
      <c r="B756" s="25"/>
      <c r="C756" s="25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5"/>
      <c r="X756" s="25"/>
      <c r="Y756" s="25"/>
      <c r="Z756" s="26"/>
      <c r="AA756" s="26"/>
      <c r="AB756" s="25"/>
      <c r="AC756" s="25"/>
      <c r="AD756" s="25"/>
      <c r="AE756" s="25"/>
      <c r="AF756" s="27"/>
      <c r="AG756" s="27"/>
      <c r="AH756" s="27"/>
      <c r="AI756" s="27"/>
      <c r="AJ756" s="27"/>
      <c r="AK756" s="27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3"/>
      <c r="AY756" s="3"/>
    </row>
    <row r="757" spans="2:51" ht="18" customHeight="1" x14ac:dyDescent="0.25">
      <c r="B757" s="25"/>
      <c r="C757" s="25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5"/>
      <c r="X757" s="25"/>
      <c r="Y757" s="25"/>
      <c r="Z757" s="26"/>
      <c r="AA757" s="26"/>
      <c r="AB757" s="25"/>
      <c r="AC757" s="25"/>
      <c r="AD757" s="25"/>
      <c r="AE757" s="25"/>
      <c r="AF757" s="27"/>
      <c r="AG757" s="27"/>
      <c r="AH757" s="27"/>
      <c r="AI757" s="27"/>
      <c r="AJ757" s="27"/>
      <c r="AK757" s="27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3"/>
      <c r="AY757" s="3"/>
    </row>
    <row r="758" spans="2:51" ht="18" customHeight="1" x14ac:dyDescent="0.25">
      <c r="B758" s="25"/>
      <c r="C758" s="25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5"/>
      <c r="X758" s="25"/>
      <c r="Y758" s="25"/>
      <c r="Z758" s="26"/>
      <c r="AA758" s="26"/>
      <c r="AB758" s="25"/>
      <c r="AC758" s="25"/>
      <c r="AD758" s="25"/>
      <c r="AE758" s="25"/>
      <c r="AF758" s="27"/>
      <c r="AG758" s="27"/>
      <c r="AH758" s="27"/>
      <c r="AI758" s="27"/>
      <c r="AJ758" s="27"/>
      <c r="AK758" s="27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3"/>
      <c r="AY758" s="3"/>
    </row>
    <row r="759" spans="2:51" ht="18" customHeight="1" x14ac:dyDescent="0.25">
      <c r="B759" s="25"/>
      <c r="C759" s="25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5"/>
      <c r="X759" s="25"/>
      <c r="Y759" s="25"/>
      <c r="Z759" s="26"/>
      <c r="AA759" s="26"/>
      <c r="AB759" s="25"/>
      <c r="AC759" s="25"/>
      <c r="AD759" s="25"/>
      <c r="AE759" s="25"/>
      <c r="AF759" s="27"/>
      <c r="AG759" s="27"/>
      <c r="AH759" s="27"/>
      <c r="AI759" s="27"/>
      <c r="AJ759" s="27"/>
      <c r="AK759" s="27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3"/>
      <c r="AY759" s="3"/>
    </row>
    <row r="760" spans="2:51" ht="18" customHeight="1" x14ac:dyDescent="0.25">
      <c r="B760" s="25"/>
      <c r="C760" s="25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5"/>
      <c r="X760" s="25"/>
      <c r="Y760" s="25"/>
      <c r="Z760" s="26"/>
      <c r="AA760" s="26"/>
      <c r="AB760" s="25"/>
      <c r="AC760" s="25"/>
      <c r="AD760" s="25"/>
      <c r="AE760" s="25"/>
      <c r="AF760" s="27"/>
      <c r="AG760" s="27"/>
      <c r="AH760" s="27"/>
      <c r="AI760" s="27"/>
      <c r="AJ760" s="27"/>
      <c r="AK760" s="27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3"/>
      <c r="AY760" s="3"/>
    </row>
    <row r="761" spans="2:51" ht="18" customHeight="1" x14ac:dyDescent="0.25">
      <c r="B761" s="25"/>
      <c r="C761" s="25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5"/>
      <c r="X761" s="25"/>
      <c r="Y761" s="25"/>
      <c r="Z761" s="26"/>
      <c r="AA761" s="26"/>
      <c r="AB761" s="25"/>
      <c r="AC761" s="25"/>
      <c r="AD761" s="25"/>
      <c r="AE761" s="25"/>
      <c r="AF761" s="27"/>
      <c r="AG761" s="27"/>
      <c r="AH761" s="27"/>
      <c r="AI761" s="27"/>
      <c r="AJ761" s="27"/>
      <c r="AK761" s="27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3"/>
      <c r="AY761" s="3"/>
    </row>
    <row r="762" spans="2:51" ht="18" customHeight="1" x14ac:dyDescent="0.25">
      <c r="B762" s="25"/>
      <c r="C762" s="25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5"/>
      <c r="X762" s="25"/>
      <c r="Y762" s="25"/>
      <c r="Z762" s="26"/>
      <c r="AA762" s="26"/>
      <c r="AB762" s="25"/>
      <c r="AC762" s="25"/>
      <c r="AD762" s="25"/>
      <c r="AE762" s="25"/>
      <c r="AF762" s="27"/>
      <c r="AG762" s="27"/>
      <c r="AH762" s="27"/>
      <c r="AI762" s="27"/>
      <c r="AJ762" s="27"/>
      <c r="AK762" s="27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3"/>
      <c r="AY762" s="3"/>
    </row>
    <row r="763" spans="2:51" ht="18" customHeight="1" x14ac:dyDescent="0.25">
      <c r="B763" s="25"/>
      <c r="C763" s="25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5"/>
      <c r="X763" s="25"/>
      <c r="Y763" s="25"/>
      <c r="Z763" s="26"/>
      <c r="AA763" s="26"/>
      <c r="AB763" s="25"/>
      <c r="AC763" s="25"/>
      <c r="AD763" s="25"/>
      <c r="AE763" s="25"/>
      <c r="AF763" s="27"/>
      <c r="AG763" s="27"/>
      <c r="AH763" s="27"/>
      <c r="AI763" s="27"/>
      <c r="AJ763" s="27"/>
      <c r="AK763" s="27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3"/>
      <c r="AY763" s="3"/>
    </row>
    <row r="764" spans="2:51" ht="18" customHeight="1" x14ac:dyDescent="0.25">
      <c r="B764" s="25"/>
      <c r="C764" s="25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5"/>
      <c r="X764" s="25"/>
      <c r="Y764" s="25"/>
      <c r="Z764" s="26"/>
      <c r="AA764" s="26"/>
      <c r="AB764" s="25"/>
      <c r="AC764" s="25"/>
      <c r="AD764" s="25"/>
      <c r="AE764" s="25"/>
      <c r="AF764" s="27"/>
      <c r="AG764" s="27"/>
      <c r="AH764" s="27"/>
      <c r="AI764" s="27"/>
      <c r="AJ764" s="27"/>
      <c r="AK764" s="27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3"/>
      <c r="AY764" s="3"/>
    </row>
    <row r="765" spans="2:51" ht="18" customHeight="1" x14ac:dyDescent="0.25">
      <c r="B765" s="25"/>
      <c r="C765" s="25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5"/>
      <c r="X765" s="25"/>
      <c r="Y765" s="25"/>
      <c r="Z765" s="26"/>
      <c r="AA765" s="26"/>
      <c r="AB765" s="25"/>
      <c r="AC765" s="25"/>
      <c r="AD765" s="25"/>
      <c r="AE765" s="25"/>
      <c r="AF765" s="27"/>
      <c r="AG765" s="27"/>
      <c r="AH765" s="27"/>
      <c r="AI765" s="27"/>
      <c r="AJ765" s="27"/>
      <c r="AK765" s="27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3"/>
      <c r="AY765" s="3"/>
    </row>
    <row r="766" spans="2:51" ht="18" customHeight="1" x14ac:dyDescent="0.25">
      <c r="B766" s="25"/>
      <c r="C766" s="25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5"/>
      <c r="X766" s="25"/>
      <c r="Y766" s="25"/>
      <c r="Z766" s="26"/>
      <c r="AA766" s="26"/>
      <c r="AB766" s="25"/>
      <c r="AC766" s="25"/>
      <c r="AD766" s="25"/>
      <c r="AE766" s="25"/>
      <c r="AF766" s="27"/>
      <c r="AG766" s="27"/>
      <c r="AH766" s="27"/>
      <c r="AI766" s="27"/>
      <c r="AJ766" s="27"/>
      <c r="AK766" s="27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3"/>
      <c r="AY766" s="3"/>
    </row>
    <row r="767" spans="2:51" ht="18" customHeight="1" x14ac:dyDescent="0.25">
      <c r="B767" s="25"/>
      <c r="C767" s="25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5"/>
      <c r="X767" s="25"/>
      <c r="Y767" s="25"/>
      <c r="Z767" s="26"/>
      <c r="AA767" s="26"/>
      <c r="AB767" s="25"/>
      <c r="AC767" s="25"/>
      <c r="AD767" s="25"/>
      <c r="AE767" s="25"/>
      <c r="AF767" s="27"/>
      <c r="AG767" s="27"/>
      <c r="AH767" s="27"/>
      <c r="AI767" s="27"/>
      <c r="AJ767" s="27"/>
      <c r="AK767" s="27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3"/>
      <c r="AY767" s="3"/>
    </row>
    <row r="768" spans="2:51" ht="18" customHeight="1" x14ac:dyDescent="0.25">
      <c r="B768" s="25"/>
      <c r="C768" s="25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5"/>
      <c r="X768" s="25"/>
      <c r="Y768" s="25"/>
      <c r="Z768" s="26"/>
      <c r="AA768" s="26"/>
      <c r="AB768" s="25"/>
      <c r="AC768" s="25"/>
      <c r="AD768" s="25"/>
      <c r="AE768" s="25"/>
      <c r="AF768" s="27"/>
      <c r="AG768" s="27"/>
      <c r="AH768" s="27"/>
      <c r="AI768" s="27"/>
      <c r="AJ768" s="27"/>
      <c r="AK768" s="27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3"/>
      <c r="AY768" s="3"/>
    </row>
    <row r="769" spans="2:51" ht="18" customHeight="1" x14ac:dyDescent="0.25">
      <c r="B769" s="25"/>
      <c r="C769" s="25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5"/>
      <c r="X769" s="25"/>
      <c r="Y769" s="25"/>
      <c r="Z769" s="26"/>
      <c r="AA769" s="26"/>
      <c r="AB769" s="25"/>
      <c r="AC769" s="25"/>
      <c r="AD769" s="25"/>
      <c r="AE769" s="25"/>
      <c r="AF769" s="27"/>
      <c r="AG769" s="27"/>
      <c r="AH769" s="27"/>
      <c r="AI769" s="27"/>
      <c r="AJ769" s="27"/>
      <c r="AK769" s="27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3"/>
      <c r="AY769" s="3"/>
    </row>
    <row r="770" spans="2:51" ht="18" customHeight="1" x14ac:dyDescent="0.25">
      <c r="B770" s="25"/>
      <c r="C770" s="25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5"/>
      <c r="X770" s="25"/>
      <c r="Y770" s="25"/>
      <c r="Z770" s="26"/>
      <c r="AA770" s="26"/>
      <c r="AB770" s="25"/>
      <c r="AC770" s="25"/>
      <c r="AD770" s="25"/>
      <c r="AE770" s="25"/>
      <c r="AF770" s="27"/>
      <c r="AG770" s="27"/>
      <c r="AH770" s="27"/>
      <c r="AI770" s="27"/>
      <c r="AJ770" s="27"/>
      <c r="AK770" s="27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3"/>
      <c r="AY770" s="3"/>
    </row>
    <row r="771" spans="2:51" ht="18" customHeight="1" x14ac:dyDescent="0.25">
      <c r="B771" s="25"/>
      <c r="C771" s="25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5"/>
      <c r="X771" s="25"/>
      <c r="Y771" s="25"/>
      <c r="Z771" s="26"/>
      <c r="AA771" s="26"/>
      <c r="AB771" s="25"/>
      <c r="AC771" s="25"/>
      <c r="AD771" s="25"/>
      <c r="AE771" s="25"/>
      <c r="AF771" s="27"/>
      <c r="AG771" s="27"/>
      <c r="AH771" s="27"/>
      <c r="AI771" s="27"/>
      <c r="AJ771" s="27"/>
      <c r="AK771" s="27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3"/>
      <c r="AY771" s="3"/>
    </row>
    <row r="772" spans="2:51" ht="18" customHeight="1" x14ac:dyDescent="0.25">
      <c r="B772" s="25"/>
      <c r="C772" s="25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5"/>
      <c r="X772" s="25"/>
      <c r="Y772" s="25"/>
      <c r="Z772" s="26"/>
      <c r="AA772" s="26"/>
      <c r="AB772" s="25"/>
      <c r="AC772" s="25"/>
      <c r="AD772" s="25"/>
      <c r="AE772" s="25"/>
      <c r="AF772" s="27"/>
      <c r="AG772" s="27"/>
      <c r="AH772" s="27"/>
      <c r="AI772" s="27"/>
      <c r="AJ772" s="27"/>
      <c r="AK772" s="27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3"/>
      <c r="AY772" s="3"/>
    </row>
    <row r="773" spans="2:51" ht="18" customHeight="1" x14ac:dyDescent="0.25">
      <c r="B773" s="25"/>
      <c r="C773" s="25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5"/>
      <c r="X773" s="25"/>
      <c r="Y773" s="25"/>
      <c r="Z773" s="26"/>
      <c r="AA773" s="26"/>
      <c r="AB773" s="25"/>
      <c r="AC773" s="25"/>
      <c r="AD773" s="25"/>
      <c r="AE773" s="25"/>
      <c r="AF773" s="27"/>
      <c r="AG773" s="27"/>
      <c r="AH773" s="27"/>
      <c r="AI773" s="27"/>
      <c r="AJ773" s="27"/>
      <c r="AK773" s="27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3"/>
      <c r="AY773" s="3"/>
    </row>
    <row r="774" spans="2:51" ht="18" customHeight="1" x14ac:dyDescent="0.25">
      <c r="B774" s="25"/>
      <c r="C774" s="25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5"/>
      <c r="X774" s="25"/>
      <c r="Y774" s="25"/>
      <c r="Z774" s="26"/>
      <c r="AA774" s="26"/>
      <c r="AB774" s="25"/>
      <c r="AC774" s="25"/>
      <c r="AD774" s="25"/>
      <c r="AE774" s="25"/>
      <c r="AF774" s="27"/>
      <c r="AG774" s="27"/>
      <c r="AH774" s="27"/>
      <c r="AI774" s="27"/>
      <c r="AJ774" s="27"/>
      <c r="AK774" s="27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3"/>
      <c r="AY774" s="3"/>
    </row>
    <row r="775" spans="2:51" ht="18" customHeight="1" x14ac:dyDescent="0.25">
      <c r="B775" s="25"/>
      <c r="C775" s="25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5"/>
      <c r="X775" s="25"/>
      <c r="Y775" s="25"/>
      <c r="Z775" s="26"/>
      <c r="AA775" s="26"/>
      <c r="AB775" s="25"/>
      <c r="AC775" s="25"/>
      <c r="AD775" s="25"/>
      <c r="AE775" s="25"/>
      <c r="AF775" s="27"/>
      <c r="AG775" s="27"/>
      <c r="AH775" s="27"/>
      <c r="AI775" s="27"/>
      <c r="AJ775" s="27"/>
      <c r="AK775" s="27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3"/>
      <c r="AY775" s="3"/>
    </row>
    <row r="776" spans="2:51" ht="18" customHeight="1" x14ac:dyDescent="0.25">
      <c r="B776" s="25"/>
      <c r="C776" s="25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5"/>
      <c r="X776" s="25"/>
      <c r="Y776" s="25"/>
      <c r="Z776" s="26"/>
      <c r="AA776" s="26"/>
      <c r="AB776" s="25"/>
      <c r="AC776" s="25"/>
      <c r="AD776" s="25"/>
      <c r="AE776" s="25"/>
      <c r="AF776" s="27"/>
      <c r="AG776" s="27"/>
      <c r="AH776" s="27"/>
      <c r="AI776" s="27"/>
      <c r="AJ776" s="27"/>
      <c r="AK776" s="27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3"/>
      <c r="AY776" s="3"/>
    </row>
    <row r="777" spans="2:51" ht="18" customHeight="1" x14ac:dyDescent="0.25">
      <c r="B777" s="25"/>
      <c r="C777" s="25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5"/>
      <c r="X777" s="25"/>
      <c r="Y777" s="25"/>
      <c r="Z777" s="26"/>
      <c r="AA777" s="26"/>
      <c r="AB777" s="25"/>
      <c r="AC777" s="25"/>
      <c r="AD777" s="25"/>
      <c r="AE777" s="25"/>
      <c r="AF777" s="27"/>
      <c r="AG777" s="27"/>
      <c r="AH777" s="27"/>
      <c r="AI777" s="27"/>
      <c r="AJ777" s="27"/>
      <c r="AK777" s="27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3"/>
      <c r="AY777" s="3"/>
    </row>
    <row r="778" spans="2:51" ht="18" customHeight="1" x14ac:dyDescent="0.25">
      <c r="B778" s="25"/>
      <c r="C778" s="25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5"/>
      <c r="X778" s="25"/>
      <c r="Y778" s="25"/>
      <c r="Z778" s="26"/>
      <c r="AA778" s="26"/>
      <c r="AB778" s="25"/>
      <c r="AC778" s="25"/>
      <c r="AD778" s="25"/>
      <c r="AE778" s="25"/>
      <c r="AF778" s="27"/>
      <c r="AG778" s="27"/>
      <c r="AH778" s="27"/>
      <c r="AI778" s="27"/>
      <c r="AJ778" s="27"/>
      <c r="AK778" s="27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3"/>
      <c r="AY778" s="3"/>
    </row>
    <row r="779" spans="2:51" ht="18" customHeight="1" x14ac:dyDescent="0.25">
      <c r="B779" s="25"/>
      <c r="C779" s="25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5"/>
      <c r="X779" s="25"/>
      <c r="Y779" s="25"/>
      <c r="Z779" s="26"/>
      <c r="AA779" s="26"/>
      <c r="AB779" s="25"/>
      <c r="AC779" s="25"/>
      <c r="AD779" s="25"/>
      <c r="AE779" s="25"/>
      <c r="AF779" s="27"/>
      <c r="AG779" s="27"/>
      <c r="AH779" s="27"/>
      <c r="AI779" s="27"/>
      <c r="AJ779" s="27"/>
      <c r="AK779" s="27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3"/>
      <c r="AY779" s="3"/>
    </row>
    <row r="780" spans="2:51" ht="18" customHeight="1" x14ac:dyDescent="0.25">
      <c r="B780" s="25"/>
      <c r="C780" s="25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5"/>
      <c r="X780" s="25"/>
      <c r="Y780" s="25"/>
      <c r="Z780" s="26"/>
      <c r="AA780" s="26"/>
      <c r="AB780" s="25"/>
      <c r="AC780" s="25"/>
      <c r="AD780" s="25"/>
      <c r="AE780" s="25"/>
      <c r="AF780" s="27"/>
      <c r="AG780" s="27"/>
      <c r="AH780" s="27"/>
      <c r="AI780" s="27"/>
      <c r="AJ780" s="27"/>
      <c r="AK780" s="27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3"/>
      <c r="AY780" s="3"/>
    </row>
    <row r="781" spans="2:51" ht="18" customHeight="1" x14ac:dyDescent="0.25">
      <c r="B781" s="25"/>
      <c r="C781" s="25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5"/>
      <c r="X781" s="25"/>
      <c r="Y781" s="25"/>
      <c r="Z781" s="26"/>
      <c r="AA781" s="26"/>
      <c r="AB781" s="25"/>
      <c r="AC781" s="25"/>
      <c r="AD781" s="25"/>
      <c r="AE781" s="25"/>
      <c r="AF781" s="27"/>
      <c r="AG781" s="27"/>
      <c r="AH781" s="27"/>
      <c r="AI781" s="27"/>
      <c r="AJ781" s="27"/>
      <c r="AK781" s="27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3"/>
      <c r="AY781" s="3"/>
    </row>
    <row r="782" spans="2:51" ht="18" customHeight="1" x14ac:dyDescent="0.25">
      <c r="B782" s="25"/>
      <c r="C782" s="25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5"/>
      <c r="X782" s="25"/>
      <c r="Y782" s="25"/>
      <c r="Z782" s="26"/>
      <c r="AA782" s="26"/>
      <c r="AB782" s="25"/>
      <c r="AC782" s="25"/>
      <c r="AD782" s="25"/>
      <c r="AE782" s="25"/>
      <c r="AF782" s="27"/>
      <c r="AG782" s="27"/>
      <c r="AH782" s="27"/>
      <c r="AI782" s="27"/>
      <c r="AJ782" s="27"/>
      <c r="AK782" s="27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3"/>
      <c r="AY782" s="3"/>
    </row>
    <row r="783" spans="2:51" ht="18" customHeight="1" x14ac:dyDescent="0.25">
      <c r="B783" s="25"/>
      <c r="C783" s="25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5"/>
      <c r="X783" s="25"/>
      <c r="Y783" s="25"/>
      <c r="Z783" s="26"/>
      <c r="AA783" s="26"/>
      <c r="AB783" s="25"/>
      <c r="AC783" s="25"/>
      <c r="AD783" s="25"/>
      <c r="AE783" s="25"/>
      <c r="AF783" s="27"/>
      <c r="AG783" s="27"/>
      <c r="AH783" s="27"/>
      <c r="AI783" s="27"/>
      <c r="AJ783" s="27"/>
      <c r="AK783" s="27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3"/>
      <c r="AY783" s="3"/>
    </row>
    <row r="784" spans="2:51" ht="18" customHeight="1" x14ac:dyDescent="0.25">
      <c r="B784" s="25"/>
      <c r="C784" s="25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5"/>
      <c r="X784" s="25"/>
      <c r="Y784" s="25"/>
      <c r="Z784" s="26"/>
      <c r="AA784" s="26"/>
      <c r="AB784" s="25"/>
      <c r="AC784" s="25"/>
      <c r="AD784" s="25"/>
      <c r="AE784" s="25"/>
      <c r="AF784" s="27"/>
      <c r="AG784" s="27"/>
      <c r="AH784" s="27"/>
      <c r="AI784" s="27"/>
      <c r="AJ784" s="27"/>
      <c r="AK784" s="27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3"/>
      <c r="AY784" s="3"/>
    </row>
    <row r="785" spans="2:51" ht="18" customHeight="1" x14ac:dyDescent="0.25">
      <c r="B785" s="25"/>
      <c r="C785" s="25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5"/>
      <c r="X785" s="25"/>
      <c r="Y785" s="25"/>
      <c r="Z785" s="26"/>
      <c r="AA785" s="26"/>
      <c r="AB785" s="25"/>
      <c r="AC785" s="25"/>
      <c r="AD785" s="25"/>
      <c r="AE785" s="25"/>
      <c r="AF785" s="27"/>
      <c r="AG785" s="27"/>
      <c r="AH785" s="27"/>
      <c r="AI785" s="27"/>
      <c r="AJ785" s="27"/>
      <c r="AK785" s="27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3"/>
      <c r="AY785" s="3"/>
    </row>
    <row r="786" spans="2:51" ht="18" customHeight="1" x14ac:dyDescent="0.25">
      <c r="B786" s="25"/>
      <c r="C786" s="25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5"/>
      <c r="X786" s="25"/>
      <c r="Y786" s="25"/>
      <c r="Z786" s="26"/>
      <c r="AA786" s="26"/>
      <c r="AB786" s="25"/>
      <c r="AC786" s="25"/>
      <c r="AD786" s="25"/>
      <c r="AE786" s="25"/>
      <c r="AF786" s="27"/>
      <c r="AG786" s="27"/>
      <c r="AH786" s="27"/>
      <c r="AI786" s="27"/>
      <c r="AJ786" s="27"/>
      <c r="AK786" s="27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3"/>
      <c r="AY786" s="3"/>
    </row>
    <row r="787" spans="2:51" ht="18" customHeight="1" x14ac:dyDescent="0.25">
      <c r="B787" s="25"/>
      <c r="C787" s="25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5"/>
      <c r="X787" s="25"/>
      <c r="Y787" s="25"/>
      <c r="Z787" s="26"/>
      <c r="AA787" s="26"/>
      <c r="AB787" s="25"/>
      <c r="AC787" s="25"/>
      <c r="AD787" s="25"/>
      <c r="AE787" s="25"/>
      <c r="AF787" s="27"/>
      <c r="AG787" s="27"/>
      <c r="AH787" s="27"/>
      <c r="AI787" s="27"/>
      <c r="AJ787" s="27"/>
      <c r="AK787" s="27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3"/>
      <c r="AY787" s="3"/>
    </row>
    <row r="788" spans="2:51" ht="18" customHeight="1" x14ac:dyDescent="0.25">
      <c r="B788" s="25"/>
      <c r="C788" s="25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5"/>
      <c r="X788" s="25"/>
      <c r="Y788" s="25"/>
      <c r="Z788" s="26"/>
      <c r="AA788" s="26"/>
      <c r="AB788" s="25"/>
      <c r="AC788" s="25"/>
      <c r="AD788" s="25"/>
      <c r="AE788" s="25"/>
      <c r="AF788" s="27"/>
      <c r="AG788" s="27"/>
      <c r="AH788" s="27"/>
      <c r="AI788" s="27"/>
      <c r="AJ788" s="27"/>
      <c r="AK788" s="27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3"/>
      <c r="AY788" s="3"/>
    </row>
    <row r="789" spans="2:51" ht="18" customHeight="1" x14ac:dyDescent="0.25">
      <c r="B789" s="25"/>
      <c r="C789" s="25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5"/>
      <c r="X789" s="25"/>
      <c r="Y789" s="25"/>
      <c r="Z789" s="26"/>
      <c r="AA789" s="26"/>
      <c r="AB789" s="25"/>
      <c r="AC789" s="25"/>
      <c r="AD789" s="25"/>
      <c r="AE789" s="25"/>
      <c r="AF789" s="27"/>
      <c r="AG789" s="27"/>
      <c r="AH789" s="27"/>
      <c r="AI789" s="27"/>
      <c r="AJ789" s="27"/>
      <c r="AK789" s="27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3"/>
      <c r="AY789" s="3"/>
    </row>
    <row r="790" spans="2:51" ht="18" customHeight="1" x14ac:dyDescent="0.25">
      <c r="B790" s="25"/>
      <c r="C790" s="25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5"/>
      <c r="X790" s="25"/>
      <c r="Y790" s="25"/>
      <c r="Z790" s="26"/>
      <c r="AA790" s="26"/>
      <c r="AB790" s="25"/>
      <c r="AC790" s="25"/>
      <c r="AD790" s="25"/>
      <c r="AE790" s="25"/>
      <c r="AF790" s="27"/>
      <c r="AG790" s="27"/>
      <c r="AH790" s="27"/>
      <c r="AI790" s="27"/>
      <c r="AJ790" s="27"/>
      <c r="AK790" s="27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3"/>
      <c r="AY790" s="3"/>
    </row>
    <row r="791" spans="2:51" ht="18" customHeight="1" x14ac:dyDescent="0.25">
      <c r="B791" s="25"/>
      <c r="C791" s="25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5"/>
      <c r="X791" s="25"/>
      <c r="Y791" s="25"/>
      <c r="Z791" s="26"/>
      <c r="AA791" s="26"/>
      <c r="AB791" s="25"/>
      <c r="AC791" s="25"/>
      <c r="AD791" s="25"/>
      <c r="AE791" s="25"/>
      <c r="AF791" s="27"/>
      <c r="AG791" s="27"/>
      <c r="AH791" s="27"/>
      <c r="AI791" s="27"/>
      <c r="AJ791" s="27"/>
      <c r="AK791" s="27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3"/>
      <c r="AY791" s="3"/>
    </row>
    <row r="792" spans="2:51" ht="18" customHeight="1" x14ac:dyDescent="0.25">
      <c r="B792" s="25"/>
      <c r="C792" s="25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5"/>
      <c r="X792" s="25"/>
      <c r="Y792" s="25"/>
      <c r="Z792" s="26"/>
      <c r="AA792" s="26"/>
      <c r="AB792" s="25"/>
      <c r="AC792" s="25"/>
      <c r="AD792" s="25"/>
      <c r="AE792" s="25"/>
      <c r="AF792" s="27"/>
      <c r="AG792" s="27"/>
      <c r="AH792" s="27"/>
      <c r="AI792" s="27"/>
      <c r="AJ792" s="27"/>
      <c r="AK792" s="27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3"/>
      <c r="AY792" s="3"/>
    </row>
    <row r="793" spans="2:51" ht="18" customHeight="1" x14ac:dyDescent="0.25">
      <c r="B793" s="25"/>
      <c r="C793" s="25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5"/>
      <c r="X793" s="25"/>
      <c r="Y793" s="25"/>
      <c r="Z793" s="26"/>
      <c r="AA793" s="26"/>
      <c r="AB793" s="25"/>
      <c r="AC793" s="25"/>
      <c r="AD793" s="25"/>
      <c r="AE793" s="25"/>
      <c r="AF793" s="27"/>
      <c r="AG793" s="27"/>
      <c r="AH793" s="27"/>
      <c r="AI793" s="27"/>
      <c r="AJ793" s="27"/>
      <c r="AK793" s="27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3"/>
      <c r="AY793" s="3"/>
    </row>
    <row r="794" spans="2:51" ht="18" customHeight="1" x14ac:dyDescent="0.25">
      <c r="B794" s="25"/>
      <c r="C794" s="25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5"/>
      <c r="X794" s="25"/>
      <c r="Y794" s="25"/>
      <c r="Z794" s="26"/>
      <c r="AA794" s="26"/>
      <c r="AB794" s="25"/>
      <c r="AC794" s="25"/>
      <c r="AD794" s="25"/>
      <c r="AE794" s="25"/>
      <c r="AF794" s="27"/>
      <c r="AG794" s="27"/>
      <c r="AH794" s="27"/>
      <c r="AI794" s="27"/>
      <c r="AJ794" s="27"/>
      <c r="AK794" s="27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3"/>
      <c r="AY794" s="3"/>
    </row>
    <row r="795" spans="2:51" ht="18" customHeight="1" x14ac:dyDescent="0.25">
      <c r="B795" s="25"/>
      <c r="C795" s="25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5"/>
      <c r="X795" s="25"/>
      <c r="Y795" s="25"/>
      <c r="Z795" s="26"/>
      <c r="AA795" s="26"/>
      <c r="AB795" s="25"/>
      <c r="AC795" s="25"/>
      <c r="AD795" s="25"/>
      <c r="AE795" s="25"/>
      <c r="AF795" s="27"/>
      <c r="AG795" s="27"/>
      <c r="AH795" s="27"/>
      <c r="AI795" s="27"/>
      <c r="AJ795" s="27"/>
      <c r="AK795" s="27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3"/>
      <c r="AY795" s="3"/>
    </row>
    <row r="796" spans="2:51" ht="18" customHeight="1" x14ac:dyDescent="0.25">
      <c r="B796" s="25"/>
      <c r="C796" s="25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5"/>
      <c r="X796" s="25"/>
      <c r="Y796" s="25"/>
      <c r="Z796" s="26"/>
      <c r="AA796" s="26"/>
      <c r="AB796" s="25"/>
      <c r="AC796" s="25"/>
      <c r="AD796" s="25"/>
      <c r="AE796" s="25"/>
      <c r="AF796" s="27"/>
      <c r="AG796" s="27"/>
      <c r="AH796" s="27"/>
      <c r="AI796" s="27"/>
      <c r="AJ796" s="27"/>
      <c r="AK796" s="27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3"/>
      <c r="AY796" s="3"/>
    </row>
    <row r="797" spans="2:51" ht="18" customHeight="1" x14ac:dyDescent="0.25">
      <c r="B797" s="25"/>
      <c r="C797" s="25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5"/>
      <c r="X797" s="25"/>
      <c r="Y797" s="25"/>
      <c r="Z797" s="26"/>
      <c r="AA797" s="26"/>
      <c r="AB797" s="25"/>
      <c r="AC797" s="25"/>
      <c r="AD797" s="25"/>
      <c r="AE797" s="25"/>
      <c r="AF797" s="27"/>
      <c r="AG797" s="27"/>
      <c r="AH797" s="27"/>
      <c r="AI797" s="27"/>
      <c r="AJ797" s="27"/>
      <c r="AK797" s="27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3"/>
      <c r="AY797" s="3"/>
    </row>
    <row r="798" spans="2:51" ht="18" customHeight="1" x14ac:dyDescent="0.25">
      <c r="B798" s="25"/>
      <c r="C798" s="25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5"/>
      <c r="X798" s="25"/>
      <c r="Y798" s="25"/>
      <c r="Z798" s="26"/>
      <c r="AA798" s="26"/>
      <c r="AB798" s="25"/>
      <c r="AC798" s="25"/>
      <c r="AD798" s="25"/>
      <c r="AE798" s="25"/>
      <c r="AF798" s="27"/>
      <c r="AG798" s="27"/>
      <c r="AH798" s="27"/>
      <c r="AI798" s="27"/>
      <c r="AJ798" s="27"/>
      <c r="AK798" s="27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3"/>
      <c r="AY798" s="3"/>
    </row>
    <row r="799" spans="2:51" ht="18" customHeight="1" x14ac:dyDescent="0.25">
      <c r="B799" s="25"/>
      <c r="C799" s="25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5"/>
      <c r="X799" s="25"/>
      <c r="Y799" s="25"/>
      <c r="Z799" s="26"/>
      <c r="AA799" s="26"/>
      <c r="AB799" s="25"/>
      <c r="AC799" s="25"/>
      <c r="AD799" s="25"/>
      <c r="AE799" s="25"/>
      <c r="AF799" s="27"/>
      <c r="AG799" s="27"/>
      <c r="AH799" s="27"/>
      <c r="AI799" s="27"/>
      <c r="AJ799" s="27"/>
      <c r="AK799" s="27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3"/>
      <c r="AY799" s="3"/>
    </row>
    <row r="800" spans="2:51" ht="18" customHeight="1" x14ac:dyDescent="0.25">
      <c r="B800" s="25"/>
      <c r="C800" s="25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5"/>
      <c r="X800" s="25"/>
      <c r="Y800" s="25"/>
      <c r="Z800" s="26"/>
      <c r="AA800" s="26"/>
      <c r="AB800" s="25"/>
      <c r="AC800" s="25"/>
      <c r="AD800" s="25"/>
      <c r="AE800" s="25"/>
      <c r="AF800" s="27"/>
      <c r="AG800" s="27"/>
      <c r="AH800" s="27"/>
      <c r="AI800" s="27"/>
      <c r="AJ800" s="27"/>
      <c r="AK800" s="27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3"/>
      <c r="AY800" s="3"/>
    </row>
    <row r="801" spans="2:51" ht="18" customHeight="1" x14ac:dyDescent="0.25">
      <c r="B801" s="25"/>
      <c r="C801" s="25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5"/>
      <c r="X801" s="25"/>
      <c r="Y801" s="25"/>
      <c r="Z801" s="26"/>
      <c r="AA801" s="26"/>
      <c r="AB801" s="25"/>
      <c r="AC801" s="25"/>
      <c r="AD801" s="25"/>
      <c r="AE801" s="25"/>
      <c r="AF801" s="27"/>
      <c r="AG801" s="27"/>
      <c r="AH801" s="27"/>
      <c r="AI801" s="27"/>
      <c r="AJ801" s="27"/>
      <c r="AK801" s="27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3"/>
      <c r="AY801" s="3"/>
    </row>
    <row r="802" spans="2:51" ht="18" customHeight="1" x14ac:dyDescent="0.25">
      <c r="B802" s="25"/>
      <c r="C802" s="25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5"/>
      <c r="X802" s="25"/>
      <c r="Y802" s="25"/>
      <c r="Z802" s="26"/>
      <c r="AA802" s="26"/>
      <c r="AB802" s="25"/>
      <c r="AC802" s="25"/>
      <c r="AD802" s="25"/>
      <c r="AE802" s="25"/>
      <c r="AF802" s="27"/>
      <c r="AG802" s="27"/>
      <c r="AH802" s="27"/>
      <c r="AI802" s="27"/>
      <c r="AJ802" s="27"/>
      <c r="AK802" s="27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3"/>
      <c r="AY802" s="3"/>
    </row>
    <row r="803" spans="2:51" ht="18" customHeight="1" x14ac:dyDescent="0.25">
      <c r="B803" s="25"/>
      <c r="C803" s="25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5"/>
      <c r="X803" s="25"/>
      <c r="Y803" s="25"/>
      <c r="Z803" s="26"/>
      <c r="AA803" s="26"/>
      <c r="AB803" s="25"/>
      <c r="AC803" s="25"/>
      <c r="AD803" s="25"/>
      <c r="AE803" s="25"/>
      <c r="AF803" s="27"/>
      <c r="AG803" s="27"/>
      <c r="AH803" s="27"/>
      <c r="AI803" s="27"/>
      <c r="AJ803" s="27"/>
      <c r="AK803" s="27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3"/>
      <c r="AY803" s="3"/>
    </row>
    <row r="804" spans="2:51" ht="18" customHeight="1" x14ac:dyDescent="0.25">
      <c r="B804" s="25"/>
      <c r="C804" s="25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5"/>
      <c r="X804" s="25"/>
      <c r="Y804" s="25"/>
      <c r="Z804" s="26"/>
      <c r="AA804" s="26"/>
      <c r="AB804" s="25"/>
      <c r="AC804" s="25"/>
      <c r="AD804" s="25"/>
      <c r="AE804" s="25"/>
      <c r="AF804" s="27"/>
      <c r="AG804" s="27"/>
      <c r="AH804" s="27"/>
      <c r="AI804" s="27"/>
      <c r="AJ804" s="27"/>
      <c r="AK804" s="27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3"/>
      <c r="AY804" s="3"/>
    </row>
    <row r="805" spans="2:51" ht="18" customHeight="1" x14ac:dyDescent="0.25">
      <c r="B805" s="25"/>
      <c r="C805" s="25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5"/>
      <c r="X805" s="25"/>
      <c r="Y805" s="25"/>
      <c r="Z805" s="26"/>
      <c r="AA805" s="26"/>
      <c r="AB805" s="25"/>
      <c r="AC805" s="25"/>
      <c r="AD805" s="25"/>
      <c r="AE805" s="25"/>
      <c r="AF805" s="27"/>
      <c r="AG805" s="27"/>
      <c r="AH805" s="27"/>
      <c r="AI805" s="27"/>
      <c r="AJ805" s="27"/>
      <c r="AK805" s="27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3"/>
      <c r="AY805" s="3"/>
    </row>
    <row r="806" spans="2:51" ht="18" customHeight="1" x14ac:dyDescent="0.25">
      <c r="B806" s="25"/>
      <c r="C806" s="25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5"/>
      <c r="X806" s="25"/>
      <c r="Y806" s="25"/>
      <c r="Z806" s="26"/>
      <c r="AA806" s="26"/>
      <c r="AB806" s="25"/>
      <c r="AC806" s="25"/>
      <c r="AD806" s="25"/>
      <c r="AE806" s="25"/>
      <c r="AF806" s="27"/>
      <c r="AG806" s="27"/>
      <c r="AH806" s="27"/>
      <c r="AI806" s="27"/>
      <c r="AJ806" s="27"/>
      <c r="AK806" s="27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3"/>
      <c r="AY806" s="3"/>
    </row>
    <row r="807" spans="2:51" ht="18" customHeight="1" x14ac:dyDescent="0.25">
      <c r="B807" s="25"/>
      <c r="C807" s="25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5"/>
      <c r="X807" s="25"/>
      <c r="Y807" s="25"/>
      <c r="Z807" s="26"/>
      <c r="AA807" s="26"/>
      <c r="AB807" s="25"/>
      <c r="AC807" s="25"/>
      <c r="AD807" s="25"/>
      <c r="AE807" s="25"/>
      <c r="AF807" s="27"/>
      <c r="AG807" s="27"/>
      <c r="AH807" s="27"/>
      <c r="AI807" s="27"/>
      <c r="AJ807" s="27"/>
      <c r="AK807" s="27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3"/>
      <c r="AY807" s="3"/>
    </row>
    <row r="808" spans="2:51" ht="18" customHeight="1" x14ac:dyDescent="0.25">
      <c r="B808" s="25"/>
      <c r="C808" s="25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5"/>
      <c r="X808" s="25"/>
      <c r="Y808" s="25"/>
      <c r="Z808" s="26"/>
      <c r="AA808" s="26"/>
      <c r="AB808" s="25"/>
      <c r="AC808" s="25"/>
      <c r="AD808" s="25"/>
      <c r="AE808" s="25"/>
      <c r="AF808" s="27"/>
      <c r="AG808" s="27"/>
      <c r="AH808" s="27"/>
      <c r="AI808" s="27"/>
      <c r="AJ808" s="27"/>
      <c r="AK808" s="27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3"/>
      <c r="AY808" s="3"/>
    </row>
    <row r="809" spans="2:51" ht="18" customHeight="1" x14ac:dyDescent="0.25">
      <c r="B809" s="25"/>
      <c r="C809" s="25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5"/>
      <c r="X809" s="25"/>
      <c r="Y809" s="25"/>
      <c r="Z809" s="26"/>
      <c r="AA809" s="26"/>
      <c r="AB809" s="25"/>
      <c r="AC809" s="25"/>
      <c r="AD809" s="25"/>
      <c r="AE809" s="25"/>
      <c r="AF809" s="27"/>
      <c r="AG809" s="27"/>
      <c r="AH809" s="27"/>
      <c r="AI809" s="27"/>
      <c r="AJ809" s="27"/>
      <c r="AK809" s="27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3"/>
      <c r="AY809" s="3"/>
    </row>
    <row r="810" spans="2:51" ht="18" customHeight="1" x14ac:dyDescent="0.25">
      <c r="B810" s="25"/>
      <c r="C810" s="25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5"/>
      <c r="X810" s="25"/>
      <c r="Y810" s="25"/>
      <c r="Z810" s="26"/>
      <c r="AA810" s="26"/>
      <c r="AB810" s="25"/>
      <c r="AC810" s="25"/>
      <c r="AD810" s="25"/>
      <c r="AE810" s="25"/>
      <c r="AF810" s="27"/>
      <c r="AG810" s="27"/>
      <c r="AH810" s="27"/>
      <c r="AI810" s="27"/>
      <c r="AJ810" s="27"/>
      <c r="AK810" s="27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3"/>
      <c r="AY810" s="3"/>
    </row>
    <row r="811" spans="2:51" ht="18" customHeight="1" x14ac:dyDescent="0.25">
      <c r="B811" s="25"/>
      <c r="C811" s="25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5"/>
      <c r="X811" s="25"/>
      <c r="Y811" s="25"/>
      <c r="Z811" s="26"/>
      <c r="AA811" s="26"/>
      <c r="AB811" s="25"/>
      <c r="AC811" s="25"/>
      <c r="AD811" s="25"/>
      <c r="AE811" s="25"/>
      <c r="AF811" s="27"/>
      <c r="AG811" s="27"/>
      <c r="AH811" s="27"/>
      <c r="AI811" s="27"/>
      <c r="AJ811" s="27"/>
      <c r="AK811" s="27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3"/>
      <c r="AY811" s="3"/>
    </row>
    <row r="812" spans="2:51" ht="18" customHeight="1" x14ac:dyDescent="0.25">
      <c r="B812" s="25"/>
      <c r="C812" s="25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5"/>
      <c r="X812" s="25"/>
      <c r="Y812" s="25"/>
      <c r="Z812" s="26"/>
      <c r="AA812" s="26"/>
      <c r="AB812" s="25"/>
      <c r="AC812" s="25"/>
      <c r="AD812" s="25"/>
      <c r="AE812" s="25"/>
      <c r="AF812" s="27"/>
      <c r="AG812" s="27"/>
      <c r="AH812" s="27"/>
      <c r="AI812" s="27"/>
      <c r="AJ812" s="27"/>
      <c r="AK812" s="27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3"/>
      <c r="AY812" s="3"/>
    </row>
    <row r="813" spans="2:51" ht="18" customHeight="1" x14ac:dyDescent="0.25">
      <c r="B813" s="25"/>
      <c r="C813" s="25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5"/>
      <c r="X813" s="25"/>
      <c r="Y813" s="25"/>
      <c r="Z813" s="26"/>
      <c r="AA813" s="26"/>
      <c r="AB813" s="25"/>
      <c r="AC813" s="25"/>
      <c r="AD813" s="25"/>
      <c r="AE813" s="25"/>
      <c r="AF813" s="27"/>
      <c r="AG813" s="27"/>
      <c r="AH813" s="27"/>
      <c r="AI813" s="27"/>
      <c r="AJ813" s="27"/>
      <c r="AK813" s="27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3"/>
      <c r="AY813" s="3"/>
    </row>
    <row r="814" spans="2:51" ht="18" customHeight="1" x14ac:dyDescent="0.25">
      <c r="B814" s="25"/>
      <c r="C814" s="25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5"/>
      <c r="X814" s="25"/>
      <c r="Y814" s="25"/>
      <c r="Z814" s="26"/>
      <c r="AA814" s="26"/>
      <c r="AB814" s="25"/>
      <c r="AC814" s="25"/>
      <c r="AD814" s="25"/>
      <c r="AE814" s="25"/>
      <c r="AF814" s="27"/>
      <c r="AG814" s="27"/>
      <c r="AH814" s="27"/>
      <c r="AI814" s="27"/>
      <c r="AJ814" s="27"/>
      <c r="AK814" s="27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3"/>
      <c r="AY814" s="3"/>
    </row>
    <row r="815" spans="2:51" ht="18" customHeight="1" x14ac:dyDescent="0.25">
      <c r="B815" s="25"/>
      <c r="C815" s="25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5"/>
      <c r="X815" s="25"/>
      <c r="Y815" s="25"/>
      <c r="Z815" s="26"/>
      <c r="AA815" s="26"/>
      <c r="AB815" s="25"/>
      <c r="AC815" s="25"/>
      <c r="AD815" s="25"/>
      <c r="AE815" s="25"/>
      <c r="AF815" s="27"/>
      <c r="AG815" s="27"/>
      <c r="AH815" s="27"/>
      <c r="AI815" s="27"/>
      <c r="AJ815" s="27"/>
      <c r="AK815" s="27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3"/>
      <c r="AY815" s="3"/>
    </row>
    <row r="816" spans="2:51" ht="18" customHeight="1" x14ac:dyDescent="0.25">
      <c r="B816" s="25"/>
      <c r="C816" s="25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5"/>
      <c r="X816" s="25"/>
      <c r="Y816" s="25"/>
      <c r="Z816" s="26"/>
      <c r="AA816" s="26"/>
      <c r="AB816" s="25"/>
      <c r="AC816" s="25"/>
      <c r="AD816" s="25"/>
      <c r="AE816" s="25"/>
      <c r="AF816" s="27"/>
      <c r="AG816" s="27"/>
      <c r="AH816" s="27"/>
      <c r="AI816" s="27"/>
      <c r="AJ816" s="27"/>
      <c r="AK816" s="27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3"/>
      <c r="AY816" s="3"/>
    </row>
    <row r="817" spans="2:51" ht="18" customHeight="1" x14ac:dyDescent="0.25">
      <c r="B817" s="25"/>
      <c r="C817" s="25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5"/>
      <c r="X817" s="25"/>
      <c r="Y817" s="25"/>
      <c r="Z817" s="26"/>
      <c r="AA817" s="26"/>
      <c r="AB817" s="25"/>
      <c r="AC817" s="25"/>
      <c r="AD817" s="25"/>
      <c r="AE817" s="25"/>
      <c r="AF817" s="27"/>
      <c r="AG817" s="27"/>
      <c r="AH817" s="27"/>
      <c r="AI817" s="27"/>
      <c r="AJ817" s="27"/>
      <c r="AK817" s="27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3"/>
      <c r="AY817" s="3"/>
    </row>
    <row r="818" spans="2:51" ht="18" customHeight="1" x14ac:dyDescent="0.25">
      <c r="B818" s="25"/>
      <c r="C818" s="25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5"/>
      <c r="X818" s="25"/>
      <c r="Y818" s="25"/>
      <c r="Z818" s="26"/>
      <c r="AA818" s="26"/>
      <c r="AB818" s="25"/>
      <c r="AC818" s="25"/>
      <c r="AD818" s="25"/>
      <c r="AE818" s="25"/>
      <c r="AF818" s="27"/>
      <c r="AG818" s="27"/>
      <c r="AH818" s="27"/>
      <c r="AI818" s="27"/>
      <c r="AJ818" s="27"/>
      <c r="AK818" s="27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3"/>
      <c r="AY818" s="3"/>
    </row>
    <row r="819" spans="2:51" ht="18" customHeight="1" x14ac:dyDescent="0.25">
      <c r="B819" s="25"/>
      <c r="C819" s="25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5"/>
      <c r="X819" s="25"/>
      <c r="Y819" s="25"/>
      <c r="Z819" s="26"/>
      <c r="AA819" s="26"/>
      <c r="AB819" s="25"/>
      <c r="AC819" s="25"/>
      <c r="AD819" s="25"/>
      <c r="AE819" s="25"/>
      <c r="AF819" s="27"/>
      <c r="AG819" s="27"/>
      <c r="AH819" s="27"/>
      <c r="AI819" s="27"/>
      <c r="AJ819" s="27"/>
      <c r="AK819" s="27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3"/>
      <c r="AY819" s="3"/>
    </row>
    <row r="820" spans="2:51" ht="18" customHeight="1" x14ac:dyDescent="0.25">
      <c r="B820" s="25"/>
      <c r="C820" s="25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5"/>
      <c r="X820" s="25"/>
      <c r="Y820" s="25"/>
      <c r="Z820" s="26"/>
      <c r="AA820" s="26"/>
      <c r="AB820" s="25"/>
      <c r="AC820" s="25"/>
      <c r="AD820" s="25"/>
      <c r="AE820" s="25"/>
      <c r="AF820" s="27"/>
      <c r="AG820" s="27"/>
      <c r="AH820" s="27"/>
      <c r="AI820" s="27"/>
      <c r="AJ820" s="27"/>
      <c r="AK820" s="27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3"/>
      <c r="AY820" s="3"/>
    </row>
    <row r="821" spans="2:51" ht="18" customHeight="1" x14ac:dyDescent="0.25">
      <c r="B821" s="25"/>
      <c r="C821" s="25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5"/>
      <c r="X821" s="25"/>
      <c r="Y821" s="25"/>
      <c r="Z821" s="26"/>
      <c r="AA821" s="26"/>
      <c r="AB821" s="25"/>
      <c r="AC821" s="25"/>
      <c r="AD821" s="25"/>
      <c r="AE821" s="25"/>
      <c r="AF821" s="27"/>
      <c r="AG821" s="27"/>
      <c r="AH821" s="27"/>
      <c r="AI821" s="27"/>
      <c r="AJ821" s="27"/>
      <c r="AK821" s="27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3"/>
      <c r="AY821" s="3"/>
    </row>
    <row r="822" spans="2:51" ht="18" customHeight="1" x14ac:dyDescent="0.25">
      <c r="B822" s="25"/>
      <c r="C822" s="25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5"/>
      <c r="X822" s="25"/>
      <c r="Y822" s="25"/>
      <c r="Z822" s="26"/>
      <c r="AA822" s="26"/>
      <c r="AB822" s="25"/>
      <c r="AC822" s="25"/>
      <c r="AD822" s="25"/>
      <c r="AE822" s="25"/>
      <c r="AF822" s="27"/>
      <c r="AG822" s="27"/>
      <c r="AH822" s="27"/>
      <c r="AI822" s="27"/>
      <c r="AJ822" s="27"/>
      <c r="AK822" s="27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3"/>
      <c r="AY822" s="3"/>
    </row>
    <row r="823" spans="2:51" ht="18" customHeight="1" x14ac:dyDescent="0.25">
      <c r="B823" s="25"/>
      <c r="C823" s="25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5"/>
      <c r="X823" s="25"/>
      <c r="Y823" s="25"/>
      <c r="Z823" s="26"/>
      <c r="AA823" s="26"/>
      <c r="AB823" s="25"/>
      <c r="AC823" s="25"/>
      <c r="AD823" s="25"/>
      <c r="AE823" s="25"/>
      <c r="AF823" s="27"/>
      <c r="AG823" s="27"/>
      <c r="AH823" s="27"/>
      <c r="AI823" s="27"/>
      <c r="AJ823" s="27"/>
      <c r="AK823" s="27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3"/>
      <c r="AY823" s="3"/>
    </row>
    <row r="824" spans="2:51" ht="18" customHeight="1" x14ac:dyDescent="0.25">
      <c r="B824" s="25"/>
      <c r="C824" s="25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5"/>
      <c r="X824" s="25"/>
      <c r="Y824" s="25"/>
      <c r="Z824" s="26"/>
      <c r="AA824" s="26"/>
      <c r="AB824" s="25"/>
      <c r="AC824" s="25"/>
      <c r="AD824" s="25"/>
      <c r="AE824" s="25"/>
      <c r="AF824" s="27"/>
      <c r="AG824" s="27"/>
      <c r="AH824" s="27"/>
      <c r="AI824" s="27"/>
      <c r="AJ824" s="27"/>
      <c r="AK824" s="27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3"/>
      <c r="AY824" s="3"/>
    </row>
    <row r="825" spans="2:51" ht="18" customHeight="1" x14ac:dyDescent="0.25">
      <c r="B825" s="25"/>
      <c r="C825" s="25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5"/>
      <c r="X825" s="25"/>
      <c r="Y825" s="25"/>
      <c r="Z825" s="26"/>
      <c r="AA825" s="26"/>
      <c r="AB825" s="25"/>
      <c r="AC825" s="25"/>
      <c r="AD825" s="25"/>
      <c r="AE825" s="25"/>
      <c r="AF825" s="27"/>
      <c r="AG825" s="27"/>
      <c r="AH825" s="27"/>
      <c r="AI825" s="27"/>
      <c r="AJ825" s="27"/>
      <c r="AK825" s="27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3"/>
      <c r="AY825" s="3"/>
    </row>
    <row r="826" spans="2:51" ht="18" customHeight="1" x14ac:dyDescent="0.25">
      <c r="B826" s="25"/>
      <c r="C826" s="25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5"/>
      <c r="X826" s="25"/>
      <c r="Y826" s="25"/>
      <c r="Z826" s="26"/>
      <c r="AA826" s="26"/>
      <c r="AB826" s="25"/>
      <c r="AC826" s="25"/>
      <c r="AD826" s="25"/>
      <c r="AE826" s="25"/>
      <c r="AF826" s="27"/>
      <c r="AG826" s="27"/>
      <c r="AH826" s="27"/>
      <c r="AI826" s="27"/>
      <c r="AJ826" s="27"/>
      <c r="AK826" s="27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3"/>
      <c r="AY826" s="3"/>
    </row>
    <row r="827" spans="2:51" ht="18" customHeight="1" x14ac:dyDescent="0.25">
      <c r="B827" s="25"/>
      <c r="C827" s="25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5"/>
      <c r="X827" s="25"/>
      <c r="Y827" s="25"/>
      <c r="Z827" s="26"/>
      <c r="AA827" s="26"/>
      <c r="AB827" s="25"/>
      <c r="AC827" s="25"/>
      <c r="AD827" s="25"/>
      <c r="AE827" s="25"/>
      <c r="AF827" s="27"/>
      <c r="AG827" s="27"/>
      <c r="AH827" s="27"/>
      <c r="AI827" s="27"/>
      <c r="AJ827" s="27"/>
      <c r="AK827" s="27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3"/>
      <c r="AY827" s="3"/>
    </row>
    <row r="828" spans="2:51" ht="18" customHeight="1" x14ac:dyDescent="0.25">
      <c r="B828" s="25"/>
      <c r="C828" s="25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5"/>
      <c r="X828" s="25"/>
      <c r="Y828" s="25"/>
      <c r="Z828" s="26"/>
      <c r="AA828" s="26"/>
      <c r="AB828" s="25"/>
      <c r="AC828" s="25"/>
      <c r="AD828" s="25"/>
      <c r="AE828" s="25"/>
      <c r="AF828" s="27"/>
      <c r="AG828" s="27"/>
      <c r="AH828" s="27"/>
      <c r="AI828" s="27"/>
      <c r="AJ828" s="27"/>
      <c r="AK828" s="27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3"/>
      <c r="AY828" s="3"/>
    </row>
    <row r="829" spans="2:51" ht="18" customHeight="1" x14ac:dyDescent="0.25">
      <c r="B829" s="25"/>
      <c r="C829" s="25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5"/>
      <c r="X829" s="25"/>
      <c r="Y829" s="25"/>
      <c r="Z829" s="26"/>
      <c r="AA829" s="26"/>
      <c r="AB829" s="25"/>
      <c r="AC829" s="25"/>
      <c r="AD829" s="25"/>
      <c r="AE829" s="25"/>
      <c r="AF829" s="27"/>
      <c r="AG829" s="27"/>
      <c r="AH829" s="27"/>
      <c r="AI829" s="27"/>
      <c r="AJ829" s="27"/>
      <c r="AK829" s="27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3"/>
      <c r="AY829" s="3"/>
    </row>
    <row r="830" spans="2:51" ht="18" customHeight="1" x14ac:dyDescent="0.25">
      <c r="B830" s="25"/>
      <c r="C830" s="25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5"/>
      <c r="X830" s="25"/>
      <c r="Y830" s="25"/>
      <c r="Z830" s="26"/>
      <c r="AA830" s="26"/>
      <c r="AB830" s="25"/>
      <c r="AC830" s="25"/>
      <c r="AD830" s="25"/>
      <c r="AE830" s="25"/>
      <c r="AF830" s="27"/>
      <c r="AG830" s="27"/>
      <c r="AH830" s="27"/>
      <c r="AI830" s="27"/>
      <c r="AJ830" s="27"/>
      <c r="AK830" s="27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3"/>
      <c r="AY830" s="3"/>
    </row>
    <row r="831" spans="2:51" ht="18" customHeight="1" x14ac:dyDescent="0.25">
      <c r="B831" s="25"/>
      <c r="C831" s="25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5"/>
      <c r="X831" s="25"/>
      <c r="Y831" s="25"/>
      <c r="Z831" s="26"/>
      <c r="AA831" s="26"/>
      <c r="AB831" s="25"/>
      <c r="AC831" s="25"/>
      <c r="AD831" s="25"/>
      <c r="AE831" s="25"/>
      <c r="AF831" s="27"/>
      <c r="AG831" s="27"/>
      <c r="AH831" s="27"/>
      <c r="AI831" s="27"/>
      <c r="AJ831" s="27"/>
      <c r="AK831" s="27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3"/>
      <c r="AY831" s="3"/>
    </row>
    <row r="832" spans="2:51" ht="18" customHeight="1" x14ac:dyDescent="0.25">
      <c r="B832" s="25"/>
      <c r="C832" s="25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5"/>
      <c r="X832" s="25"/>
      <c r="Y832" s="25"/>
      <c r="Z832" s="26"/>
      <c r="AA832" s="26"/>
      <c r="AB832" s="25"/>
      <c r="AC832" s="25"/>
      <c r="AD832" s="25"/>
      <c r="AE832" s="25"/>
      <c r="AF832" s="27"/>
      <c r="AG832" s="27"/>
      <c r="AH832" s="27"/>
      <c r="AI832" s="27"/>
      <c r="AJ832" s="27"/>
      <c r="AK832" s="27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3"/>
      <c r="AY832" s="3"/>
    </row>
    <row r="833" spans="2:51" ht="18" customHeight="1" x14ac:dyDescent="0.25">
      <c r="B833" s="25"/>
      <c r="C833" s="25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5"/>
      <c r="X833" s="25"/>
      <c r="Y833" s="25"/>
      <c r="Z833" s="26"/>
      <c r="AA833" s="26"/>
      <c r="AB833" s="25"/>
      <c r="AC833" s="25"/>
      <c r="AD833" s="25"/>
      <c r="AE833" s="25"/>
      <c r="AF833" s="27"/>
      <c r="AG833" s="27"/>
      <c r="AH833" s="27"/>
      <c r="AI833" s="27"/>
      <c r="AJ833" s="27"/>
      <c r="AK833" s="27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3"/>
      <c r="AY833" s="3"/>
    </row>
    <row r="834" spans="2:51" ht="18" customHeight="1" x14ac:dyDescent="0.25">
      <c r="B834" s="25"/>
      <c r="C834" s="25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5"/>
      <c r="X834" s="25"/>
      <c r="Y834" s="25"/>
      <c r="Z834" s="26"/>
      <c r="AA834" s="26"/>
      <c r="AB834" s="25"/>
      <c r="AC834" s="25"/>
      <c r="AD834" s="25"/>
      <c r="AE834" s="25"/>
      <c r="AF834" s="27"/>
      <c r="AG834" s="27"/>
      <c r="AH834" s="27"/>
      <c r="AI834" s="27"/>
      <c r="AJ834" s="27"/>
      <c r="AK834" s="27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3"/>
      <c r="AY834" s="3"/>
    </row>
    <row r="835" spans="2:51" ht="18" customHeight="1" x14ac:dyDescent="0.25">
      <c r="B835" s="25"/>
      <c r="C835" s="25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5"/>
      <c r="X835" s="25"/>
      <c r="Y835" s="25"/>
      <c r="Z835" s="26"/>
      <c r="AA835" s="26"/>
      <c r="AB835" s="25"/>
      <c r="AC835" s="25"/>
      <c r="AD835" s="25"/>
      <c r="AE835" s="25"/>
      <c r="AF835" s="27"/>
      <c r="AG835" s="27"/>
      <c r="AH835" s="27"/>
      <c r="AI835" s="27"/>
      <c r="AJ835" s="27"/>
      <c r="AK835" s="27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3"/>
      <c r="AY835" s="3"/>
    </row>
    <row r="836" spans="2:51" ht="18" customHeight="1" x14ac:dyDescent="0.25">
      <c r="B836" s="25"/>
      <c r="C836" s="25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5"/>
      <c r="X836" s="25"/>
      <c r="Y836" s="25"/>
      <c r="Z836" s="26"/>
      <c r="AA836" s="26"/>
      <c r="AB836" s="25"/>
      <c r="AC836" s="25"/>
      <c r="AD836" s="25"/>
      <c r="AE836" s="25"/>
      <c r="AF836" s="27"/>
      <c r="AG836" s="27"/>
      <c r="AH836" s="27"/>
      <c r="AI836" s="27"/>
      <c r="AJ836" s="27"/>
      <c r="AK836" s="27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3"/>
      <c r="AY836" s="3"/>
    </row>
    <row r="837" spans="2:51" ht="18" customHeight="1" x14ac:dyDescent="0.25">
      <c r="B837" s="25"/>
      <c r="C837" s="25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5"/>
      <c r="X837" s="25"/>
      <c r="Y837" s="25"/>
      <c r="Z837" s="26"/>
      <c r="AA837" s="26"/>
      <c r="AB837" s="25"/>
      <c r="AC837" s="25"/>
      <c r="AD837" s="25"/>
      <c r="AE837" s="25"/>
      <c r="AF837" s="27"/>
      <c r="AG837" s="27"/>
      <c r="AH837" s="27"/>
      <c r="AI837" s="27"/>
      <c r="AJ837" s="27"/>
      <c r="AK837" s="27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3"/>
      <c r="AY837" s="3"/>
    </row>
    <row r="838" spans="2:51" ht="18" customHeight="1" x14ac:dyDescent="0.25">
      <c r="B838" s="25"/>
      <c r="C838" s="25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5"/>
      <c r="X838" s="25"/>
      <c r="Y838" s="25"/>
      <c r="Z838" s="26"/>
      <c r="AA838" s="26"/>
      <c r="AB838" s="25"/>
      <c r="AC838" s="25"/>
      <c r="AD838" s="25"/>
      <c r="AE838" s="25"/>
      <c r="AF838" s="27"/>
      <c r="AG838" s="27"/>
      <c r="AH838" s="27"/>
      <c r="AI838" s="27"/>
      <c r="AJ838" s="27"/>
      <c r="AK838" s="27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3"/>
      <c r="AY838" s="3"/>
    </row>
    <row r="839" spans="2:51" ht="18" customHeight="1" x14ac:dyDescent="0.25">
      <c r="B839" s="25"/>
      <c r="C839" s="25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5"/>
      <c r="X839" s="25"/>
      <c r="Y839" s="25"/>
      <c r="Z839" s="26"/>
      <c r="AA839" s="26"/>
      <c r="AB839" s="25"/>
      <c r="AC839" s="25"/>
      <c r="AD839" s="25"/>
      <c r="AE839" s="25"/>
      <c r="AF839" s="27"/>
      <c r="AG839" s="27"/>
      <c r="AH839" s="27"/>
      <c r="AI839" s="27"/>
      <c r="AJ839" s="27"/>
      <c r="AK839" s="27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3"/>
      <c r="AY839" s="3"/>
    </row>
    <row r="840" spans="2:51" ht="18" customHeight="1" x14ac:dyDescent="0.25">
      <c r="B840" s="25"/>
      <c r="C840" s="25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5"/>
      <c r="X840" s="25"/>
      <c r="Y840" s="25"/>
      <c r="Z840" s="26"/>
      <c r="AA840" s="26"/>
      <c r="AB840" s="25"/>
      <c r="AC840" s="25"/>
      <c r="AD840" s="25"/>
      <c r="AE840" s="25"/>
      <c r="AF840" s="27"/>
      <c r="AG840" s="27"/>
      <c r="AH840" s="27"/>
      <c r="AI840" s="27"/>
      <c r="AJ840" s="27"/>
      <c r="AK840" s="27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3"/>
      <c r="AY840" s="3"/>
    </row>
    <row r="841" spans="2:51" ht="18" customHeight="1" x14ac:dyDescent="0.25">
      <c r="B841" s="25"/>
      <c r="C841" s="25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5"/>
      <c r="X841" s="25"/>
      <c r="Y841" s="25"/>
      <c r="Z841" s="26"/>
      <c r="AA841" s="26"/>
      <c r="AB841" s="25"/>
      <c r="AC841" s="25"/>
      <c r="AD841" s="25"/>
      <c r="AE841" s="25"/>
      <c r="AF841" s="27"/>
      <c r="AG841" s="27"/>
      <c r="AH841" s="27"/>
      <c r="AI841" s="27"/>
      <c r="AJ841" s="27"/>
      <c r="AK841" s="27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3"/>
      <c r="AY841" s="3"/>
    </row>
    <row r="842" spans="2:51" ht="18" customHeight="1" x14ac:dyDescent="0.25">
      <c r="B842" s="25"/>
      <c r="C842" s="25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5"/>
      <c r="X842" s="25"/>
      <c r="Y842" s="25"/>
      <c r="Z842" s="26"/>
      <c r="AA842" s="26"/>
      <c r="AB842" s="25"/>
      <c r="AC842" s="25"/>
      <c r="AD842" s="25"/>
      <c r="AE842" s="25"/>
      <c r="AF842" s="27"/>
      <c r="AG842" s="27"/>
      <c r="AH842" s="27"/>
      <c r="AI842" s="27"/>
      <c r="AJ842" s="27"/>
      <c r="AK842" s="27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3"/>
      <c r="AY842" s="3"/>
    </row>
    <row r="843" spans="2:51" ht="18" customHeight="1" x14ac:dyDescent="0.25">
      <c r="B843" s="25"/>
      <c r="C843" s="25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5"/>
      <c r="X843" s="25"/>
      <c r="Y843" s="25"/>
      <c r="Z843" s="26"/>
      <c r="AA843" s="26"/>
      <c r="AB843" s="25"/>
      <c r="AC843" s="25"/>
      <c r="AD843" s="25"/>
      <c r="AE843" s="25"/>
      <c r="AF843" s="27"/>
      <c r="AG843" s="27"/>
      <c r="AH843" s="27"/>
      <c r="AI843" s="27"/>
      <c r="AJ843" s="27"/>
      <c r="AK843" s="27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3"/>
      <c r="AY843" s="3"/>
    </row>
    <row r="844" spans="2:51" ht="18" customHeight="1" x14ac:dyDescent="0.25">
      <c r="B844" s="25"/>
      <c r="C844" s="25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5"/>
      <c r="X844" s="25"/>
      <c r="Y844" s="25"/>
      <c r="Z844" s="26"/>
      <c r="AA844" s="26"/>
      <c r="AB844" s="25"/>
      <c r="AC844" s="25"/>
      <c r="AD844" s="25"/>
      <c r="AE844" s="25"/>
      <c r="AF844" s="27"/>
      <c r="AG844" s="27"/>
      <c r="AH844" s="27"/>
      <c r="AI844" s="27"/>
      <c r="AJ844" s="27"/>
      <c r="AK844" s="27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3"/>
      <c r="AY844" s="3"/>
    </row>
    <row r="845" spans="2:51" ht="18" customHeight="1" x14ac:dyDescent="0.25">
      <c r="B845" s="25"/>
      <c r="C845" s="25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5"/>
      <c r="X845" s="25"/>
      <c r="Y845" s="25"/>
      <c r="Z845" s="26"/>
      <c r="AA845" s="26"/>
      <c r="AB845" s="25"/>
      <c r="AC845" s="25"/>
      <c r="AD845" s="25"/>
      <c r="AE845" s="25"/>
      <c r="AF845" s="27"/>
      <c r="AG845" s="27"/>
      <c r="AH845" s="27"/>
      <c r="AI845" s="27"/>
      <c r="AJ845" s="27"/>
      <c r="AK845" s="27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3"/>
      <c r="AY845" s="3"/>
    </row>
    <row r="846" spans="2:51" ht="18" customHeight="1" x14ac:dyDescent="0.25">
      <c r="B846" s="25"/>
      <c r="C846" s="25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5"/>
      <c r="X846" s="25"/>
      <c r="Y846" s="25"/>
      <c r="Z846" s="26"/>
      <c r="AA846" s="26"/>
      <c r="AB846" s="25"/>
      <c r="AC846" s="25"/>
      <c r="AD846" s="25"/>
      <c r="AE846" s="25"/>
      <c r="AF846" s="27"/>
      <c r="AG846" s="27"/>
      <c r="AH846" s="27"/>
      <c r="AI846" s="27"/>
      <c r="AJ846" s="27"/>
      <c r="AK846" s="27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3"/>
      <c r="AY846" s="3"/>
    </row>
    <row r="847" spans="2:51" ht="18" customHeight="1" x14ac:dyDescent="0.25">
      <c r="B847" s="25"/>
      <c r="C847" s="25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5"/>
      <c r="X847" s="25"/>
      <c r="Y847" s="25"/>
      <c r="Z847" s="26"/>
      <c r="AA847" s="26"/>
      <c r="AB847" s="25"/>
      <c r="AC847" s="25"/>
      <c r="AD847" s="25"/>
      <c r="AE847" s="25"/>
      <c r="AF847" s="27"/>
      <c r="AG847" s="27"/>
      <c r="AH847" s="27"/>
      <c r="AI847" s="27"/>
      <c r="AJ847" s="27"/>
      <c r="AK847" s="27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3"/>
      <c r="AY847" s="3"/>
    </row>
    <row r="848" spans="2:51" ht="18" customHeight="1" x14ac:dyDescent="0.25">
      <c r="B848" s="25"/>
      <c r="C848" s="25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5"/>
      <c r="X848" s="25"/>
      <c r="Y848" s="25"/>
      <c r="Z848" s="26"/>
      <c r="AA848" s="26"/>
      <c r="AB848" s="25"/>
      <c r="AC848" s="25"/>
      <c r="AD848" s="25"/>
      <c r="AE848" s="25"/>
      <c r="AF848" s="27"/>
      <c r="AG848" s="27"/>
      <c r="AH848" s="27"/>
      <c r="AI848" s="27"/>
      <c r="AJ848" s="27"/>
      <c r="AK848" s="27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3"/>
      <c r="AY848" s="3"/>
    </row>
    <row r="849" spans="2:51" ht="18" customHeight="1" x14ac:dyDescent="0.25">
      <c r="B849" s="25"/>
      <c r="C849" s="25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5"/>
      <c r="X849" s="25"/>
      <c r="Y849" s="25"/>
      <c r="Z849" s="26"/>
      <c r="AA849" s="26"/>
      <c r="AB849" s="25"/>
      <c r="AC849" s="25"/>
      <c r="AD849" s="25"/>
      <c r="AE849" s="25"/>
      <c r="AF849" s="27"/>
      <c r="AG849" s="27"/>
      <c r="AH849" s="27"/>
      <c r="AI849" s="27"/>
      <c r="AJ849" s="27"/>
      <c r="AK849" s="27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3"/>
      <c r="AY849" s="3"/>
    </row>
    <row r="850" spans="2:51" ht="18" customHeight="1" x14ac:dyDescent="0.25">
      <c r="B850" s="25"/>
      <c r="C850" s="25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5"/>
      <c r="X850" s="25"/>
      <c r="Y850" s="25"/>
      <c r="Z850" s="26"/>
      <c r="AA850" s="26"/>
      <c r="AB850" s="25"/>
      <c r="AC850" s="25"/>
      <c r="AD850" s="25"/>
      <c r="AE850" s="25"/>
      <c r="AF850" s="27"/>
      <c r="AG850" s="27"/>
      <c r="AH850" s="27"/>
      <c r="AI850" s="27"/>
      <c r="AJ850" s="27"/>
      <c r="AK850" s="27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3"/>
      <c r="AY850" s="3"/>
    </row>
    <row r="851" spans="2:51" ht="18" customHeight="1" x14ac:dyDescent="0.25">
      <c r="B851" s="25"/>
      <c r="C851" s="25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5"/>
      <c r="X851" s="25"/>
      <c r="Y851" s="25"/>
      <c r="Z851" s="26"/>
      <c r="AA851" s="26"/>
      <c r="AB851" s="25"/>
      <c r="AC851" s="25"/>
      <c r="AD851" s="25"/>
      <c r="AE851" s="25"/>
      <c r="AF851" s="27"/>
      <c r="AG851" s="27"/>
      <c r="AH851" s="27"/>
      <c r="AI851" s="27"/>
      <c r="AJ851" s="27"/>
      <c r="AK851" s="27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3"/>
      <c r="AY851" s="3"/>
    </row>
    <row r="852" spans="2:51" ht="18" customHeight="1" x14ac:dyDescent="0.25">
      <c r="B852" s="25"/>
      <c r="C852" s="25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5"/>
      <c r="X852" s="25"/>
      <c r="Y852" s="25"/>
      <c r="Z852" s="26"/>
      <c r="AA852" s="26"/>
      <c r="AB852" s="25"/>
      <c r="AC852" s="25"/>
      <c r="AD852" s="25"/>
      <c r="AE852" s="25"/>
      <c r="AF852" s="27"/>
      <c r="AG852" s="27"/>
      <c r="AH852" s="27"/>
      <c r="AI852" s="27"/>
      <c r="AJ852" s="27"/>
      <c r="AK852" s="27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3"/>
      <c r="AY852" s="3"/>
    </row>
    <row r="853" spans="2:51" ht="18" customHeight="1" x14ac:dyDescent="0.25">
      <c r="B853" s="25"/>
      <c r="C853" s="25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5"/>
      <c r="X853" s="25"/>
      <c r="Y853" s="25"/>
      <c r="Z853" s="26"/>
      <c r="AA853" s="26"/>
      <c r="AB853" s="25"/>
      <c r="AC853" s="25"/>
      <c r="AD853" s="25"/>
      <c r="AE853" s="25"/>
      <c r="AF853" s="27"/>
      <c r="AG853" s="27"/>
      <c r="AH853" s="27"/>
      <c r="AI853" s="27"/>
      <c r="AJ853" s="27"/>
      <c r="AK853" s="27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3"/>
      <c r="AY853" s="3"/>
    </row>
    <row r="854" spans="2:51" ht="18" customHeight="1" x14ac:dyDescent="0.25">
      <c r="B854" s="25"/>
      <c r="C854" s="25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5"/>
      <c r="X854" s="25"/>
      <c r="Y854" s="25"/>
      <c r="Z854" s="26"/>
      <c r="AA854" s="26"/>
      <c r="AB854" s="25"/>
      <c r="AC854" s="25"/>
      <c r="AD854" s="25"/>
      <c r="AE854" s="25"/>
      <c r="AF854" s="27"/>
      <c r="AG854" s="27"/>
      <c r="AH854" s="27"/>
      <c r="AI854" s="27"/>
      <c r="AJ854" s="27"/>
      <c r="AK854" s="27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3"/>
      <c r="AY854" s="3"/>
    </row>
    <row r="855" spans="2:51" ht="18" customHeight="1" x14ac:dyDescent="0.25">
      <c r="B855" s="25"/>
      <c r="C855" s="25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5"/>
      <c r="X855" s="25"/>
      <c r="Y855" s="25"/>
      <c r="Z855" s="26"/>
      <c r="AA855" s="26"/>
      <c r="AB855" s="25"/>
      <c r="AC855" s="25"/>
      <c r="AD855" s="25"/>
      <c r="AE855" s="25"/>
      <c r="AF855" s="27"/>
      <c r="AG855" s="27"/>
      <c r="AH855" s="27"/>
      <c r="AI855" s="27"/>
      <c r="AJ855" s="27"/>
      <c r="AK855" s="27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3"/>
      <c r="AY855" s="3"/>
    </row>
    <row r="856" spans="2:51" ht="18" customHeight="1" x14ac:dyDescent="0.25">
      <c r="B856" s="25"/>
      <c r="C856" s="25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5"/>
      <c r="X856" s="25"/>
      <c r="Y856" s="25"/>
      <c r="Z856" s="26"/>
      <c r="AA856" s="26"/>
      <c r="AB856" s="25"/>
      <c r="AC856" s="25"/>
      <c r="AD856" s="25"/>
      <c r="AE856" s="25"/>
      <c r="AF856" s="27"/>
      <c r="AG856" s="27"/>
      <c r="AH856" s="27"/>
      <c r="AI856" s="27"/>
      <c r="AJ856" s="27"/>
      <c r="AK856" s="27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3"/>
      <c r="AY856" s="3"/>
    </row>
    <row r="857" spans="2:51" ht="18" customHeight="1" x14ac:dyDescent="0.25">
      <c r="B857" s="25"/>
      <c r="C857" s="25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5"/>
      <c r="X857" s="25"/>
      <c r="Y857" s="25"/>
      <c r="Z857" s="26"/>
      <c r="AA857" s="26"/>
      <c r="AB857" s="25"/>
      <c r="AC857" s="25"/>
      <c r="AD857" s="25"/>
      <c r="AE857" s="25"/>
      <c r="AF857" s="27"/>
      <c r="AG857" s="27"/>
      <c r="AH857" s="27"/>
      <c r="AI857" s="27"/>
      <c r="AJ857" s="27"/>
      <c r="AK857" s="27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3"/>
      <c r="AY857" s="3"/>
    </row>
    <row r="858" spans="2:51" ht="18" customHeight="1" x14ac:dyDescent="0.25">
      <c r="B858" s="25"/>
      <c r="C858" s="25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5"/>
      <c r="X858" s="25"/>
      <c r="Y858" s="25"/>
      <c r="Z858" s="26"/>
      <c r="AA858" s="26"/>
      <c r="AB858" s="25"/>
      <c r="AC858" s="25"/>
      <c r="AD858" s="25"/>
      <c r="AE858" s="25"/>
      <c r="AF858" s="27"/>
      <c r="AG858" s="27"/>
      <c r="AH858" s="27"/>
      <c r="AI858" s="27"/>
      <c r="AJ858" s="27"/>
      <c r="AK858" s="27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3"/>
      <c r="AY858" s="3"/>
    </row>
    <row r="859" spans="2:51" ht="18" customHeight="1" x14ac:dyDescent="0.25">
      <c r="B859" s="25"/>
      <c r="C859" s="25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5"/>
      <c r="X859" s="25"/>
      <c r="Y859" s="25"/>
      <c r="Z859" s="26"/>
      <c r="AA859" s="26"/>
      <c r="AB859" s="25"/>
      <c r="AC859" s="25"/>
      <c r="AD859" s="25"/>
      <c r="AE859" s="25"/>
      <c r="AF859" s="27"/>
      <c r="AG859" s="27"/>
      <c r="AH859" s="27"/>
      <c r="AI859" s="27"/>
      <c r="AJ859" s="27"/>
      <c r="AK859" s="27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3"/>
      <c r="AY859" s="3"/>
    </row>
    <row r="860" spans="2:51" ht="18" customHeight="1" x14ac:dyDescent="0.25">
      <c r="B860" s="25"/>
      <c r="C860" s="25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5"/>
      <c r="X860" s="25"/>
      <c r="Y860" s="25"/>
      <c r="Z860" s="26"/>
      <c r="AA860" s="26"/>
      <c r="AB860" s="25"/>
      <c r="AC860" s="25"/>
      <c r="AD860" s="25"/>
      <c r="AE860" s="25"/>
      <c r="AF860" s="27"/>
      <c r="AG860" s="27"/>
      <c r="AH860" s="27"/>
      <c r="AI860" s="27"/>
      <c r="AJ860" s="27"/>
      <c r="AK860" s="27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3"/>
      <c r="AY860" s="3"/>
    </row>
    <row r="861" spans="2:51" ht="18" customHeight="1" x14ac:dyDescent="0.25">
      <c r="B861" s="25"/>
      <c r="C861" s="25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5"/>
      <c r="X861" s="25"/>
      <c r="Y861" s="25"/>
      <c r="Z861" s="26"/>
      <c r="AA861" s="26"/>
      <c r="AB861" s="25"/>
      <c r="AC861" s="25"/>
      <c r="AD861" s="25"/>
      <c r="AE861" s="25"/>
      <c r="AF861" s="27"/>
      <c r="AG861" s="27"/>
      <c r="AH861" s="27"/>
      <c r="AI861" s="27"/>
      <c r="AJ861" s="27"/>
      <c r="AK861" s="27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3"/>
      <c r="AY861" s="3"/>
    </row>
    <row r="862" spans="2:51" ht="18" customHeight="1" x14ac:dyDescent="0.25">
      <c r="B862" s="25"/>
      <c r="C862" s="25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5"/>
      <c r="X862" s="25"/>
      <c r="Y862" s="25"/>
      <c r="Z862" s="26"/>
      <c r="AA862" s="26"/>
      <c r="AB862" s="25"/>
      <c r="AC862" s="25"/>
      <c r="AD862" s="25"/>
      <c r="AE862" s="25"/>
      <c r="AF862" s="27"/>
      <c r="AG862" s="27"/>
      <c r="AH862" s="27"/>
      <c r="AI862" s="27"/>
      <c r="AJ862" s="27"/>
      <c r="AK862" s="27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3"/>
      <c r="AY862" s="3"/>
    </row>
    <row r="863" spans="2:51" ht="18" customHeight="1" x14ac:dyDescent="0.25">
      <c r="B863" s="25"/>
      <c r="C863" s="25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5"/>
      <c r="X863" s="25"/>
      <c r="Y863" s="25"/>
      <c r="Z863" s="26"/>
      <c r="AA863" s="26"/>
      <c r="AB863" s="25"/>
      <c r="AC863" s="25"/>
      <c r="AD863" s="25"/>
      <c r="AE863" s="25"/>
      <c r="AF863" s="27"/>
      <c r="AG863" s="27"/>
      <c r="AH863" s="27"/>
      <c r="AI863" s="27"/>
      <c r="AJ863" s="27"/>
      <c r="AK863" s="27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3"/>
      <c r="AY863" s="3"/>
    </row>
    <row r="864" spans="2:51" ht="18" customHeight="1" x14ac:dyDescent="0.25">
      <c r="B864" s="25"/>
      <c r="C864" s="25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5"/>
      <c r="X864" s="25"/>
      <c r="Y864" s="25"/>
      <c r="Z864" s="26"/>
      <c r="AA864" s="26"/>
      <c r="AB864" s="25"/>
      <c r="AC864" s="25"/>
      <c r="AD864" s="25"/>
      <c r="AE864" s="25"/>
      <c r="AF864" s="27"/>
      <c r="AG864" s="27"/>
      <c r="AH864" s="27"/>
      <c r="AI864" s="27"/>
      <c r="AJ864" s="27"/>
      <c r="AK864" s="27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3"/>
      <c r="AY864" s="3"/>
    </row>
    <row r="865" spans="2:51" ht="18" customHeight="1" x14ac:dyDescent="0.25">
      <c r="B865" s="25"/>
      <c r="C865" s="25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5"/>
      <c r="X865" s="25"/>
      <c r="Y865" s="25"/>
      <c r="Z865" s="26"/>
      <c r="AA865" s="26"/>
      <c r="AB865" s="25"/>
      <c r="AC865" s="25"/>
      <c r="AD865" s="25"/>
      <c r="AE865" s="25"/>
      <c r="AF865" s="27"/>
      <c r="AG865" s="27"/>
      <c r="AH865" s="27"/>
      <c r="AI865" s="27"/>
      <c r="AJ865" s="27"/>
      <c r="AK865" s="27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3"/>
      <c r="AY865" s="3"/>
    </row>
    <row r="866" spans="2:51" ht="18" customHeight="1" x14ac:dyDescent="0.25">
      <c r="B866" s="25"/>
      <c r="C866" s="25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5"/>
      <c r="X866" s="25"/>
      <c r="Y866" s="25"/>
      <c r="Z866" s="26"/>
      <c r="AA866" s="26"/>
      <c r="AB866" s="25"/>
      <c r="AC866" s="25"/>
      <c r="AD866" s="25"/>
      <c r="AE866" s="25"/>
      <c r="AF866" s="27"/>
      <c r="AG866" s="27"/>
      <c r="AH866" s="27"/>
      <c r="AI866" s="27"/>
      <c r="AJ866" s="27"/>
      <c r="AK866" s="27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3"/>
      <c r="AY866" s="3"/>
    </row>
    <row r="867" spans="2:51" ht="18" customHeight="1" x14ac:dyDescent="0.25">
      <c r="B867" s="25"/>
      <c r="C867" s="25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5"/>
      <c r="X867" s="25"/>
      <c r="Y867" s="25"/>
      <c r="Z867" s="26"/>
      <c r="AA867" s="26"/>
      <c r="AB867" s="25"/>
      <c r="AC867" s="25"/>
      <c r="AD867" s="25"/>
      <c r="AE867" s="25"/>
      <c r="AF867" s="27"/>
      <c r="AG867" s="27"/>
      <c r="AH867" s="27"/>
      <c r="AI867" s="27"/>
      <c r="AJ867" s="27"/>
      <c r="AK867" s="27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3"/>
      <c r="AY867" s="3"/>
    </row>
    <row r="868" spans="2:51" ht="18" customHeight="1" x14ac:dyDescent="0.25">
      <c r="B868" s="25"/>
      <c r="C868" s="25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5"/>
      <c r="X868" s="25"/>
      <c r="Y868" s="25"/>
      <c r="Z868" s="26"/>
      <c r="AA868" s="26"/>
      <c r="AB868" s="25"/>
      <c r="AC868" s="25"/>
      <c r="AD868" s="25"/>
      <c r="AE868" s="25"/>
      <c r="AF868" s="27"/>
      <c r="AG868" s="27"/>
      <c r="AH868" s="27"/>
      <c r="AI868" s="27"/>
      <c r="AJ868" s="27"/>
      <c r="AK868" s="27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3"/>
      <c r="AY868" s="3"/>
    </row>
    <row r="869" spans="2:51" ht="18" customHeight="1" x14ac:dyDescent="0.25">
      <c r="B869" s="25"/>
      <c r="C869" s="25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5"/>
      <c r="X869" s="25"/>
      <c r="Y869" s="25"/>
      <c r="Z869" s="26"/>
      <c r="AA869" s="26"/>
      <c r="AB869" s="25"/>
      <c r="AC869" s="25"/>
      <c r="AD869" s="25"/>
      <c r="AE869" s="25"/>
      <c r="AF869" s="27"/>
      <c r="AG869" s="27"/>
      <c r="AH869" s="27"/>
      <c r="AI869" s="27"/>
      <c r="AJ869" s="27"/>
      <c r="AK869" s="27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3"/>
      <c r="AY869" s="3"/>
    </row>
    <row r="870" spans="2:51" ht="18" customHeight="1" x14ac:dyDescent="0.25">
      <c r="B870" s="25"/>
      <c r="C870" s="25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5"/>
      <c r="X870" s="25"/>
      <c r="Y870" s="25"/>
      <c r="Z870" s="26"/>
      <c r="AA870" s="26"/>
      <c r="AB870" s="25"/>
      <c r="AC870" s="25"/>
      <c r="AD870" s="25"/>
      <c r="AE870" s="25"/>
      <c r="AF870" s="27"/>
      <c r="AG870" s="27"/>
      <c r="AH870" s="27"/>
      <c r="AI870" s="27"/>
      <c r="AJ870" s="27"/>
      <c r="AK870" s="27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3"/>
      <c r="AY870" s="3"/>
    </row>
    <row r="871" spans="2:51" ht="18" customHeight="1" x14ac:dyDescent="0.25">
      <c r="B871" s="25"/>
      <c r="C871" s="25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5"/>
      <c r="X871" s="25"/>
      <c r="Y871" s="25"/>
      <c r="Z871" s="26"/>
      <c r="AA871" s="26"/>
      <c r="AB871" s="25"/>
      <c r="AC871" s="25"/>
      <c r="AD871" s="25"/>
      <c r="AE871" s="25"/>
      <c r="AF871" s="27"/>
      <c r="AG871" s="27"/>
      <c r="AH871" s="27"/>
      <c r="AI871" s="27"/>
      <c r="AJ871" s="27"/>
      <c r="AK871" s="27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3"/>
      <c r="AY871" s="3"/>
    </row>
    <row r="872" spans="2:51" ht="18" customHeight="1" x14ac:dyDescent="0.25">
      <c r="B872" s="25"/>
      <c r="C872" s="25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5"/>
      <c r="X872" s="25"/>
      <c r="Y872" s="25"/>
      <c r="Z872" s="26"/>
      <c r="AA872" s="26"/>
      <c r="AB872" s="25"/>
      <c r="AC872" s="25"/>
      <c r="AD872" s="25"/>
      <c r="AE872" s="25"/>
      <c r="AF872" s="27"/>
      <c r="AG872" s="27"/>
      <c r="AH872" s="27"/>
      <c r="AI872" s="27"/>
      <c r="AJ872" s="27"/>
      <c r="AK872" s="27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3"/>
      <c r="AY872" s="3"/>
    </row>
    <row r="873" spans="2:51" ht="18" customHeight="1" x14ac:dyDescent="0.25">
      <c r="B873" s="25"/>
      <c r="C873" s="25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5"/>
      <c r="X873" s="25"/>
      <c r="Y873" s="25"/>
      <c r="Z873" s="26"/>
      <c r="AA873" s="26"/>
      <c r="AB873" s="25"/>
      <c r="AC873" s="25"/>
      <c r="AD873" s="25"/>
      <c r="AE873" s="25"/>
      <c r="AF873" s="27"/>
      <c r="AG873" s="27"/>
      <c r="AH873" s="27"/>
      <c r="AI873" s="27"/>
      <c r="AJ873" s="27"/>
      <c r="AK873" s="27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3"/>
      <c r="AY873" s="3"/>
    </row>
    <row r="874" spans="2:51" ht="18" customHeight="1" x14ac:dyDescent="0.25">
      <c r="B874" s="25"/>
      <c r="C874" s="25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5"/>
      <c r="X874" s="25"/>
      <c r="Y874" s="25"/>
      <c r="Z874" s="26"/>
      <c r="AA874" s="26"/>
      <c r="AB874" s="25"/>
      <c r="AC874" s="25"/>
      <c r="AD874" s="25"/>
      <c r="AE874" s="25"/>
      <c r="AF874" s="27"/>
      <c r="AG874" s="27"/>
      <c r="AH874" s="27"/>
      <c r="AI874" s="27"/>
      <c r="AJ874" s="27"/>
      <c r="AK874" s="27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3"/>
      <c r="AY874" s="3"/>
    </row>
    <row r="875" spans="2:51" ht="18" customHeight="1" x14ac:dyDescent="0.25">
      <c r="B875" s="25"/>
      <c r="C875" s="25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5"/>
      <c r="X875" s="25"/>
      <c r="Y875" s="25"/>
      <c r="Z875" s="26"/>
      <c r="AA875" s="26"/>
      <c r="AB875" s="25"/>
      <c r="AC875" s="25"/>
      <c r="AD875" s="25"/>
      <c r="AE875" s="25"/>
      <c r="AF875" s="27"/>
      <c r="AG875" s="27"/>
      <c r="AH875" s="27"/>
      <c r="AI875" s="27"/>
      <c r="AJ875" s="27"/>
      <c r="AK875" s="27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3"/>
      <c r="AY875" s="3"/>
    </row>
    <row r="876" spans="2:51" ht="18" customHeight="1" x14ac:dyDescent="0.25">
      <c r="B876" s="25"/>
      <c r="C876" s="25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5"/>
      <c r="X876" s="25"/>
      <c r="Y876" s="25"/>
      <c r="Z876" s="26"/>
      <c r="AA876" s="26"/>
      <c r="AB876" s="25"/>
      <c r="AC876" s="25"/>
      <c r="AD876" s="25"/>
      <c r="AE876" s="25"/>
      <c r="AF876" s="27"/>
      <c r="AG876" s="27"/>
      <c r="AH876" s="27"/>
      <c r="AI876" s="27"/>
      <c r="AJ876" s="27"/>
      <c r="AK876" s="27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3"/>
      <c r="AY876" s="3"/>
    </row>
    <row r="877" spans="2:51" ht="18" customHeight="1" x14ac:dyDescent="0.25">
      <c r="B877" s="25"/>
      <c r="C877" s="25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5"/>
      <c r="X877" s="25"/>
      <c r="Y877" s="25"/>
      <c r="Z877" s="26"/>
      <c r="AA877" s="26"/>
      <c r="AB877" s="25"/>
      <c r="AC877" s="25"/>
      <c r="AD877" s="25"/>
      <c r="AE877" s="25"/>
      <c r="AF877" s="27"/>
      <c r="AG877" s="27"/>
      <c r="AH877" s="27"/>
      <c r="AI877" s="27"/>
      <c r="AJ877" s="27"/>
      <c r="AK877" s="27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3"/>
      <c r="AY877" s="3"/>
    </row>
    <row r="878" spans="2:51" ht="18" customHeight="1" x14ac:dyDescent="0.25">
      <c r="B878" s="25"/>
      <c r="C878" s="25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5"/>
      <c r="X878" s="25"/>
      <c r="Y878" s="25"/>
      <c r="Z878" s="26"/>
      <c r="AA878" s="26"/>
      <c r="AB878" s="25"/>
      <c r="AC878" s="25"/>
      <c r="AD878" s="25"/>
      <c r="AE878" s="25"/>
      <c r="AF878" s="27"/>
      <c r="AG878" s="27"/>
      <c r="AH878" s="27"/>
      <c r="AI878" s="27"/>
      <c r="AJ878" s="27"/>
      <c r="AK878" s="27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3"/>
      <c r="AY878" s="3"/>
    </row>
    <row r="879" spans="2:51" ht="18" customHeight="1" x14ac:dyDescent="0.25">
      <c r="B879" s="25"/>
      <c r="C879" s="25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5"/>
      <c r="X879" s="25"/>
      <c r="Y879" s="25"/>
      <c r="Z879" s="26"/>
      <c r="AA879" s="26"/>
      <c r="AB879" s="25"/>
      <c r="AC879" s="25"/>
      <c r="AD879" s="25"/>
      <c r="AE879" s="25"/>
      <c r="AF879" s="27"/>
      <c r="AG879" s="27"/>
      <c r="AH879" s="27"/>
      <c r="AI879" s="27"/>
      <c r="AJ879" s="27"/>
      <c r="AK879" s="27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3"/>
      <c r="AY879" s="3"/>
    </row>
    <row r="880" spans="2:51" ht="18" customHeight="1" x14ac:dyDescent="0.25">
      <c r="B880" s="25"/>
      <c r="C880" s="25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5"/>
      <c r="X880" s="25"/>
      <c r="Y880" s="25"/>
      <c r="Z880" s="26"/>
      <c r="AA880" s="26"/>
      <c r="AB880" s="25"/>
      <c r="AC880" s="25"/>
      <c r="AD880" s="25"/>
      <c r="AE880" s="25"/>
      <c r="AF880" s="27"/>
      <c r="AG880" s="27"/>
      <c r="AH880" s="27"/>
      <c r="AI880" s="27"/>
      <c r="AJ880" s="27"/>
      <c r="AK880" s="27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3"/>
      <c r="AY880" s="3"/>
    </row>
    <row r="881" spans="2:51" ht="18" customHeight="1" x14ac:dyDescent="0.25">
      <c r="B881" s="25"/>
      <c r="C881" s="25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5"/>
      <c r="X881" s="25"/>
      <c r="Y881" s="25"/>
      <c r="Z881" s="26"/>
      <c r="AA881" s="26"/>
      <c r="AB881" s="25"/>
      <c r="AC881" s="25"/>
      <c r="AD881" s="25"/>
      <c r="AE881" s="25"/>
      <c r="AF881" s="27"/>
      <c r="AG881" s="27"/>
      <c r="AH881" s="27"/>
      <c r="AI881" s="27"/>
      <c r="AJ881" s="27"/>
      <c r="AK881" s="27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3"/>
      <c r="AY881" s="3"/>
    </row>
    <row r="882" spans="2:51" ht="18" customHeight="1" x14ac:dyDescent="0.25">
      <c r="B882" s="25"/>
      <c r="C882" s="25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5"/>
      <c r="X882" s="25"/>
      <c r="Y882" s="25"/>
      <c r="Z882" s="26"/>
      <c r="AA882" s="26"/>
      <c r="AB882" s="25"/>
      <c r="AC882" s="25"/>
      <c r="AD882" s="25"/>
      <c r="AE882" s="25"/>
      <c r="AF882" s="27"/>
      <c r="AG882" s="27"/>
      <c r="AH882" s="27"/>
      <c r="AI882" s="27"/>
      <c r="AJ882" s="27"/>
      <c r="AK882" s="27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3"/>
      <c r="AY882" s="3"/>
    </row>
    <row r="883" spans="2:51" ht="18" customHeight="1" x14ac:dyDescent="0.25">
      <c r="B883" s="25"/>
      <c r="C883" s="25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5"/>
      <c r="X883" s="25"/>
      <c r="Y883" s="25"/>
      <c r="Z883" s="26"/>
      <c r="AA883" s="26"/>
      <c r="AB883" s="25"/>
      <c r="AC883" s="25"/>
      <c r="AD883" s="25"/>
      <c r="AE883" s="25"/>
      <c r="AF883" s="27"/>
      <c r="AG883" s="27"/>
      <c r="AH883" s="27"/>
      <c r="AI883" s="27"/>
      <c r="AJ883" s="27"/>
      <c r="AK883" s="27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3"/>
      <c r="AY883" s="3"/>
    </row>
    <row r="884" spans="2:51" ht="18" customHeight="1" x14ac:dyDescent="0.25">
      <c r="B884" s="25"/>
      <c r="C884" s="25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5"/>
      <c r="X884" s="25"/>
      <c r="Y884" s="25"/>
      <c r="Z884" s="26"/>
      <c r="AA884" s="26"/>
      <c r="AB884" s="25"/>
      <c r="AC884" s="25"/>
      <c r="AD884" s="25"/>
      <c r="AE884" s="25"/>
      <c r="AF884" s="27"/>
      <c r="AG884" s="27"/>
      <c r="AH884" s="27"/>
      <c r="AI884" s="27"/>
      <c r="AJ884" s="27"/>
      <c r="AK884" s="27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3"/>
      <c r="AY884" s="3"/>
    </row>
    <row r="885" spans="2:51" ht="18" customHeight="1" x14ac:dyDescent="0.25">
      <c r="B885" s="25"/>
      <c r="C885" s="25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5"/>
      <c r="X885" s="25"/>
      <c r="Y885" s="25"/>
      <c r="Z885" s="26"/>
      <c r="AA885" s="26"/>
      <c r="AB885" s="25"/>
      <c r="AC885" s="25"/>
      <c r="AD885" s="25"/>
      <c r="AE885" s="25"/>
      <c r="AF885" s="27"/>
      <c r="AG885" s="27"/>
      <c r="AH885" s="27"/>
      <c r="AI885" s="27"/>
      <c r="AJ885" s="27"/>
      <c r="AK885" s="27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3"/>
      <c r="AY885" s="3"/>
    </row>
    <row r="886" spans="2:51" ht="18" customHeight="1" x14ac:dyDescent="0.25">
      <c r="B886" s="25"/>
      <c r="C886" s="25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5"/>
      <c r="X886" s="25"/>
      <c r="Y886" s="25"/>
      <c r="Z886" s="26"/>
      <c r="AA886" s="26"/>
      <c r="AB886" s="25"/>
      <c r="AC886" s="25"/>
      <c r="AD886" s="25"/>
      <c r="AE886" s="25"/>
      <c r="AF886" s="27"/>
      <c r="AG886" s="27"/>
      <c r="AH886" s="27"/>
      <c r="AI886" s="27"/>
      <c r="AJ886" s="27"/>
      <c r="AK886" s="27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3"/>
      <c r="AY886" s="3"/>
    </row>
    <row r="887" spans="2:51" ht="18" customHeight="1" x14ac:dyDescent="0.25">
      <c r="B887" s="25"/>
      <c r="C887" s="25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5"/>
      <c r="X887" s="25"/>
      <c r="Y887" s="25"/>
      <c r="Z887" s="26"/>
      <c r="AA887" s="26"/>
      <c r="AB887" s="25"/>
      <c r="AC887" s="25"/>
      <c r="AD887" s="25"/>
      <c r="AE887" s="25"/>
      <c r="AF887" s="27"/>
      <c r="AG887" s="27"/>
      <c r="AH887" s="27"/>
      <c r="AI887" s="27"/>
      <c r="AJ887" s="27"/>
      <c r="AK887" s="27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3"/>
      <c r="AY887" s="3"/>
    </row>
    <row r="888" spans="2:51" ht="18" customHeight="1" x14ac:dyDescent="0.25">
      <c r="B888" s="25"/>
      <c r="C888" s="25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5"/>
      <c r="X888" s="25"/>
      <c r="Y888" s="25"/>
      <c r="Z888" s="26"/>
      <c r="AA888" s="26"/>
      <c r="AB888" s="25"/>
      <c r="AC888" s="25"/>
      <c r="AD888" s="25"/>
      <c r="AE888" s="25"/>
      <c r="AF888" s="27"/>
      <c r="AG888" s="27"/>
      <c r="AH888" s="27"/>
      <c r="AI888" s="27"/>
      <c r="AJ888" s="27"/>
      <c r="AK888" s="27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3"/>
      <c r="AY888" s="3"/>
    </row>
    <row r="889" spans="2:51" ht="18" customHeight="1" x14ac:dyDescent="0.25">
      <c r="B889" s="25"/>
      <c r="C889" s="25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5"/>
      <c r="X889" s="25"/>
      <c r="Y889" s="25"/>
      <c r="Z889" s="26"/>
      <c r="AA889" s="26"/>
      <c r="AB889" s="25"/>
      <c r="AC889" s="25"/>
      <c r="AD889" s="25"/>
      <c r="AE889" s="25"/>
      <c r="AF889" s="27"/>
      <c r="AG889" s="27"/>
      <c r="AH889" s="27"/>
      <c r="AI889" s="27"/>
      <c r="AJ889" s="27"/>
      <c r="AK889" s="27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3"/>
      <c r="AY889" s="3"/>
    </row>
    <row r="890" spans="2:51" ht="18" customHeight="1" x14ac:dyDescent="0.25">
      <c r="B890" s="25"/>
      <c r="C890" s="25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5"/>
      <c r="X890" s="25"/>
      <c r="Y890" s="25"/>
      <c r="Z890" s="26"/>
      <c r="AA890" s="26"/>
      <c r="AB890" s="25"/>
      <c r="AC890" s="25"/>
      <c r="AD890" s="25"/>
      <c r="AE890" s="25"/>
      <c r="AF890" s="27"/>
      <c r="AG890" s="27"/>
      <c r="AH890" s="27"/>
      <c r="AI890" s="27"/>
      <c r="AJ890" s="27"/>
      <c r="AK890" s="27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3"/>
      <c r="AY890" s="3"/>
    </row>
    <row r="891" spans="2:51" ht="18" customHeight="1" x14ac:dyDescent="0.25">
      <c r="B891" s="25"/>
      <c r="C891" s="25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5"/>
      <c r="X891" s="25"/>
      <c r="Y891" s="25"/>
      <c r="Z891" s="26"/>
      <c r="AA891" s="26"/>
      <c r="AB891" s="25"/>
      <c r="AC891" s="25"/>
      <c r="AD891" s="25"/>
      <c r="AE891" s="25"/>
      <c r="AF891" s="27"/>
      <c r="AG891" s="27"/>
      <c r="AH891" s="27"/>
      <c r="AI891" s="27"/>
      <c r="AJ891" s="27"/>
      <c r="AK891" s="27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3"/>
      <c r="AY891" s="3"/>
    </row>
    <row r="892" spans="2:51" ht="18" customHeight="1" x14ac:dyDescent="0.25">
      <c r="B892" s="25"/>
      <c r="C892" s="25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5"/>
      <c r="X892" s="25"/>
      <c r="Y892" s="25"/>
      <c r="Z892" s="26"/>
      <c r="AA892" s="26"/>
      <c r="AB892" s="25"/>
      <c r="AC892" s="25"/>
      <c r="AD892" s="25"/>
      <c r="AE892" s="25"/>
      <c r="AF892" s="27"/>
      <c r="AG892" s="27"/>
      <c r="AH892" s="27"/>
      <c r="AI892" s="27"/>
      <c r="AJ892" s="27"/>
      <c r="AK892" s="27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3"/>
      <c r="AY892" s="3"/>
    </row>
    <row r="893" spans="2:51" ht="18" customHeight="1" x14ac:dyDescent="0.25">
      <c r="B893" s="25"/>
      <c r="C893" s="25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5"/>
      <c r="X893" s="25"/>
      <c r="Y893" s="25"/>
      <c r="Z893" s="26"/>
      <c r="AA893" s="26"/>
      <c r="AB893" s="25"/>
      <c r="AC893" s="25"/>
      <c r="AD893" s="25"/>
      <c r="AE893" s="25"/>
      <c r="AF893" s="27"/>
      <c r="AG893" s="27"/>
      <c r="AH893" s="27"/>
      <c r="AI893" s="27"/>
      <c r="AJ893" s="27"/>
      <c r="AK893" s="27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3"/>
      <c r="AY893" s="3"/>
    </row>
    <row r="894" spans="2:51" ht="18" customHeight="1" x14ac:dyDescent="0.25">
      <c r="B894" s="25"/>
      <c r="C894" s="25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5"/>
      <c r="X894" s="25"/>
      <c r="Y894" s="25"/>
      <c r="Z894" s="26"/>
      <c r="AA894" s="26"/>
      <c r="AB894" s="25"/>
      <c r="AC894" s="25"/>
      <c r="AD894" s="25"/>
      <c r="AE894" s="25"/>
      <c r="AF894" s="27"/>
      <c r="AG894" s="27"/>
      <c r="AH894" s="27"/>
      <c r="AI894" s="27"/>
      <c r="AJ894" s="27"/>
      <c r="AK894" s="27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3"/>
      <c r="AY894" s="3"/>
    </row>
    <row r="895" spans="2:51" ht="18" customHeight="1" x14ac:dyDescent="0.25">
      <c r="B895" s="25"/>
      <c r="C895" s="25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5"/>
      <c r="X895" s="25"/>
      <c r="Y895" s="25"/>
      <c r="Z895" s="26"/>
      <c r="AA895" s="26"/>
      <c r="AB895" s="25"/>
      <c r="AC895" s="25"/>
      <c r="AD895" s="25"/>
      <c r="AE895" s="25"/>
      <c r="AF895" s="27"/>
      <c r="AG895" s="27"/>
      <c r="AH895" s="27"/>
      <c r="AI895" s="27"/>
      <c r="AJ895" s="27"/>
      <c r="AK895" s="27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3"/>
      <c r="AY895" s="3"/>
    </row>
    <row r="896" spans="2:51" ht="18" customHeight="1" x14ac:dyDescent="0.25">
      <c r="B896" s="25"/>
      <c r="C896" s="25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5"/>
      <c r="X896" s="25"/>
      <c r="Y896" s="25"/>
      <c r="Z896" s="26"/>
      <c r="AA896" s="26"/>
      <c r="AB896" s="25"/>
      <c r="AC896" s="25"/>
      <c r="AD896" s="25"/>
      <c r="AE896" s="25"/>
      <c r="AF896" s="27"/>
      <c r="AG896" s="27"/>
      <c r="AH896" s="27"/>
      <c r="AI896" s="27"/>
      <c r="AJ896" s="27"/>
      <c r="AK896" s="27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3"/>
      <c r="AY896" s="3"/>
    </row>
    <row r="897" spans="2:51" ht="18" customHeight="1" x14ac:dyDescent="0.25">
      <c r="B897" s="25"/>
      <c r="C897" s="25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5"/>
      <c r="X897" s="25"/>
      <c r="Y897" s="25"/>
      <c r="Z897" s="26"/>
      <c r="AA897" s="26"/>
      <c r="AB897" s="25"/>
      <c r="AC897" s="25"/>
      <c r="AD897" s="25"/>
      <c r="AE897" s="25"/>
      <c r="AF897" s="27"/>
      <c r="AG897" s="27"/>
      <c r="AH897" s="27"/>
      <c r="AI897" s="27"/>
      <c r="AJ897" s="27"/>
      <c r="AK897" s="27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3"/>
      <c r="AY897" s="3"/>
    </row>
    <row r="898" spans="2:51" ht="18" customHeight="1" x14ac:dyDescent="0.25">
      <c r="B898" s="25"/>
      <c r="C898" s="25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5"/>
      <c r="X898" s="25"/>
      <c r="Y898" s="25"/>
      <c r="Z898" s="26"/>
      <c r="AA898" s="26"/>
      <c r="AB898" s="25"/>
      <c r="AC898" s="25"/>
      <c r="AD898" s="25"/>
      <c r="AE898" s="25"/>
      <c r="AF898" s="27"/>
      <c r="AG898" s="27"/>
      <c r="AH898" s="27"/>
      <c r="AI898" s="27"/>
      <c r="AJ898" s="27"/>
      <c r="AK898" s="27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3"/>
      <c r="AY898" s="3"/>
    </row>
    <row r="899" spans="2:51" ht="18" customHeight="1" x14ac:dyDescent="0.25">
      <c r="B899" s="25"/>
      <c r="C899" s="25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5"/>
      <c r="X899" s="25"/>
      <c r="Y899" s="25"/>
      <c r="Z899" s="26"/>
      <c r="AA899" s="26"/>
      <c r="AB899" s="25"/>
      <c r="AC899" s="25"/>
      <c r="AD899" s="25"/>
      <c r="AE899" s="25"/>
      <c r="AF899" s="27"/>
      <c r="AG899" s="27"/>
      <c r="AH899" s="27"/>
      <c r="AI899" s="27"/>
      <c r="AJ899" s="27"/>
      <c r="AK899" s="27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3"/>
      <c r="AY899" s="3"/>
    </row>
    <row r="900" spans="2:51" ht="18" customHeight="1" x14ac:dyDescent="0.25">
      <c r="B900" s="25"/>
      <c r="C900" s="25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5"/>
      <c r="X900" s="25"/>
      <c r="Y900" s="25"/>
      <c r="Z900" s="26"/>
      <c r="AA900" s="26"/>
      <c r="AB900" s="25"/>
      <c r="AC900" s="25"/>
      <c r="AD900" s="25"/>
      <c r="AE900" s="25"/>
      <c r="AF900" s="27"/>
      <c r="AG900" s="27"/>
      <c r="AH900" s="27"/>
      <c r="AI900" s="27"/>
      <c r="AJ900" s="27"/>
      <c r="AK900" s="27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3"/>
      <c r="AY900" s="3"/>
    </row>
    <row r="901" spans="2:51" ht="18" customHeight="1" x14ac:dyDescent="0.25">
      <c r="B901" s="25"/>
      <c r="C901" s="25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5"/>
      <c r="X901" s="25"/>
      <c r="Y901" s="25"/>
      <c r="Z901" s="26"/>
      <c r="AA901" s="26"/>
      <c r="AB901" s="25"/>
      <c r="AC901" s="25"/>
      <c r="AD901" s="25"/>
      <c r="AE901" s="25"/>
      <c r="AF901" s="27"/>
      <c r="AG901" s="27"/>
      <c r="AH901" s="27"/>
      <c r="AI901" s="27"/>
      <c r="AJ901" s="27"/>
      <c r="AK901" s="27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3"/>
      <c r="AY901" s="3"/>
    </row>
    <row r="902" spans="2:51" ht="18" customHeight="1" x14ac:dyDescent="0.25">
      <c r="B902" s="25"/>
      <c r="C902" s="25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5"/>
      <c r="X902" s="25"/>
      <c r="Y902" s="25"/>
      <c r="Z902" s="26"/>
      <c r="AA902" s="26"/>
      <c r="AB902" s="25"/>
      <c r="AC902" s="25"/>
      <c r="AD902" s="25"/>
      <c r="AE902" s="25"/>
      <c r="AF902" s="27"/>
      <c r="AG902" s="27"/>
      <c r="AH902" s="27"/>
      <c r="AI902" s="27"/>
      <c r="AJ902" s="27"/>
      <c r="AK902" s="27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3"/>
      <c r="AY902" s="3"/>
    </row>
    <row r="903" spans="2:51" ht="18" customHeight="1" x14ac:dyDescent="0.25">
      <c r="B903" s="25"/>
      <c r="C903" s="25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5"/>
      <c r="X903" s="25"/>
      <c r="Y903" s="25"/>
      <c r="Z903" s="26"/>
      <c r="AA903" s="26"/>
      <c r="AB903" s="25"/>
      <c r="AC903" s="25"/>
      <c r="AD903" s="25"/>
      <c r="AE903" s="25"/>
      <c r="AF903" s="27"/>
      <c r="AG903" s="27"/>
      <c r="AH903" s="27"/>
      <c r="AI903" s="27"/>
      <c r="AJ903" s="27"/>
      <c r="AK903" s="27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3"/>
      <c r="AY903" s="3"/>
    </row>
    <row r="904" spans="2:51" ht="18" customHeight="1" x14ac:dyDescent="0.25">
      <c r="B904" s="25"/>
      <c r="C904" s="25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5"/>
      <c r="X904" s="25"/>
      <c r="Y904" s="25"/>
      <c r="Z904" s="26"/>
      <c r="AA904" s="26"/>
      <c r="AB904" s="25"/>
      <c r="AC904" s="25"/>
      <c r="AD904" s="25"/>
      <c r="AE904" s="25"/>
      <c r="AF904" s="27"/>
      <c r="AG904" s="27"/>
      <c r="AH904" s="27"/>
      <c r="AI904" s="27"/>
      <c r="AJ904" s="27"/>
      <c r="AK904" s="27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3"/>
      <c r="AY904" s="3"/>
    </row>
    <row r="905" spans="2:51" ht="18" customHeight="1" x14ac:dyDescent="0.25">
      <c r="B905" s="25"/>
      <c r="C905" s="25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5"/>
      <c r="X905" s="25"/>
      <c r="Y905" s="25"/>
      <c r="Z905" s="26"/>
      <c r="AA905" s="26"/>
      <c r="AB905" s="25"/>
      <c r="AC905" s="25"/>
      <c r="AD905" s="25"/>
      <c r="AE905" s="25"/>
      <c r="AF905" s="27"/>
      <c r="AG905" s="27"/>
      <c r="AH905" s="27"/>
      <c r="AI905" s="27"/>
      <c r="AJ905" s="27"/>
      <c r="AK905" s="27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3"/>
      <c r="AY905" s="3"/>
    </row>
    <row r="906" spans="2:51" ht="18" customHeight="1" x14ac:dyDescent="0.25">
      <c r="B906" s="25"/>
      <c r="C906" s="25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5"/>
      <c r="X906" s="25"/>
      <c r="Y906" s="25"/>
      <c r="Z906" s="26"/>
      <c r="AA906" s="26"/>
      <c r="AB906" s="25"/>
      <c r="AC906" s="25"/>
      <c r="AD906" s="25"/>
      <c r="AE906" s="25"/>
      <c r="AF906" s="27"/>
      <c r="AG906" s="27"/>
      <c r="AH906" s="27"/>
      <c r="AI906" s="27"/>
      <c r="AJ906" s="27"/>
      <c r="AK906" s="27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3"/>
      <c r="AY906" s="3"/>
    </row>
    <row r="907" spans="2:51" ht="18" customHeight="1" x14ac:dyDescent="0.25">
      <c r="B907" s="25"/>
      <c r="C907" s="25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5"/>
      <c r="X907" s="25"/>
      <c r="Y907" s="25"/>
      <c r="Z907" s="26"/>
      <c r="AA907" s="26"/>
      <c r="AB907" s="25"/>
      <c r="AC907" s="25"/>
      <c r="AD907" s="25"/>
      <c r="AE907" s="25"/>
      <c r="AF907" s="27"/>
      <c r="AG907" s="27"/>
      <c r="AH907" s="27"/>
      <c r="AI907" s="27"/>
      <c r="AJ907" s="27"/>
      <c r="AK907" s="27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3"/>
      <c r="AY907" s="3"/>
    </row>
    <row r="908" spans="2:51" ht="18" customHeight="1" x14ac:dyDescent="0.25">
      <c r="B908" s="25"/>
      <c r="C908" s="25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5"/>
      <c r="X908" s="25"/>
      <c r="Y908" s="25"/>
      <c r="Z908" s="26"/>
      <c r="AA908" s="26"/>
      <c r="AB908" s="25"/>
      <c r="AC908" s="25"/>
      <c r="AD908" s="25"/>
      <c r="AE908" s="25"/>
      <c r="AF908" s="27"/>
      <c r="AG908" s="27"/>
      <c r="AH908" s="27"/>
      <c r="AI908" s="27"/>
      <c r="AJ908" s="27"/>
      <c r="AK908" s="27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3"/>
      <c r="AY908" s="3"/>
    </row>
    <row r="909" spans="2:51" ht="18" customHeight="1" x14ac:dyDescent="0.25">
      <c r="B909" s="25"/>
      <c r="C909" s="25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5"/>
      <c r="X909" s="25"/>
      <c r="Y909" s="25"/>
      <c r="Z909" s="26"/>
      <c r="AA909" s="26"/>
      <c r="AB909" s="25"/>
      <c r="AC909" s="25"/>
      <c r="AD909" s="25"/>
      <c r="AE909" s="25"/>
      <c r="AF909" s="27"/>
      <c r="AG909" s="27"/>
      <c r="AH909" s="27"/>
      <c r="AI909" s="27"/>
      <c r="AJ909" s="27"/>
      <c r="AK909" s="27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3"/>
      <c r="AY909" s="3"/>
    </row>
    <row r="910" spans="2:51" ht="18" customHeight="1" x14ac:dyDescent="0.25">
      <c r="B910" s="25"/>
      <c r="C910" s="25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5"/>
      <c r="X910" s="25"/>
      <c r="Y910" s="25"/>
      <c r="Z910" s="26"/>
      <c r="AA910" s="26"/>
      <c r="AB910" s="25"/>
      <c r="AC910" s="25"/>
      <c r="AD910" s="25"/>
      <c r="AE910" s="25"/>
      <c r="AF910" s="27"/>
      <c r="AG910" s="27"/>
      <c r="AH910" s="27"/>
      <c r="AI910" s="27"/>
      <c r="AJ910" s="27"/>
      <c r="AK910" s="27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3"/>
      <c r="AY910" s="3"/>
    </row>
    <row r="911" spans="2:51" ht="18" customHeight="1" x14ac:dyDescent="0.25">
      <c r="B911" s="25"/>
      <c r="C911" s="25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5"/>
      <c r="X911" s="25"/>
      <c r="Y911" s="25"/>
      <c r="Z911" s="26"/>
      <c r="AA911" s="26"/>
      <c r="AB911" s="25"/>
      <c r="AC911" s="25"/>
      <c r="AD911" s="25"/>
      <c r="AE911" s="25"/>
      <c r="AF911" s="27"/>
      <c r="AG911" s="27"/>
      <c r="AH911" s="27"/>
      <c r="AI911" s="27"/>
      <c r="AJ911" s="27"/>
      <c r="AK911" s="27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3"/>
      <c r="AY911" s="3"/>
    </row>
    <row r="912" spans="2:51" ht="18" customHeight="1" x14ac:dyDescent="0.25">
      <c r="B912" s="25"/>
      <c r="C912" s="25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5"/>
      <c r="X912" s="25"/>
      <c r="Y912" s="25"/>
      <c r="Z912" s="26"/>
      <c r="AA912" s="26"/>
      <c r="AB912" s="25"/>
      <c r="AC912" s="25"/>
      <c r="AD912" s="25"/>
      <c r="AE912" s="25"/>
      <c r="AF912" s="27"/>
      <c r="AG912" s="27"/>
      <c r="AH912" s="27"/>
      <c r="AI912" s="27"/>
      <c r="AJ912" s="27"/>
      <c r="AK912" s="27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3"/>
      <c r="AY912" s="3"/>
    </row>
    <row r="913" spans="2:51" ht="18" customHeight="1" x14ac:dyDescent="0.25">
      <c r="B913" s="25"/>
      <c r="C913" s="25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5"/>
      <c r="X913" s="25"/>
      <c r="Y913" s="25"/>
      <c r="Z913" s="26"/>
      <c r="AA913" s="26"/>
      <c r="AB913" s="25"/>
      <c r="AC913" s="25"/>
      <c r="AD913" s="25"/>
      <c r="AE913" s="25"/>
      <c r="AF913" s="27"/>
      <c r="AG913" s="27"/>
      <c r="AH913" s="27"/>
      <c r="AI913" s="27"/>
      <c r="AJ913" s="27"/>
      <c r="AK913" s="27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3"/>
      <c r="AY913" s="3"/>
    </row>
    <row r="914" spans="2:51" ht="18" customHeight="1" x14ac:dyDescent="0.25">
      <c r="B914" s="25"/>
      <c r="C914" s="25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5"/>
      <c r="X914" s="25"/>
      <c r="Y914" s="25"/>
      <c r="Z914" s="26"/>
      <c r="AA914" s="26"/>
      <c r="AB914" s="25"/>
      <c r="AC914" s="25"/>
      <c r="AD914" s="25"/>
      <c r="AE914" s="25"/>
      <c r="AF914" s="27"/>
      <c r="AG914" s="27"/>
      <c r="AH914" s="27"/>
      <c r="AI914" s="27"/>
      <c r="AJ914" s="27"/>
      <c r="AK914" s="27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3"/>
      <c r="AY914" s="3"/>
    </row>
    <row r="915" spans="2:51" ht="18" customHeight="1" x14ac:dyDescent="0.25">
      <c r="B915" s="25"/>
      <c r="C915" s="25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5"/>
      <c r="X915" s="25"/>
      <c r="Y915" s="25"/>
      <c r="Z915" s="26"/>
      <c r="AA915" s="26"/>
      <c r="AB915" s="25"/>
      <c r="AC915" s="25"/>
      <c r="AD915" s="25"/>
      <c r="AE915" s="25"/>
      <c r="AF915" s="27"/>
      <c r="AG915" s="27"/>
      <c r="AH915" s="27"/>
      <c r="AI915" s="27"/>
      <c r="AJ915" s="27"/>
      <c r="AK915" s="27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3"/>
      <c r="AY915" s="3"/>
    </row>
    <row r="916" spans="2:51" ht="18" customHeight="1" x14ac:dyDescent="0.25">
      <c r="B916" s="25"/>
      <c r="C916" s="25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5"/>
      <c r="X916" s="25"/>
      <c r="Y916" s="25"/>
      <c r="Z916" s="26"/>
      <c r="AA916" s="26"/>
      <c r="AB916" s="25"/>
      <c r="AC916" s="25"/>
      <c r="AD916" s="25"/>
      <c r="AE916" s="25"/>
      <c r="AF916" s="27"/>
      <c r="AG916" s="27"/>
      <c r="AH916" s="27"/>
      <c r="AI916" s="27"/>
      <c r="AJ916" s="27"/>
      <c r="AK916" s="27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3"/>
      <c r="AY916" s="3"/>
    </row>
    <row r="917" spans="2:51" ht="18" customHeight="1" x14ac:dyDescent="0.25">
      <c r="B917" s="25"/>
      <c r="C917" s="25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5"/>
      <c r="X917" s="25"/>
      <c r="Y917" s="25"/>
      <c r="Z917" s="26"/>
      <c r="AA917" s="26"/>
      <c r="AB917" s="25"/>
      <c r="AC917" s="25"/>
      <c r="AD917" s="25"/>
      <c r="AE917" s="25"/>
      <c r="AF917" s="27"/>
      <c r="AG917" s="27"/>
      <c r="AH917" s="27"/>
      <c r="AI917" s="27"/>
      <c r="AJ917" s="27"/>
      <c r="AK917" s="27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3"/>
      <c r="AY917" s="3"/>
    </row>
    <row r="918" spans="2:51" ht="18" customHeight="1" x14ac:dyDescent="0.25">
      <c r="B918" s="25"/>
      <c r="C918" s="25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5"/>
      <c r="X918" s="25"/>
      <c r="Y918" s="25"/>
      <c r="Z918" s="26"/>
      <c r="AA918" s="26"/>
      <c r="AB918" s="25"/>
      <c r="AC918" s="25"/>
      <c r="AD918" s="25"/>
      <c r="AE918" s="25"/>
      <c r="AF918" s="27"/>
      <c r="AG918" s="27"/>
      <c r="AH918" s="27"/>
      <c r="AI918" s="27"/>
      <c r="AJ918" s="27"/>
      <c r="AK918" s="27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3"/>
      <c r="AY918" s="3"/>
    </row>
    <row r="919" spans="2:51" ht="18" customHeight="1" x14ac:dyDescent="0.25">
      <c r="B919" s="25"/>
      <c r="C919" s="25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5"/>
      <c r="X919" s="25"/>
      <c r="Y919" s="25"/>
      <c r="Z919" s="26"/>
      <c r="AA919" s="26"/>
      <c r="AB919" s="25"/>
      <c r="AC919" s="25"/>
      <c r="AD919" s="25"/>
      <c r="AE919" s="25"/>
      <c r="AF919" s="27"/>
      <c r="AG919" s="27"/>
      <c r="AH919" s="27"/>
      <c r="AI919" s="27"/>
      <c r="AJ919" s="27"/>
      <c r="AK919" s="27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3"/>
      <c r="AY919" s="3"/>
    </row>
    <row r="920" spans="2:51" ht="18" customHeight="1" x14ac:dyDescent="0.25">
      <c r="B920" s="25"/>
      <c r="C920" s="25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5"/>
      <c r="X920" s="25"/>
      <c r="Y920" s="25"/>
      <c r="Z920" s="26"/>
      <c r="AA920" s="26"/>
      <c r="AB920" s="25"/>
      <c r="AC920" s="25"/>
      <c r="AD920" s="25"/>
      <c r="AE920" s="25"/>
      <c r="AF920" s="27"/>
      <c r="AG920" s="27"/>
      <c r="AH920" s="27"/>
      <c r="AI920" s="27"/>
      <c r="AJ920" s="27"/>
      <c r="AK920" s="27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3"/>
      <c r="AY920" s="3"/>
    </row>
    <row r="921" spans="2:51" ht="18" customHeight="1" x14ac:dyDescent="0.25">
      <c r="B921" s="25"/>
      <c r="C921" s="25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5"/>
      <c r="X921" s="25"/>
      <c r="Y921" s="25"/>
      <c r="Z921" s="26"/>
      <c r="AA921" s="26"/>
      <c r="AB921" s="25"/>
      <c r="AC921" s="25"/>
      <c r="AD921" s="25"/>
      <c r="AE921" s="25"/>
      <c r="AF921" s="27"/>
      <c r="AG921" s="27"/>
      <c r="AH921" s="27"/>
      <c r="AI921" s="27"/>
      <c r="AJ921" s="27"/>
      <c r="AK921" s="27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3"/>
      <c r="AY921" s="3"/>
    </row>
    <row r="922" spans="2:51" ht="18" customHeight="1" x14ac:dyDescent="0.25">
      <c r="B922" s="25"/>
      <c r="C922" s="25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5"/>
      <c r="X922" s="25"/>
      <c r="Y922" s="25"/>
      <c r="Z922" s="26"/>
      <c r="AA922" s="26"/>
      <c r="AB922" s="25"/>
      <c r="AC922" s="25"/>
      <c r="AD922" s="25"/>
      <c r="AE922" s="25"/>
      <c r="AF922" s="27"/>
      <c r="AG922" s="27"/>
      <c r="AH922" s="27"/>
      <c r="AI922" s="27"/>
      <c r="AJ922" s="27"/>
      <c r="AK922" s="27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3"/>
      <c r="AY922" s="3"/>
    </row>
    <row r="923" spans="2:51" ht="18" customHeight="1" x14ac:dyDescent="0.25">
      <c r="B923" s="25"/>
      <c r="C923" s="25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5"/>
      <c r="X923" s="25"/>
      <c r="Y923" s="25"/>
      <c r="Z923" s="26"/>
      <c r="AA923" s="26"/>
      <c r="AB923" s="25"/>
      <c r="AC923" s="25"/>
      <c r="AD923" s="25"/>
      <c r="AE923" s="25"/>
      <c r="AF923" s="27"/>
      <c r="AG923" s="27"/>
      <c r="AH923" s="27"/>
      <c r="AI923" s="27"/>
      <c r="AJ923" s="27"/>
      <c r="AK923" s="27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3"/>
      <c r="AY923" s="3"/>
    </row>
    <row r="924" spans="2:51" ht="18" customHeight="1" x14ac:dyDescent="0.25">
      <c r="B924" s="25"/>
      <c r="C924" s="25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5"/>
      <c r="X924" s="25"/>
      <c r="Y924" s="25"/>
      <c r="Z924" s="26"/>
      <c r="AA924" s="26"/>
      <c r="AB924" s="25"/>
      <c r="AC924" s="25"/>
      <c r="AD924" s="25"/>
      <c r="AE924" s="25"/>
      <c r="AF924" s="27"/>
      <c r="AG924" s="27"/>
      <c r="AH924" s="27"/>
      <c r="AI924" s="27"/>
      <c r="AJ924" s="27"/>
      <c r="AK924" s="27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3"/>
      <c r="AY924" s="3"/>
    </row>
    <row r="925" spans="2:51" ht="18" customHeight="1" x14ac:dyDescent="0.25">
      <c r="B925" s="25"/>
      <c r="C925" s="25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5"/>
      <c r="X925" s="25"/>
      <c r="Y925" s="25"/>
      <c r="Z925" s="26"/>
      <c r="AA925" s="26"/>
      <c r="AB925" s="25"/>
      <c r="AC925" s="25"/>
      <c r="AD925" s="25"/>
      <c r="AE925" s="25"/>
      <c r="AF925" s="27"/>
      <c r="AG925" s="27"/>
      <c r="AH925" s="27"/>
      <c r="AI925" s="27"/>
      <c r="AJ925" s="27"/>
      <c r="AK925" s="27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3"/>
      <c r="AY925" s="3"/>
    </row>
    <row r="926" spans="2:51" ht="18" customHeight="1" x14ac:dyDescent="0.25">
      <c r="B926" s="25"/>
      <c r="C926" s="25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5"/>
      <c r="X926" s="25"/>
      <c r="Y926" s="25"/>
      <c r="Z926" s="26"/>
      <c r="AA926" s="26"/>
      <c r="AB926" s="25"/>
      <c r="AC926" s="25"/>
      <c r="AD926" s="25"/>
      <c r="AE926" s="25"/>
      <c r="AF926" s="27"/>
      <c r="AG926" s="27"/>
      <c r="AH926" s="27"/>
      <c r="AI926" s="27"/>
      <c r="AJ926" s="27"/>
      <c r="AK926" s="27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3"/>
      <c r="AY926" s="3"/>
    </row>
    <row r="927" spans="2:51" ht="18" customHeight="1" x14ac:dyDescent="0.25">
      <c r="B927" s="25"/>
      <c r="C927" s="25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5"/>
      <c r="X927" s="25"/>
      <c r="Y927" s="25"/>
      <c r="Z927" s="26"/>
      <c r="AA927" s="26"/>
      <c r="AB927" s="25"/>
      <c r="AC927" s="25"/>
      <c r="AD927" s="25"/>
      <c r="AE927" s="25"/>
      <c r="AF927" s="27"/>
      <c r="AG927" s="27"/>
      <c r="AH927" s="27"/>
      <c r="AI927" s="27"/>
      <c r="AJ927" s="27"/>
      <c r="AK927" s="27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3"/>
      <c r="AY927" s="3"/>
    </row>
    <row r="928" spans="2:51" ht="18" customHeight="1" x14ac:dyDescent="0.25">
      <c r="B928" s="25"/>
      <c r="C928" s="25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5"/>
      <c r="X928" s="25"/>
      <c r="Y928" s="25"/>
      <c r="Z928" s="26"/>
      <c r="AA928" s="26"/>
      <c r="AB928" s="25"/>
      <c r="AC928" s="25"/>
      <c r="AD928" s="25"/>
      <c r="AE928" s="25"/>
      <c r="AF928" s="27"/>
      <c r="AG928" s="27"/>
      <c r="AH928" s="27"/>
      <c r="AI928" s="27"/>
      <c r="AJ928" s="27"/>
      <c r="AK928" s="27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3"/>
      <c r="AY928" s="3"/>
    </row>
    <row r="929" spans="2:51" ht="18" customHeight="1" x14ac:dyDescent="0.25">
      <c r="B929" s="25"/>
      <c r="C929" s="25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5"/>
      <c r="X929" s="25"/>
      <c r="Y929" s="25"/>
      <c r="Z929" s="26"/>
      <c r="AA929" s="26"/>
      <c r="AB929" s="25"/>
      <c r="AC929" s="25"/>
      <c r="AD929" s="25"/>
      <c r="AE929" s="25"/>
      <c r="AF929" s="27"/>
      <c r="AG929" s="27"/>
      <c r="AH929" s="27"/>
      <c r="AI929" s="27"/>
      <c r="AJ929" s="27"/>
      <c r="AK929" s="27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3"/>
      <c r="AY929" s="3"/>
    </row>
    <row r="930" spans="2:51" ht="18" customHeight="1" x14ac:dyDescent="0.25">
      <c r="B930" s="25"/>
      <c r="C930" s="25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5"/>
      <c r="X930" s="25"/>
      <c r="Y930" s="25"/>
      <c r="Z930" s="26"/>
      <c r="AA930" s="26"/>
      <c r="AB930" s="25"/>
      <c r="AC930" s="25"/>
      <c r="AD930" s="25"/>
      <c r="AE930" s="25"/>
      <c r="AF930" s="27"/>
      <c r="AG930" s="27"/>
      <c r="AH930" s="27"/>
      <c r="AI930" s="27"/>
      <c r="AJ930" s="27"/>
      <c r="AK930" s="27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3"/>
      <c r="AY930" s="3"/>
    </row>
    <row r="931" spans="2:51" ht="18" customHeight="1" x14ac:dyDescent="0.25">
      <c r="B931" s="25"/>
      <c r="C931" s="25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5"/>
      <c r="X931" s="25"/>
      <c r="Y931" s="25"/>
      <c r="Z931" s="26"/>
      <c r="AA931" s="26"/>
      <c r="AB931" s="25"/>
      <c r="AC931" s="25"/>
      <c r="AD931" s="25"/>
      <c r="AE931" s="25"/>
      <c r="AF931" s="27"/>
      <c r="AG931" s="27"/>
      <c r="AH931" s="27"/>
      <c r="AI931" s="27"/>
      <c r="AJ931" s="27"/>
      <c r="AK931" s="27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3"/>
      <c r="AY931" s="3"/>
    </row>
    <row r="932" spans="2:51" ht="18" customHeight="1" x14ac:dyDescent="0.25">
      <c r="B932" s="25"/>
      <c r="C932" s="25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5"/>
      <c r="X932" s="25"/>
      <c r="Y932" s="25"/>
      <c r="Z932" s="26"/>
      <c r="AA932" s="26"/>
      <c r="AB932" s="25"/>
      <c r="AC932" s="25"/>
      <c r="AD932" s="25"/>
      <c r="AE932" s="25"/>
      <c r="AF932" s="27"/>
      <c r="AG932" s="27"/>
      <c r="AH932" s="27"/>
      <c r="AI932" s="27"/>
      <c r="AJ932" s="27"/>
      <c r="AK932" s="27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3"/>
      <c r="AY932" s="3"/>
    </row>
    <row r="933" spans="2:51" ht="18" customHeight="1" x14ac:dyDescent="0.25">
      <c r="B933" s="25"/>
      <c r="C933" s="25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5"/>
      <c r="X933" s="25"/>
      <c r="Y933" s="25"/>
      <c r="Z933" s="26"/>
      <c r="AA933" s="26"/>
      <c r="AB933" s="25"/>
      <c r="AC933" s="25"/>
      <c r="AD933" s="25"/>
      <c r="AE933" s="25"/>
      <c r="AF933" s="27"/>
      <c r="AG933" s="27"/>
      <c r="AH933" s="27"/>
      <c r="AI933" s="27"/>
      <c r="AJ933" s="27"/>
      <c r="AK933" s="27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3"/>
      <c r="AY933" s="3"/>
    </row>
    <row r="934" spans="2:51" ht="18" customHeight="1" x14ac:dyDescent="0.25">
      <c r="B934" s="25"/>
      <c r="C934" s="25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5"/>
      <c r="X934" s="25"/>
      <c r="Y934" s="25"/>
      <c r="Z934" s="26"/>
      <c r="AA934" s="26"/>
      <c r="AB934" s="25"/>
      <c r="AC934" s="25"/>
      <c r="AD934" s="25"/>
      <c r="AE934" s="25"/>
      <c r="AF934" s="27"/>
      <c r="AG934" s="27"/>
      <c r="AH934" s="27"/>
      <c r="AI934" s="27"/>
      <c r="AJ934" s="27"/>
      <c r="AK934" s="27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3"/>
      <c r="AY934" s="3"/>
    </row>
    <row r="935" spans="2:51" ht="18" customHeight="1" x14ac:dyDescent="0.25">
      <c r="B935" s="25"/>
      <c r="C935" s="25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5"/>
      <c r="X935" s="25"/>
      <c r="Y935" s="25"/>
      <c r="Z935" s="26"/>
      <c r="AA935" s="26"/>
      <c r="AB935" s="25"/>
      <c r="AC935" s="25"/>
      <c r="AD935" s="25"/>
      <c r="AE935" s="25"/>
      <c r="AF935" s="27"/>
      <c r="AG935" s="27"/>
      <c r="AH935" s="27"/>
      <c r="AI935" s="27"/>
      <c r="AJ935" s="27"/>
      <c r="AK935" s="27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3"/>
      <c r="AY935" s="3"/>
    </row>
    <row r="936" spans="2:51" ht="18" customHeight="1" x14ac:dyDescent="0.25">
      <c r="B936" s="25"/>
      <c r="C936" s="25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5"/>
      <c r="X936" s="25"/>
      <c r="Y936" s="25"/>
      <c r="Z936" s="26"/>
      <c r="AA936" s="26"/>
      <c r="AB936" s="25"/>
      <c r="AC936" s="25"/>
      <c r="AD936" s="25"/>
      <c r="AE936" s="25"/>
      <c r="AF936" s="27"/>
      <c r="AG936" s="27"/>
      <c r="AH936" s="27"/>
      <c r="AI936" s="27"/>
      <c r="AJ936" s="27"/>
      <c r="AK936" s="27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3"/>
      <c r="AY936" s="3"/>
    </row>
    <row r="937" spans="2:51" ht="18" customHeight="1" x14ac:dyDescent="0.25">
      <c r="B937" s="25"/>
      <c r="C937" s="25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5"/>
      <c r="X937" s="25"/>
      <c r="Y937" s="25"/>
      <c r="Z937" s="26"/>
      <c r="AA937" s="26"/>
      <c r="AB937" s="25"/>
      <c r="AC937" s="25"/>
      <c r="AD937" s="25"/>
      <c r="AE937" s="25"/>
      <c r="AF937" s="27"/>
      <c r="AG937" s="27"/>
      <c r="AH937" s="27"/>
      <c r="AI937" s="27"/>
      <c r="AJ937" s="27"/>
      <c r="AK937" s="27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3"/>
      <c r="AY937" s="3"/>
    </row>
    <row r="938" spans="2:51" ht="18" customHeight="1" x14ac:dyDescent="0.25">
      <c r="B938" s="25"/>
      <c r="C938" s="25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5"/>
      <c r="X938" s="25"/>
      <c r="Y938" s="25"/>
      <c r="Z938" s="26"/>
      <c r="AA938" s="26"/>
      <c r="AB938" s="25"/>
      <c r="AC938" s="25"/>
      <c r="AD938" s="25"/>
      <c r="AE938" s="25"/>
      <c r="AF938" s="27"/>
      <c r="AG938" s="27"/>
      <c r="AH938" s="27"/>
      <c r="AI938" s="27"/>
      <c r="AJ938" s="27"/>
      <c r="AK938" s="27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3"/>
      <c r="AY938" s="3"/>
    </row>
    <row r="939" spans="2:51" ht="18" customHeight="1" x14ac:dyDescent="0.25">
      <c r="B939" s="25"/>
      <c r="C939" s="25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5"/>
      <c r="X939" s="25"/>
      <c r="Y939" s="25"/>
      <c r="Z939" s="26"/>
      <c r="AA939" s="26"/>
      <c r="AB939" s="25"/>
      <c r="AC939" s="25"/>
      <c r="AD939" s="25"/>
      <c r="AE939" s="25"/>
      <c r="AF939" s="27"/>
      <c r="AG939" s="27"/>
      <c r="AH939" s="27"/>
      <c r="AI939" s="27"/>
      <c r="AJ939" s="27"/>
      <c r="AK939" s="27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3"/>
      <c r="AY939" s="3"/>
    </row>
    <row r="940" spans="2:51" ht="18" customHeight="1" x14ac:dyDescent="0.25">
      <c r="B940" s="25"/>
      <c r="C940" s="25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5"/>
      <c r="X940" s="25"/>
      <c r="Y940" s="25"/>
      <c r="Z940" s="26"/>
      <c r="AA940" s="26"/>
      <c r="AB940" s="25"/>
      <c r="AC940" s="25"/>
      <c r="AD940" s="25"/>
      <c r="AE940" s="25"/>
      <c r="AF940" s="27"/>
      <c r="AG940" s="27"/>
      <c r="AH940" s="27"/>
      <c r="AI940" s="27"/>
      <c r="AJ940" s="27"/>
      <c r="AK940" s="27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3"/>
      <c r="AY940" s="3"/>
    </row>
    <row r="941" spans="2:51" ht="18" customHeight="1" x14ac:dyDescent="0.25">
      <c r="B941" s="25"/>
      <c r="C941" s="25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5"/>
      <c r="X941" s="25"/>
      <c r="Y941" s="25"/>
      <c r="Z941" s="26"/>
      <c r="AA941" s="26"/>
      <c r="AB941" s="25"/>
      <c r="AC941" s="25"/>
      <c r="AD941" s="25"/>
      <c r="AE941" s="25"/>
      <c r="AF941" s="27"/>
      <c r="AG941" s="27"/>
      <c r="AH941" s="27"/>
      <c r="AI941" s="27"/>
      <c r="AJ941" s="27"/>
      <c r="AK941" s="27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3"/>
      <c r="AY941" s="3"/>
    </row>
    <row r="942" spans="2:51" ht="18" customHeight="1" x14ac:dyDescent="0.25">
      <c r="B942" s="25"/>
      <c r="C942" s="25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5"/>
      <c r="X942" s="25"/>
      <c r="Y942" s="25"/>
      <c r="Z942" s="26"/>
      <c r="AA942" s="26"/>
      <c r="AB942" s="25"/>
      <c r="AC942" s="25"/>
      <c r="AD942" s="25"/>
      <c r="AE942" s="25"/>
      <c r="AF942" s="27"/>
      <c r="AG942" s="27"/>
      <c r="AH942" s="27"/>
      <c r="AI942" s="27"/>
      <c r="AJ942" s="27"/>
      <c r="AK942" s="27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3"/>
      <c r="AY942" s="3"/>
    </row>
    <row r="943" spans="2:51" ht="18" customHeight="1" x14ac:dyDescent="0.25">
      <c r="B943" s="25"/>
      <c r="C943" s="25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5"/>
      <c r="X943" s="25"/>
      <c r="Y943" s="25"/>
      <c r="Z943" s="26"/>
      <c r="AA943" s="26"/>
      <c r="AB943" s="25"/>
      <c r="AC943" s="25"/>
      <c r="AD943" s="25"/>
      <c r="AE943" s="25"/>
      <c r="AF943" s="27"/>
      <c r="AG943" s="27"/>
      <c r="AH943" s="27"/>
      <c r="AI943" s="27"/>
      <c r="AJ943" s="27"/>
      <c r="AK943" s="27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3"/>
      <c r="AY943" s="3"/>
    </row>
    <row r="944" spans="2:51" ht="18" customHeight="1" x14ac:dyDescent="0.25">
      <c r="B944" s="25"/>
      <c r="C944" s="25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5"/>
      <c r="X944" s="25"/>
      <c r="Y944" s="25"/>
      <c r="Z944" s="26"/>
      <c r="AA944" s="26"/>
      <c r="AB944" s="25"/>
      <c r="AC944" s="25"/>
      <c r="AD944" s="25"/>
      <c r="AE944" s="25"/>
      <c r="AF944" s="27"/>
      <c r="AG944" s="27"/>
      <c r="AH944" s="27"/>
      <c r="AI944" s="27"/>
      <c r="AJ944" s="27"/>
      <c r="AK944" s="27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3"/>
      <c r="AY944" s="3"/>
    </row>
    <row r="945" spans="2:51" ht="18" customHeight="1" x14ac:dyDescent="0.25">
      <c r="B945" s="25"/>
      <c r="C945" s="25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5"/>
      <c r="X945" s="25"/>
      <c r="Y945" s="25"/>
      <c r="Z945" s="26"/>
      <c r="AA945" s="26"/>
      <c r="AB945" s="25"/>
      <c r="AC945" s="25"/>
      <c r="AD945" s="25"/>
      <c r="AE945" s="25"/>
      <c r="AF945" s="27"/>
      <c r="AG945" s="27"/>
      <c r="AH945" s="27"/>
      <c r="AI945" s="27"/>
      <c r="AJ945" s="27"/>
      <c r="AK945" s="27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3"/>
      <c r="AY945" s="3"/>
    </row>
    <row r="946" spans="2:51" ht="18" customHeight="1" x14ac:dyDescent="0.25">
      <c r="B946" s="25"/>
      <c r="C946" s="25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5"/>
      <c r="X946" s="25"/>
      <c r="Y946" s="25"/>
      <c r="Z946" s="26"/>
      <c r="AA946" s="26"/>
      <c r="AB946" s="25"/>
      <c r="AC946" s="25"/>
      <c r="AD946" s="25"/>
      <c r="AE946" s="25"/>
      <c r="AF946" s="27"/>
      <c r="AG946" s="27"/>
      <c r="AH946" s="27"/>
      <c r="AI946" s="27"/>
      <c r="AJ946" s="27"/>
      <c r="AK946" s="27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3"/>
      <c r="AY946" s="3"/>
    </row>
    <row r="947" spans="2:51" ht="18" customHeight="1" x14ac:dyDescent="0.25">
      <c r="B947" s="25"/>
      <c r="C947" s="25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5"/>
      <c r="X947" s="25"/>
      <c r="Y947" s="25"/>
      <c r="Z947" s="26"/>
      <c r="AA947" s="26"/>
      <c r="AB947" s="25"/>
      <c r="AC947" s="25"/>
      <c r="AD947" s="25"/>
      <c r="AE947" s="25"/>
      <c r="AF947" s="27"/>
      <c r="AG947" s="27"/>
      <c r="AH947" s="27"/>
      <c r="AI947" s="27"/>
      <c r="AJ947" s="27"/>
      <c r="AK947" s="27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3"/>
      <c r="AY947" s="3"/>
    </row>
    <row r="948" spans="2:51" ht="18" customHeight="1" x14ac:dyDescent="0.25">
      <c r="B948" s="25"/>
      <c r="C948" s="25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5"/>
      <c r="X948" s="25"/>
      <c r="Y948" s="25"/>
      <c r="Z948" s="26"/>
      <c r="AA948" s="26"/>
      <c r="AB948" s="25"/>
      <c r="AC948" s="25"/>
      <c r="AD948" s="25"/>
      <c r="AE948" s="25"/>
      <c r="AF948" s="27"/>
      <c r="AG948" s="27"/>
      <c r="AH948" s="27"/>
      <c r="AI948" s="27"/>
      <c r="AJ948" s="27"/>
      <c r="AK948" s="27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3"/>
      <c r="AY948" s="3"/>
    </row>
    <row r="949" spans="2:51" ht="18" customHeight="1" x14ac:dyDescent="0.25">
      <c r="B949" s="25"/>
      <c r="C949" s="25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5"/>
      <c r="X949" s="25"/>
      <c r="Y949" s="25"/>
      <c r="Z949" s="26"/>
      <c r="AA949" s="26"/>
      <c r="AB949" s="25"/>
      <c r="AC949" s="25"/>
      <c r="AD949" s="25"/>
      <c r="AE949" s="25"/>
      <c r="AF949" s="27"/>
      <c r="AG949" s="27"/>
      <c r="AH949" s="27"/>
      <c r="AI949" s="27"/>
      <c r="AJ949" s="27"/>
      <c r="AK949" s="27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3"/>
      <c r="AY949" s="3"/>
    </row>
    <row r="950" spans="2:51" ht="18" customHeight="1" x14ac:dyDescent="0.25">
      <c r="B950" s="25"/>
      <c r="C950" s="25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5"/>
      <c r="X950" s="25"/>
      <c r="Y950" s="25"/>
      <c r="Z950" s="26"/>
      <c r="AA950" s="26"/>
      <c r="AB950" s="25"/>
      <c r="AC950" s="25"/>
      <c r="AD950" s="25"/>
      <c r="AE950" s="25"/>
      <c r="AF950" s="27"/>
      <c r="AG950" s="27"/>
      <c r="AH950" s="27"/>
      <c r="AI950" s="27"/>
      <c r="AJ950" s="27"/>
      <c r="AK950" s="27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3"/>
      <c r="AY950" s="3"/>
    </row>
    <row r="951" spans="2:51" ht="18" customHeight="1" x14ac:dyDescent="0.25">
      <c r="B951" s="25"/>
      <c r="C951" s="25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5"/>
      <c r="X951" s="25"/>
      <c r="Y951" s="25"/>
      <c r="Z951" s="26"/>
      <c r="AA951" s="26"/>
      <c r="AB951" s="25"/>
      <c r="AC951" s="25"/>
      <c r="AD951" s="25"/>
      <c r="AE951" s="25"/>
      <c r="AF951" s="27"/>
      <c r="AG951" s="27"/>
      <c r="AH951" s="27"/>
      <c r="AI951" s="27"/>
      <c r="AJ951" s="27"/>
      <c r="AK951" s="27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3"/>
      <c r="AY951" s="3"/>
    </row>
    <row r="952" spans="2:51" ht="18" customHeight="1" x14ac:dyDescent="0.25">
      <c r="B952" s="25"/>
      <c r="C952" s="25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5"/>
      <c r="X952" s="25"/>
      <c r="Y952" s="25"/>
      <c r="Z952" s="26"/>
      <c r="AA952" s="26"/>
      <c r="AB952" s="25"/>
      <c r="AC952" s="25"/>
      <c r="AD952" s="25"/>
      <c r="AE952" s="25"/>
      <c r="AF952" s="27"/>
      <c r="AG952" s="27"/>
      <c r="AH952" s="27"/>
      <c r="AI952" s="27"/>
      <c r="AJ952" s="27"/>
      <c r="AK952" s="27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3"/>
      <c r="AY952" s="3"/>
    </row>
    <row r="953" spans="2:51" ht="18" customHeight="1" x14ac:dyDescent="0.25">
      <c r="B953" s="25"/>
      <c r="C953" s="25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5"/>
      <c r="X953" s="25"/>
      <c r="Y953" s="25"/>
      <c r="Z953" s="26"/>
      <c r="AA953" s="26"/>
      <c r="AB953" s="25"/>
      <c r="AC953" s="25"/>
      <c r="AD953" s="25"/>
      <c r="AE953" s="25"/>
      <c r="AF953" s="27"/>
      <c r="AG953" s="27"/>
      <c r="AH953" s="27"/>
      <c r="AI953" s="27"/>
      <c r="AJ953" s="27"/>
      <c r="AK953" s="27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3"/>
      <c r="AY953" s="3"/>
    </row>
    <row r="954" spans="2:51" ht="18" customHeight="1" x14ac:dyDescent="0.25">
      <c r="B954" s="25"/>
      <c r="C954" s="25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5"/>
      <c r="X954" s="25"/>
      <c r="Y954" s="25"/>
      <c r="Z954" s="26"/>
      <c r="AA954" s="26"/>
      <c r="AB954" s="25"/>
      <c r="AC954" s="25"/>
      <c r="AD954" s="25"/>
      <c r="AE954" s="25"/>
      <c r="AF954" s="27"/>
      <c r="AG954" s="27"/>
      <c r="AH954" s="27"/>
      <c r="AI954" s="27"/>
      <c r="AJ954" s="27"/>
      <c r="AK954" s="27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3"/>
      <c r="AY954" s="3"/>
    </row>
    <row r="955" spans="2:51" ht="18" customHeight="1" x14ac:dyDescent="0.25">
      <c r="B955" s="25"/>
      <c r="C955" s="25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5"/>
      <c r="X955" s="25"/>
      <c r="Y955" s="25"/>
      <c r="Z955" s="26"/>
      <c r="AA955" s="26"/>
      <c r="AB955" s="25"/>
      <c r="AC955" s="25"/>
      <c r="AD955" s="25"/>
      <c r="AE955" s="25"/>
      <c r="AF955" s="27"/>
      <c r="AG955" s="27"/>
      <c r="AH955" s="27"/>
      <c r="AI955" s="27"/>
      <c r="AJ955" s="27"/>
      <c r="AK955" s="27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3"/>
      <c r="AY955" s="3"/>
    </row>
    <row r="956" spans="2:51" ht="18" customHeight="1" x14ac:dyDescent="0.25">
      <c r="B956" s="25"/>
      <c r="C956" s="25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5"/>
      <c r="X956" s="25"/>
      <c r="Y956" s="25"/>
      <c r="Z956" s="26"/>
      <c r="AA956" s="26"/>
      <c r="AB956" s="25"/>
      <c r="AC956" s="25"/>
      <c r="AD956" s="25"/>
      <c r="AE956" s="25"/>
      <c r="AF956" s="27"/>
      <c r="AG956" s="27"/>
      <c r="AH956" s="27"/>
      <c r="AI956" s="27"/>
      <c r="AJ956" s="27"/>
      <c r="AK956" s="27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3"/>
      <c r="AY956" s="3"/>
    </row>
    <row r="957" spans="2:51" ht="18" customHeight="1" x14ac:dyDescent="0.25">
      <c r="B957" s="25"/>
      <c r="C957" s="25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5"/>
      <c r="X957" s="25"/>
      <c r="Y957" s="25"/>
      <c r="Z957" s="26"/>
      <c r="AA957" s="26"/>
      <c r="AB957" s="25"/>
      <c r="AC957" s="25"/>
      <c r="AD957" s="25"/>
      <c r="AE957" s="25"/>
      <c r="AF957" s="27"/>
      <c r="AG957" s="27"/>
      <c r="AH957" s="27"/>
      <c r="AI957" s="27"/>
      <c r="AJ957" s="27"/>
      <c r="AK957" s="27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3"/>
      <c r="AY957" s="3"/>
    </row>
    <row r="958" spans="2:51" ht="18" customHeight="1" x14ac:dyDescent="0.25">
      <c r="B958" s="25"/>
      <c r="C958" s="25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5"/>
      <c r="X958" s="25"/>
      <c r="Y958" s="25"/>
      <c r="Z958" s="26"/>
      <c r="AA958" s="26"/>
      <c r="AB958" s="25"/>
      <c r="AC958" s="25"/>
      <c r="AD958" s="25"/>
      <c r="AE958" s="25"/>
      <c r="AF958" s="27"/>
      <c r="AG958" s="27"/>
      <c r="AH958" s="27"/>
      <c r="AI958" s="27"/>
      <c r="AJ958" s="27"/>
      <c r="AK958" s="27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3"/>
      <c r="AY958" s="3"/>
    </row>
    <row r="959" spans="2:51" ht="18" customHeight="1" x14ac:dyDescent="0.25">
      <c r="B959" s="25"/>
      <c r="C959" s="25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5"/>
      <c r="X959" s="25"/>
      <c r="Y959" s="25"/>
      <c r="Z959" s="26"/>
      <c r="AA959" s="26"/>
      <c r="AB959" s="25"/>
      <c r="AC959" s="25"/>
      <c r="AD959" s="25"/>
      <c r="AE959" s="25"/>
      <c r="AF959" s="27"/>
      <c r="AG959" s="27"/>
      <c r="AH959" s="27"/>
      <c r="AI959" s="27"/>
      <c r="AJ959" s="27"/>
      <c r="AK959" s="27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3"/>
      <c r="AY959" s="3"/>
    </row>
    <row r="960" spans="2:51" ht="18" customHeight="1" x14ac:dyDescent="0.25">
      <c r="B960" s="25"/>
      <c r="C960" s="25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5"/>
      <c r="X960" s="25"/>
      <c r="Y960" s="25"/>
      <c r="Z960" s="26"/>
      <c r="AA960" s="26"/>
      <c r="AB960" s="25"/>
      <c r="AC960" s="25"/>
      <c r="AD960" s="25"/>
      <c r="AE960" s="25"/>
      <c r="AF960" s="27"/>
      <c r="AG960" s="27"/>
      <c r="AH960" s="27"/>
      <c r="AI960" s="27"/>
      <c r="AJ960" s="27"/>
      <c r="AK960" s="27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3"/>
      <c r="AY960" s="3"/>
    </row>
    <row r="961" spans="2:51" ht="18" customHeight="1" x14ac:dyDescent="0.25">
      <c r="B961" s="25"/>
      <c r="C961" s="25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5"/>
      <c r="X961" s="25"/>
      <c r="Y961" s="25"/>
      <c r="Z961" s="26"/>
      <c r="AA961" s="26"/>
      <c r="AB961" s="25"/>
      <c r="AC961" s="25"/>
      <c r="AD961" s="25"/>
      <c r="AE961" s="25"/>
      <c r="AF961" s="27"/>
      <c r="AG961" s="27"/>
      <c r="AH961" s="27"/>
      <c r="AI961" s="27"/>
      <c r="AJ961" s="27"/>
      <c r="AK961" s="27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3"/>
      <c r="AY961" s="3"/>
    </row>
    <row r="962" spans="2:51" ht="18" customHeight="1" x14ac:dyDescent="0.25">
      <c r="B962" s="25"/>
      <c r="C962" s="25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5"/>
      <c r="X962" s="25"/>
      <c r="Y962" s="25"/>
      <c r="Z962" s="26"/>
      <c r="AA962" s="26"/>
      <c r="AB962" s="25"/>
      <c r="AC962" s="25"/>
      <c r="AD962" s="25"/>
      <c r="AE962" s="25"/>
      <c r="AF962" s="27"/>
      <c r="AG962" s="27"/>
      <c r="AH962" s="27"/>
      <c r="AI962" s="27"/>
      <c r="AJ962" s="27"/>
      <c r="AK962" s="27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3"/>
      <c r="AY962" s="3"/>
    </row>
    <row r="963" spans="2:51" ht="18" customHeight="1" x14ac:dyDescent="0.25">
      <c r="B963" s="25"/>
      <c r="C963" s="25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5"/>
      <c r="X963" s="25"/>
      <c r="Y963" s="25"/>
      <c r="Z963" s="26"/>
      <c r="AA963" s="26"/>
      <c r="AB963" s="25"/>
      <c r="AC963" s="25"/>
      <c r="AD963" s="25"/>
      <c r="AE963" s="25"/>
      <c r="AF963" s="27"/>
      <c r="AG963" s="27"/>
      <c r="AH963" s="27"/>
      <c r="AI963" s="27"/>
      <c r="AJ963" s="27"/>
      <c r="AK963" s="27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3"/>
      <c r="AY963" s="3"/>
    </row>
    <row r="964" spans="2:51" ht="18" customHeight="1" x14ac:dyDescent="0.25">
      <c r="B964" s="25"/>
      <c r="C964" s="25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5"/>
      <c r="X964" s="25"/>
      <c r="Y964" s="25"/>
      <c r="Z964" s="26"/>
      <c r="AA964" s="26"/>
      <c r="AB964" s="25"/>
      <c r="AC964" s="25"/>
      <c r="AD964" s="25"/>
      <c r="AE964" s="25"/>
      <c r="AF964" s="27"/>
      <c r="AG964" s="27"/>
      <c r="AH964" s="27"/>
      <c r="AI964" s="27"/>
      <c r="AJ964" s="27"/>
      <c r="AK964" s="27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3"/>
      <c r="AY964" s="3"/>
    </row>
    <row r="965" spans="2:51" ht="18" customHeight="1" x14ac:dyDescent="0.25">
      <c r="B965" s="25"/>
      <c r="C965" s="25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5"/>
      <c r="X965" s="25"/>
      <c r="Y965" s="25"/>
      <c r="Z965" s="26"/>
      <c r="AA965" s="26"/>
      <c r="AB965" s="25"/>
      <c r="AC965" s="25"/>
      <c r="AD965" s="25"/>
      <c r="AE965" s="25"/>
      <c r="AF965" s="27"/>
      <c r="AG965" s="27"/>
      <c r="AH965" s="27"/>
      <c r="AI965" s="27"/>
      <c r="AJ965" s="27"/>
      <c r="AK965" s="27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3"/>
      <c r="AY965" s="3"/>
    </row>
    <row r="966" spans="2:51" ht="18" customHeight="1" x14ac:dyDescent="0.25">
      <c r="B966" s="25"/>
      <c r="C966" s="25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5"/>
      <c r="X966" s="25"/>
      <c r="Y966" s="25"/>
      <c r="Z966" s="26"/>
      <c r="AA966" s="26"/>
      <c r="AB966" s="25"/>
      <c r="AC966" s="25"/>
      <c r="AD966" s="25"/>
      <c r="AE966" s="25"/>
      <c r="AF966" s="27"/>
      <c r="AG966" s="27"/>
      <c r="AH966" s="27"/>
      <c r="AI966" s="27"/>
      <c r="AJ966" s="27"/>
      <c r="AK966" s="27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3"/>
      <c r="AY966" s="3"/>
    </row>
    <row r="967" spans="2:51" ht="18" customHeight="1" x14ac:dyDescent="0.25">
      <c r="B967" s="25"/>
      <c r="C967" s="25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5"/>
      <c r="X967" s="25"/>
      <c r="Y967" s="25"/>
      <c r="Z967" s="26"/>
      <c r="AA967" s="26"/>
      <c r="AB967" s="25"/>
      <c r="AC967" s="25"/>
      <c r="AD967" s="25"/>
      <c r="AE967" s="25"/>
      <c r="AF967" s="27"/>
      <c r="AG967" s="27"/>
      <c r="AH967" s="27"/>
      <c r="AI967" s="27"/>
      <c r="AJ967" s="27"/>
      <c r="AK967" s="27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3"/>
      <c r="AY967" s="3"/>
    </row>
    <row r="968" spans="2:51" ht="18" customHeight="1" x14ac:dyDescent="0.25">
      <c r="B968" s="25"/>
      <c r="C968" s="25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5"/>
      <c r="X968" s="25"/>
      <c r="Y968" s="25"/>
      <c r="Z968" s="26"/>
      <c r="AA968" s="26"/>
      <c r="AB968" s="25"/>
      <c r="AC968" s="25"/>
      <c r="AD968" s="25"/>
      <c r="AE968" s="25"/>
      <c r="AF968" s="27"/>
      <c r="AG968" s="27"/>
      <c r="AH968" s="27"/>
      <c r="AI968" s="27"/>
      <c r="AJ968" s="27"/>
      <c r="AK968" s="27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3"/>
      <c r="AY968" s="3"/>
    </row>
    <row r="969" spans="2:51" ht="18" customHeight="1" x14ac:dyDescent="0.25">
      <c r="B969" s="25"/>
      <c r="C969" s="25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5"/>
      <c r="X969" s="25"/>
      <c r="Y969" s="25"/>
      <c r="Z969" s="26"/>
      <c r="AA969" s="26"/>
      <c r="AB969" s="25"/>
      <c r="AC969" s="25"/>
      <c r="AD969" s="25"/>
      <c r="AE969" s="25"/>
      <c r="AF969" s="27"/>
      <c r="AG969" s="27"/>
      <c r="AH969" s="27"/>
      <c r="AI969" s="27"/>
      <c r="AJ969" s="27"/>
      <c r="AK969" s="27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3"/>
      <c r="AY969" s="3"/>
    </row>
    <row r="970" spans="2:51" ht="18" customHeight="1" x14ac:dyDescent="0.25">
      <c r="B970" s="25"/>
      <c r="C970" s="25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5"/>
      <c r="X970" s="25"/>
      <c r="Y970" s="25"/>
      <c r="Z970" s="26"/>
      <c r="AA970" s="26"/>
      <c r="AB970" s="25"/>
      <c r="AC970" s="25"/>
      <c r="AD970" s="25"/>
      <c r="AE970" s="25"/>
      <c r="AF970" s="27"/>
      <c r="AG970" s="27"/>
      <c r="AH970" s="27"/>
      <c r="AI970" s="27"/>
      <c r="AJ970" s="27"/>
      <c r="AK970" s="27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3"/>
      <c r="AY970" s="3"/>
    </row>
    <row r="971" spans="2:51" ht="18" customHeight="1" x14ac:dyDescent="0.25">
      <c r="B971" s="25"/>
      <c r="C971" s="25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5"/>
      <c r="X971" s="25"/>
      <c r="Y971" s="25"/>
      <c r="Z971" s="26"/>
      <c r="AA971" s="26"/>
      <c r="AB971" s="25"/>
      <c r="AC971" s="25"/>
      <c r="AD971" s="25"/>
      <c r="AE971" s="25"/>
      <c r="AF971" s="27"/>
      <c r="AG971" s="27"/>
      <c r="AH971" s="27"/>
      <c r="AI971" s="27"/>
      <c r="AJ971" s="27"/>
      <c r="AK971" s="27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3"/>
      <c r="AY971" s="3"/>
    </row>
    <row r="972" spans="2:51" ht="18" customHeight="1" x14ac:dyDescent="0.25">
      <c r="B972" s="25"/>
      <c r="C972" s="25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5"/>
      <c r="X972" s="25"/>
      <c r="Y972" s="25"/>
      <c r="Z972" s="26"/>
      <c r="AA972" s="26"/>
      <c r="AB972" s="25"/>
      <c r="AC972" s="25"/>
      <c r="AD972" s="25"/>
      <c r="AE972" s="25"/>
      <c r="AF972" s="27"/>
      <c r="AG972" s="27"/>
      <c r="AH972" s="27"/>
      <c r="AI972" s="27"/>
      <c r="AJ972" s="27"/>
      <c r="AK972" s="27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3"/>
      <c r="AY972" s="3"/>
    </row>
    <row r="973" spans="2:51" ht="18" customHeight="1" x14ac:dyDescent="0.25">
      <c r="B973" s="25"/>
      <c r="C973" s="25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5"/>
      <c r="X973" s="25"/>
      <c r="Y973" s="25"/>
      <c r="Z973" s="26"/>
      <c r="AA973" s="26"/>
      <c r="AB973" s="25"/>
      <c r="AC973" s="25"/>
      <c r="AD973" s="25"/>
      <c r="AE973" s="25"/>
      <c r="AF973" s="27"/>
      <c r="AG973" s="27"/>
      <c r="AH973" s="27"/>
      <c r="AI973" s="27"/>
      <c r="AJ973" s="27"/>
      <c r="AK973" s="27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3"/>
      <c r="AY973" s="3"/>
    </row>
    <row r="974" spans="2:51" ht="18" customHeight="1" x14ac:dyDescent="0.25">
      <c r="B974" s="25"/>
      <c r="C974" s="25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5"/>
      <c r="X974" s="25"/>
      <c r="Y974" s="25"/>
      <c r="Z974" s="26"/>
      <c r="AA974" s="26"/>
      <c r="AB974" s="25"/>
      <c r="AC974" s="25"/>
      <c r="AD974" s="25"/>
      <c r="AE974" s="25"/>
      <c r="AF974" s="27"/>
      <c r="AG974" s="27"/>
      <c r="AH974" s="27"/>
      <c r="AI974" s="27"/>
      <c r="AJ974" s="27"/>
      <c r="AK974" s="27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3"/>
      <c r="AY974" s="3"/>
    </row>
    <row r="975" spans="2:51" ht="18" customHeight="1" x14ac:dyDescent="0.25">
      <c r="B975" s="25"/>
      <c r="C975" s="25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5"/>
      <c r="X975" s="25"/>
      <c r="Y975" s="25"/>
      <c r="Z975" s="26"/>
      <c r="AA975" s="26"/>
      <c r="AB975" s="25"/>
      <c r="AC975" s="25"/>
      <c r="AD975" s="25"/>
      <c r="AE975" s="25"/>
      <c r="AF975" s="27"/>
      <c r="AG975" s="27"/>
      <c r="AH975" s="27"/>
      <c r="AI975" s="27"/>
      <c r="AJ975" s="27"/>
      <c r="AK975" s="27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3"/>
      <c r="AY975" s="3"/>
    </row>
    <row r="976" spans="2:51" ht="18" customHeight="1" x14ac:dyDescent="0.25">
      <c r="B976" s="25"/>
      <c r="C976" s="25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5"/>
      <c r="X976" s="25"/>
      <c r="Y976" s="25"/>
      <c r="Z976" s="26"/>
      <c r="AA976" s="26"/>
      <c r="AB976" s="25"/>
      <c r="AC976" s="25"/>
      <c r="AD976" s="25"/>
      <c r="AE976" s="25"/>
      <c r="AF976" s="27"/>
      <c r="AG976" s="27"/>
      <c r="AH976" s="27"/>
      <c r="AI976" s="27"/>
      <c r="AJ976" s="27"/>
      <c r="AK976" s="27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3"/>
      <c r="AY976" s="3"/>
    </row>
    <row r="977" spans="2:51" ht="18" customHeight="1" x14ac:dyDescent="0.25">
      <c r="B977" s="25"/>
      <c r="C977" s="25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5"/>
      <c r="X977" s="25"/>
      <c r="Y977" s="25"/>
      <c r="Z977" s="26"/>
      <c r="AA977" s="26"/>
      <c r="AB977" s="25"/>
      <c r="AC977" s="25"/>
      <c r="AD977" s="25"/>
      <c r="AE977" s="25"/>
      <c r="AF977" s="27"/>
      <c r="AG977" s="27"/>
      <c r="AH977" s="27"/>
      <c r="AI977" s="27"/>
      <c r="AJ977" s="27"/>
      <c r="AK977" s="27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3"/>
      <c r="AY977" s="3"/>
    </row>
    <row r="978" spans="2:51" ht="18" customHeight="1" x14ac:dyDescent="0.25">
      <c r="B978" s="25"/>
      <c r="C978" s="25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5"/>
      <c r="X978" s="25"/>
      <c r="Y978" s="25"/>
      <c r="Z978" s="26"/>
      <c r="AA978" s="26"/>
      <c r="AB978" s="25"/>
      <c r="AC978" s="25"/>
      <c r="AD978" s="25"/>
      <c r="AE978" s="25"/>
      <c r="AF978" s="27"/>
      <c r="AG978" s="27"/>
      <c r="AH978" s="27"/>
      <c r="AI978" s="27"/>
      <c r="AJ978" s="27"/>
      <c r="AK978" s="27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3"/>
      <c r="AY978" s="3"/>
    </row>
    <row r="979" spans="2:51" ht="18" customHeight="1" x14ac:dyDescent="0.25">
      <c r="B979" s="25"/>
      <c r="C979" s="25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5"/>
      <c r="X979" s="25"/>
      <c r="Y979" s="25"/>
      <c r="Z979" s="26"/>
      <c r="AA979" s="26"/>
      <c r="AB979" s="25"/>
      <c r="AC979" s="25"/>
      <c r="AD979" s="25"/>
      <c r="AE979" s="25"/>
      <c r="AF979" s="27"/>
      <c r="AG979" s="27"/>
      <c r="AH979" s="27"/>
      <c r="AI979" s="27"/>
      <c r="AJ979" s="27"/>
      <c r="AK979" s="27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3"/>
      <c r="AY979" s="3"/>
    </row>
    <row r="980" spans="2:51" ht="18" customHeight="1" x14ac:dyDescent="0.25">
      <c r="B980" s="25"/>
      <c r="C980" s="25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5"/>
      <c r="X980" s="25"/>
      <c r="Y980" s="25"/>
      <c r="Z980" s="26"/>
      <c r="AA980" s="26"/>
      <c r="AB980" s="25"/>
      <c r="AC980" s="25"/>
      <c r="AD980" s="25"/>
      <c r="AE980" s="25"/>
      <c r="AF980" s="27"/>
      <c r="AG980" s="27"/>
      <c r="AH980" s="27"/>
      <c r="AI980" s="27"/>
      <c r="AJ980" s="27"/>
      <c r="AK980" s="27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3"/>
      <c r="AY980" s="3"/>
    </row>
    <row r="981" spans="2:51" ht="18" customHeight="1" x14ac:dyDescent="0.25">
      <c r="B981" s="25"/>
      <c r="C981" s="25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5"/>
      <c r="X981" s="25"/>
      <c r="Y981" s="25"/>
      <c r="Z981" s="26"/>
      <c r="AA981" s="26"/>
      <c r="AB981" s="25"/>
      <c r="AC981" s="25"/>
      <c r="AD981" s="25"/>
      <c r="AE981" s="25"/>
      <c r="AF981" s="27"/>
      <c r="AG981" s="27"/>
      <c r="AH981" s="27"/>
      <c r="AI981" s="27"/>
      <c r="AJ981" s="27"/>
      <c r="AK981" s="27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3"/>
      <c r="AY981" s="3"/>
    </row>
    <row r="982" spans="2:51" ht="18" customHeight="1" x14ac:dyDescent="0.25">
      <c r="B982" s="25"/>
      <c r="C982" s="25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5"/>
      <c r="X982" s="25"/>
      <c r="Y982" s="25"/>
      <c r="Z982" s="26"/>
      <c r="AA982" s="26"/>
      <c r="AB982" s="25"/>
      <c r="AC982" s="25"/>
      <c r="AD982" s="25"/>
      <c r="AE982" s="25"/>
      <c r="AF982" s="27"/>
      <c r="AG982" s="27"/>
      <c r="AH982" s="27"/>
      <c r="AI982" s="27"/>
      <c r="AJ982" s="27"/>
      <c r="AK982" s="27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3"/>
      <c r="AY982" s="3"/>
    </row>
    <row r="983" spans="2:51" ht="18" customHeight="1" x14ac:dyDescent="0.25">
      <c r="B983" s="25"/>
      <c r="C983" s="25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5"/>
      <c r="X983" s="25"/>
      <c r="Y983" s="25"/>
      <c r="Z983" s="26"/>
      <c r="AA983" s="26"/>
      <c r="AB983" s="25"/>
      <c r="AC983" s="25"/>
      <c r="AD983" s="25"/>
      <c r="AE983" s="25"/>
      <c r="AF983" s="27"/>
      <c r="AG983" s="27"/>
      <c r="AH983" s="27"/>
      <c r="AI983" s="27"/>
      <c r="AJ983" s="27"/>
      <c r="AK983" s="27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3"/>
      <c r="AY983" s="3"/>
    </row>
    <row r="984" spans="2:51" ht="18" customHeight="1" x14ac:dyDescent="0.25">
      <c r="B984" s="25"/>
      <c r="C984" s="25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5"/>
      <c r="X984" s="25"/>
      <c r="Y984" s="25"/>
      <c r="Z984" s="26"/>
      <c r="AA984" s="26"/>
      <c r="AB984" s="25"/>
      <c r="AC984" s="25"/>
      <c r="AD984" s="25"/>
      <c r="AE984" s="25"/>
      <c r="AF984" s="27"/>
      <c r="AG984" s="27"/>
      <c r="AH984" s="27"/>
      <c r="AI984" s="27"/>
      <c r="AJ984" s="27"/>
      <c r="AK984" s="27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3"/>
      <c r="AY984" s="3"/>
    </row>
    <row r="985" spans="2:51" ht="18" customHeight="1" x14ac:dyDescent="0.25">
      <c r="B985" s="25"/>
      <c r="C985" s="25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5"/>
      <c r="X985" s="25"/>
      <c r="Y985" s="25"/>
      <c r="Z985" s="26"/>
      <c r="AA985" s="26"/>
      <c r="AB985" s="25"/>
      <c r="AC985" s="25"/>
      <c r="AD985" s="25"/>
      <c r="AE985" s="25"/>
      <c r="AF985" s="27"/>
      <c r="AG985" s="27"/>
      <c r="AH985" s="27"/>
      <c r="AI985" s="27"/>
      <c r="AJ985" s="27"/>
      <c r="AK985" s="27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3"/>
      <c r="AY985" s="3"/>
    </row>
    <row r="986" spans="2:51" ht="18" customHeight="1" x14ac:dyDescent="0.25">
      <c r="B986" s="25"/>
      <c r="C986" s="25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5"/>
      <c r="X986" s="25"/>
      <c r="Y986" s="25"/>
      <c r="Z986" s="26"/>
      <c r="AA986" s="26"/>
      <c r="AB986" s="25"/>
      <c r="AC986" s="25"/>
      <c r="AD986" s="25"/>
      <c r="AE986" s="25"/>
      <c r="AF986" s="27"/>
      <c r="AG986" s="27"/>
      <c r="AH986" s="27"/>
      <c r="AI986" s="27"/>
      <c r="AJ986" s="27"/>
      <c r="AK986" s="27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3"/>
      <c r="AY986" s="3"/>
    </row>
    <row r="987" spans="2:51" ht="18" customHeight="1" x14ac:dyDescent="0.25">
      <c r="B987" s="25"/>
      <c r="C987" s="25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5"/>
      <c r="X987" s="25"/>
      <c r="Y987" s="25"/>
      <c r="Z987" s="26"/>
      <c r="AA987" s="26"/>
      <c r="AB987" s="25"/>
      <c r="AC987" s="25"/>
      <c r="AD987" s="25"/>
      <c r="AE987" s="25"/>
      <c r="AF987" s="27"/>
      <c r="AG987" s="27"/>
      <c r="AH987" s="27"/>
      <c r="AI987" s="27"/>
      <c r="AJ987" s="27"/>
      <c r="AK987" s="27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3"/>
      <c r="AY987" s="3"/>
    </row>
    <row r="988" spans="2:51" ht="18" customHeight="1" x14ac:dyDescent="0.25">
      <c r="B988" s="25"/>
      <c r="C988" s="25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5"/>
      <c r="X988" s="25"/>
      <c r="Y988" s="25"/>
      <c r="Z988" s="26"/>
      <c r="AA988" s="26"/>
      <c r="AB988" s="25"/>
      <c r="AC988" s="25"/>
      <c r="AD988" s="25"/>
      <c r="AE988" s="25"/>
      <c r="AF988" s="27"/>
      <c r="AG988" s="27"/>
      <c r="AH988" s="27"/>
      <c r="AI988" s="27"/>
      <c r="AJ988" s="27"/>
      <c r="AK988" s="27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3"/>
      <c r="AY988" s="3"/>
    </row>
    <row r="989" spans="2:51" ht="18" customHeight="1" x14ac:dyDescent="0.25">
      <c r="B989" s="25"/>
      <c r="C989" s="25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5"/>
      <c r="X989" s="25"/>
      <c r="Y989" s="25"/>
      <c r="Z989" s="26"/>
      <c r="AA989" s="26"/>
      <c r="AB989" s="25"/>
      <c r="AC989" s="25"/>
      <c r="AD989" s="25"/>
      <c r="AE989" s="25"/>
      <c r="AF989" s="27"/>
      <c r="AG989" s="27"/>
      <c r="AH989" s="27"/>
      <c r="AI989" s="27"/>
      <c r="AJ989" s="27"/>
      <c r="AK989" s="27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3"/>
      <c r="AY989" s="3"/>
    </row>
    <row r="990" spans="2:51" ht="18" customHeight="1" x14ac:dyDescent="0.25">
      <c r="B990" s="25"/>
      <c r="C990" s="25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5"/>
      <c r="X990" s="25"/>
      <c r="Y990" s="25"/>
      <c r="Z990" s="26"/>
      <c r="AA990" s="26"/>
      <c r="AB990" s="25"/>
      <c r="AC990" s="25"/>
      <c r="AD990" s="25"/>
      <c r="AE990" s="25"/>
      <c r="AF990" s="27"/>
      <c r="AG990" s="27"/>
      <c r="AH990" s="27"/>
      <c r="AI990" s="27"/>
      <c r="AJ990" s="27"/>
      <c r="AK990" s="27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3"/>
      <c r="AY990" s="3"/>
    </row>
    <row r="991" spans="2:51" ht="18" customHeight="1" x14ac:dyDescent="0.25">
      <c r="B991" s="25"/>
      <c r="C991" s="25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5"/>
      <c r="X991" s="25"/>
      <c r="Y991" s="25"/>
      <c r="Z991" s="26"/>
      <c r="AA991" s="26"/>
      <c r="AB991" s="25"/>
      <c r="AC991" s="25"/>
      <c r="AD991" s="25"/>
      <c r="AE991" s="25"/>
      <c r="AF991" s="27"/>
      <c r="AG991" s="27"/>
      <c r="AH991" s="27"/>
      <c r="AI991" s="27"/>
      <c r="AJ991" s="27"/>
      <c r="AK991" s="27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3"/>
      <c r="AY991" s="3"/>
    </row>
    <row r="992" spans="2:51" ht="18" customHeight="1" x14ac:dyDescent="0.25">
      <c r="B992" s="25"/>
      <c r="C992" s="25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5"/>
      <c r="X992" s="25"/>
      <c r="Y992" s="25"/>
      <c r="Z992" s="26"/>
      <c r="AA992" s="26"/>
      <c r="AB992" s="25"/>
      <c r="AC992" s="25"/>
      <c r="AD992" s="25"/>
      <c r="AE992" s="25"/>
      <c r="AF992" s="27"/>
      <c r="AG992" s="27"/>
      <c r="AH992" s="27"/>
      <c r="AI992" s="27"/>
      <c r="AJ992" s="27"/>
      <c r="AK992" s="27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3"/>
      <c r="AY992" s="3"/>
    </row>
    <row r="993" spans="2:51" ht="18" customHeight="1" x14ac:dyDescent="0.25">
      <c r="B993" s="25"/>
      <c r="C993" s="25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5"/>
      <c r="X993" s="25"/>
      <c r="Y993" s="25"/>
      <c r="Z993" s="26"/>
      <c r="AA993" s="26"/>
      <c r="AB993" s="25"/>
      <c r="AC993" s="25"/>
      <c r="AD993" s="25"/>
      <c r="AE993" s="25"/>
      <c r="AF993" s="27"/>
      <c r="AG993" s="27"/>
      <c r="AH993" s="27"/>
      <c r="AI993" s="27"/>
      <c r="AJ993" s="27"/>
      <c r="AK993" s="27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3"/>
      <c r="AY993" s="3"/>
    </row>
    <row r="994" spans="2:51" ht="18" customHeight="1" x14ac:dyDescent="0.25">
      <c r="B994" s="25"/>
      <c r="C994" s="25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5"/>
      <c r="X994" s="25"/>
      <c r="Y994" s="25"/>
      <c r="Z994" s="26"/>
      <c r="AA994" s="26"/>
      <c r="AB994" s="25"/>
      <c r="AC994" s="25"/>
      <c r="AD994" s="25"/>
      <c r="AE994" s="25"/>
      <c r="AF994" s="27"/>
      <c r="AG994" s="27"/>
      <c r="AH994" s="27"/>
      <c r="AI994" s="27"/>
      <c r="AJ994" s="27"/>
      <c r="AK994" s="27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3"/>
      <c r="AY994" s="3"/>
    </row>
    <row r="995" spans="2:51" ht="18" customHeight="1" x14ac:dyDescent="0.25">
      <c r="B995" s="25"/>
      <c r="C995" s="25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5"/>
      <c r="X995" s="25"/>
      <c r="Y995" s="25"/>
      <c r="Z995" s="26"/>
      <c r="AA995" s="26"/>
      <c r="AB995" s="25"/>
      <c r="AC995" s="25"/>
      <c r="AD995" s="25"/>
      <c r="AE995" s="25"/>
      <c r="AF995" s="27"/>
      <c r="AG995" s="27"/>
      <c r="AH995" s="27"/>
      <c r="AI995" s="27"/>
      <c r="AJ995" s="27"/>
      <c r="AK995" s="27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3"/>
      <c r="AY995" s="3"/>
    </row>
    <row r="996" spans="2:51" ht="18" customHeight="1" x14ac:dyDescent="0.25">
      <c r="B996" s="25"/>
      <c r="C996" s="25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5"/>
      <c r="X996" s="25"/>
      <c r="Y996" s="25"/>
      <c r="Z996" s="26"/>
      <c r="AA996" s="26"/>
      <c r="AB996" s="25"/>
      <c r="AC996" s="25"/>
      <c r="AD996" s="25"/>
      <c r="AE996" s="25"/>
      <c r="AF996" s="27"/>
      <c r="AG996" s="27"/>
      <c r="AH996" s="27"/>
      <c r="AI996" s="27"/>
      <c r="AJ996" s="27"/>
      <c r="AK996" s="27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3"/>
      <c r="AY996" s="3"/>
    </row>
    <row r="997" spans="2:51" ht="18" customHeight="1" x14ac:dyDescent="0.25">
      <c r="B997" s="25"/>
      <c r="C997" s="25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5"/>
      <c r="X997" s="25"/>
      <c r="Y997" s="25"/>
      <c r="Z997" s="26"/>
      <c r="AA997" s="26"/>
      <c r="AB997" s="25"/>
      <c r="AC997" s="25"/>
      <c r="AD997" s="25"/>
      <c r="AE997" s="25"/>
      <c r="AF997" s="27"/>
      <c r="AG997" s="27"/>
      <c r="AH997" s="27"/>
      <c r="AI997" s="27"/>
      <c r="AJ997" s="27"/>
      <c r="AK997" s="27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3"/>
      <c r="AY997" s="3"/>
    </row>
    <row r="998" spans="2:51" ht="18" customHeight="1" x14ac:dyDescent="0.25">
      <c r="B998" s="25"/>
      <c r="C998" s="25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5"/>
      <c r="X998" s="25"/>
      <c r="Y998" s="25"/>
      <c r="Z998" s="26"/>
      <c r="AA998" s="26"/>
      <c r="AB998" s="25"/>
      <c r="AC998" s="25"/>
      <c r="AD998" s="25"/>
      <c r="AE998" s="25"/>
      <c r="AF998" s="27"/>
      <c r="AG998" s="27"/>
      <c r="AH998" s="27"/>
      <c r="AI998" s="27"/>
      <c r="AJ998" s="27"/>
      <c r="AK998" s="27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3"/>
      <c r="AY998" s="3"/>
    </row>
    <row r="999" spans="2:51" ht="18" customHeight="1" x14ac:dyDescent="0.25">
      <c r="B999" s="25"/>
      <c r="C999" s="25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5"/>
      <c r="X999" s="25"/>
      <c r="Y999" s="25"/>
      <c r="Z999" s="26"/>
      <c r="AA999" s="26"/>
      <c r="AB999" s="25"/>
      <c r="AC999" s="25"/>
      <c r="AD999" s="25"/>
      <c r="AE999" s="25"/>
      <c r="AF999" s="27"/>
      <c r="AG999" s="27"/>
      <c r="AH999" s="27"/>
      <c r="AI999" s="27"/>
      <c r="AJ999" s="27"/>
      <c r="AK999" s="27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3"/>
      <c r="AY999" s="3"/>
    </row>
    <row r="1000" spans="2:51" ht="18" customHeight="1" x14ac:dyDescent="0.25">
      <c r="B1000" s="25"/>
      <c r="C1000" s="25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5"/>
      <c r="X1000" s="25"/>
      <c r="Y1000" s="25"/>
      <c r="Z1000" s="26"/>
      <c r="AA1000" s="26"/>
      <c r="AB1000" s="25"/>
      <c r="AC1000" s="25"/>
      <c r="AD1000" s="25"/>
      <c r="AE1000" s="25"/>
      <c r="AF1000" s="27"/>
      <c r="AG1000" s="27"/>
      <c r="AH1000" s="27"/>
      <c r="AI1000" s="27"/>
      <c r="AJ1000" s="27"/>
      <c r="AK1000" s="27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3"/>
      <c r="AY1000" s="3"/>
    </row>
    <row r="1001" spans="2:51" ht="18" customHeight="1" x14ac:dyDescent="0.25">
      <c r="B1001" s="25"/>
      <c r="C1001" s="25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5"/>
      <c r="X1001" s="25"/>
      <c r="Y1001" s="25"/>
      <c r="Z1001" s="26"/>
      <c r="AA1001" s="26"/>
      <c r="AB1001" s="25"/>
      <c r="AC1001" s="25"/>
      <c r="AD1001" s="25"/>
      <c r="AE1001" s="25"/>
      <c r="AF1001" s="27"/>
      <c r="AG1001" s="27"/>
      <c r="AH1001" s="27"/>
      <c r="AI1001" s="27"/>
      <c r="AJ1001" s="27"/>
      <c r="AK1001" s="27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3"/>
      <c r="AY1001" s="3"/>
    </row>
  </sheetData>
  <sheetProtection autoFilter="0"/>
  <autoFilter ref="B4:AW5" xr:uid="{04A2929E-9AC1-43A8-93EF-D05752F8DC3B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6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</autoFilter>
  <mergeCells count="11976">
    <mergeCell ref="B174:C174"/>
    <mergeCell ref="B179:C179"/>
    <mergeCell ref="B175:C175"/>
    <mergeCell ref="B176:C176"/>
    <mergeCell ref="B177:C177"/>
    <mergeCell ref="B178:C178"/>
    <mergeCell ref="B200:C200"/>
    <mergeCell ref="B198:C198"/>
    <mergeCell ref="B190:C190"/>
    <mergeCell ref="D173:N173"/>
    <mergeCell ref="D174:N174"/>
    <mergeCell ref="D175:N175"/>
    <mergeCell ref="D176:N176"/>
    <mergeCell ref="D177:N177"/>
    <mergeCell ref="D181:N181"/>
    <mergeCell ref="O181:V181"/>
    <mergeCell ref="D185:N185"/>
    <mergeCell ref="D186:N186"/>
    <mergeCell ref="D187:N187"/>
    <mergeCell ref="D191:N191"/>
    <mergeCell ref="D192:N192"/>
    <mergeCell ref="D193:N193"/>
    <mergeCell ref="D197:N197"/>
    <mergeCell ref="O197:V197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9:C199"/>
    <mergeCell ref="D201:N201"/>
    <mergeCell ref="D202:N202"/>
    <mergeCell ref="D203:N203"/>
    <mergeCell ref="O201:V201"/>
    <mergeCell ref="B197:C197"/>
    <mergeCell ref="O191:V191"/>
    <mergeCell ref="D180:N180"/>
    <mergeCell ref="O180:V180"/>
    <mergeCell ref="D184:N184"/>
    <mergeCell ref="O184:V184"/>
    <mergeCell ref="D190:N190"/>
    <mergeCell ref="O190:V190"/>
    <mergeCell ref="D196:N196"/>
    <mergeCell ref="O196:V196"/>
    <mergeCell ref="D200:N200"/>
    <mergeCell ref="O200:V200"/>
    <mergeCell ref="D206:N206"/>
    <mergeCell ref="O206:V206"/>
    <mergeCell ref="D182:N182"/>
    <mergeCell ref="O173:V173"/>
    <mergeCell ref="B132:C132"/>
    <mergeCell ref="B133:C133"/>
    <mergeCell ref="B134:C134"/>
    <mergeCell ref="D125:N125"/>
    <mergeCell ref="D129:N129"/>
    <mergeCell ref="D130:N130"/>
    <mergeCell ref="D131:N131"/>
    <mergeCell ref="D132:N132"/>
    <mergeCell ref="D133:N133"/>
    <mergeCell ref="D134:N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5:C145"/>
    <mergeCell ref="B146:C146"/>
    <mergeCell ref="B147:C147"/>
    <mergeCell ref="D138:N138"/>
    <mergeCell ref="D139:N139"/>
    <mergeCell ref="D147:N147"/>
    <mergeCell ref="O147:V147"/>
    <mergeCell ref="B164:C164"/>
    <mergeCell ref="B163:C163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D157:N157"/>
    <mergeCell ref="D161:N161"/>
    <mergeCell ref="O161:V161"/>
    <mergeCell ref="O132:V132"/>
    <mergeCell ref="D155:N155"/>
    <mergeCell ref="O155:V155"/>
    <mergeCell ref="D160:N160"/>
    <mergeCell ref="O160:V160"/>
    <mergeCell ref="D164:N164"/>
    <mergeCell ref="O164:V164"/>
    <mergeCell ref="B143:C143"/>
    <mergeCell ref="B144:C144"/>
    <mergeCell ref="B148:C148"/>
    <mergeCell ref="B149:C149"/>
    <mergeCell ref="B150:C150"/>
    <mergeCell ref="B151:C151"/>
    <mergeCell ref="B152:C152"/>
    <mergeCell ref="B153:C153"/>
    <mergeCell ref="B154:C154"/>
    <mergeCell ref="D143:N143"/>
    <mergeCell ref="O143:V143"/>
    <mergeCell ref="B60:C60"/>
    <mergeCell ref="B61:C61"/>
    <mergeCell ref="B62:C62"/>
    <mergeCell ref="B63:C63"/>
    <mergeCell ref="B64:C64"/>
    <mergeCell ref="B65:C65"/>
    <mergeCell ref="B66:C66"/>
    <mergeCell ref="D58:N58"/>
    <mergeCell ref="D62:N62"/>
    <mergeCell ref="D63:N6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70:C70"/>
    <mergeCell ref="B71:C71"/>
    <mergeCell ref="B72:C72"/>
    <mergeCell ref="B73:C73"/>
    <mergeCell ref="D70:N70"/>
    <mergeCell ref="D71:N71"/>
    <mergeCell ref="D75:N75"/>
    <mergeCell ref="D76:N76"/>
    <mergeCell ref="D80:N80"/>
    <mergeCell ref="O80:V80"/>
    <mergeCell ref="B97:C97"/>
    <mergeCell ref="B98:C98"/>
    <mergeCell ref="B99:C99"/>
    <mergeCell ref="B85:C85"/>
    <mergeCell ref="B86:C86"/>
    <mergeCell ref="B87:C87"/>
    <mergeCell ref="D87:N87"/>
    <mergeCell ref="D91:N91"/>
    <mergeCell ref="D95:N95"/>
    <mergeCell ref="O95:V95"/>
    <mergeCell ref="D99:N99"/>
    <mergeCell ref="O99:V99"/>
    <mergeCell ref="O87:V87"/>
    <mergeCell ref="D83:N83"/>
    <mergeCell ref="O83:V83"/>
    <mergeCell ref="D93:N93"/>
    <mergeCell ref="O93:V93"/>
    <mergeCell ref="D96:N96"/>
    <mergeCell ref="O96:V96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D34:N34"/>
    <mergeCell ref="D38:N38"/>
    <mergeCell ref="D42:N42"/>
    <mergeCell ref="O42:V42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D46:N46"/>
    <mergeCell ref="D50:N50"/>
    <mergeCell ref="D54:N54"/>
    <mergeCell ref="B56:C56"/>
    <mergeCell ref="B57:C57"/>
    <mergeCell ref="B58:C58"/>
    <mergeCell ref="B59:C59"/>
    <mergeCell ref="B995:C995"/>
    <mergeCell ref="B987:C987"/>
    <mergeCell ref="B988:C988"/>
    <mergeCell ref="B989:C989"/>
    <mergeCell ref="B990:C990"/>
    <mergeCell ref="D987:N987"/>
    <mergeCell ref="O987:V987"/>
    <mergeCell ref="W987:Y987"/>
    <mergeCell ref="Z987:AA987"/>
    <mergeCell ref="AB987:AC987"/>
    <mergeCell ref="AD987:AE987"/>
    <mergeCell ref="AF987:AH987"/>
    <mergeCell ref="AI987:AK987"/>
    <mergeCell ref="AL987:AO987"/>
    <mergeCell ref="AP987:AS987"/>
    <mergeCell ref="AT987:AW987"/>
    <mergeCell ref="D988:N988"/>
    <mergeCell ref="O988:V988"/>
    <mergeCell ref="W988:Y988"/>
    <mergeCell ref="Z988:AA988"/>
    <mergeCell ref="AB988:AC988"/>
    <mergeCell ref="AD988:AE988"/>
    <mergeCell ref="B996:C996"/>
    <mergeCell ref="B997:C997"/>
    <mergeCell ref="B998:C998"/>
    <mergeCell ref="B991:C991"/>
    <mergeCell ref="B992:C992"/>
    <mergeCell ref="B993:C993"/>
    <mergeCell ref="B994:C994"/>
    <mergeCell ref="B999:C999"/>
    <mergeCell ref="B1000:C1000"/>
    <mergeCell ref="B1001:C1001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D22:N22"/>
    <mergeCell ref="O22:V22"/>
    <mergeCell ref="B971:C971"/>
    <mergeCell ref="B972:C972"/>
    <mergeCell ref="B973:C973"/>
    <mergeCell ref="B965:C965"/>
    <mergeCell ref="B966:C966"/>
    <mergeCell ref="B967:C967"/>
    <mergeCell ref="B968:C968"/>
    <mergeCell ref="B969:C969"/>
    <mergeCell ref="B970:C970"/>
    <mergeCell ref="D966:N966"/>
    <mergeCell ref="D970:N970"/>
    <mergeCell ref="O970:V970"/>
    <mergeCell ref="W970:Y970"/>
    <mergeCell ref="Z970:AA970"/>
    <mergeCell ref="AB970:AC970"/>
    <mergeCell ref="AD970:AE970"/>
    <mergeCell ref="AF970:AH970"/>
    <mergeCell ref="B981:C981"/>
    <mergeCell ref="B982:C982"/>
    <mergeCell ref="D977:N977"/>
    <mergeCell ref="O977:V977"/>
    <mergeCell ref="W977:Y977"/>
    <mergeCell ref="B979:C979"/>
    <mergeCell ref="B980:C980"/>
    <mergeCell ref="B974:C974"/>
    <mergeCell ref="B983:C983"/>
    <mergeCell ref="B984:C984"/>
    <mergeCell ref="B985:C985"/>
    <mergeCell ref="B986:C986"/>
    <mergeCell ref="B975:C975"/>
    <mergeCell ref="B976:C976"/>
    <mergeCell ref="B977:C977"/>
    <mergeCell ref="B978:C978"/>
    <mergeCell ref="D974:N974"/>
    <mergeCell ref="O974:V974"/>
    <mergeCell ref="W974:Y974"/>
    <mergeCell ref="Z974:AA974"/>
    <mergeCell ref="AB974:AC974"/>
    <mergeCell ref="AD974:AE974"/>
    <mergeCell ref="AF974:AH974"/>
    <mergeCell ref="D978:N978"/>
    <mergeCell ref="O978:V978"/>
    <mergeCell ref="W978:Y978"/>
    <mergeCell ref="Z978:AA978"/>
    <mergeCell ref="AB978:AC978"/>
    <mergeCell ref="AD978:AE978"/>
    <mergeCell ref="AF978:AH978"/>
    <mergeCell ref="D982:N982"/>
    <mergeCell ref="O982:V982"/>
    <mergeCell ref="W982:Y982"/>
    <mergeCell ref="Z982:AA982"/>
    <mergeCell ref="AB982:AC982"/>
    <mergeCell ref="AD982:AE982"/>
    <mergeCell ref="AF982:AH982"/>
    <mergeCell ref="D986:N986"/>
    <mergeCell ref="O986:V986"/>
    <mergeCell ref="W986:Y986"/>
    <mergeCell ref="Z986:AA986"/>
    <mergeCell ref="AB986:AC986"/>
    <mergeCell ref="AD986:AE986"/>
    <mergeCell ref="AF986:AH986"/>
    <mergeCell ref="B955:C955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63:C963"/>
    <mergeCell ref="B964:C964"/>
    <mergeCell ref="B956:C956"/>
    <mergeCell ref="B957:C957"/>
    <mergeCell ref="B958:C958"/>
    <mergeCell ref="B959:C959"/>
    <mergeCell ref="B960:C960"/>
    <mergeCell ref="B961:C961"/>
    <mergeCell ref="B962:C962"/>
    <mergeCell ref="D956:N956"/>
    <mergeCell ref="O956:V956"/>
    <mergeCell ref="W956:Y956"/>
    <mergeCell ref="Z956:AA956"/>
    <mergeCell ref="AB956:AC956"/>
    <mergeCell ref="AD956:AE956"/>
    <mergeCell ref="AF956:AH956"/>
    <mergeCell ref="AI956:AK956"/>
    <mergeCell ref="AL956:AO956"/>
    <mergeCell ref="AP956:AS956"/>
    <mergeCell ref="O966:V966"/>
    <mergeCell ref="W966:Y966"/>
    <mergeCell ref="Z966:AA966"/>
    <mergeCell ref="AB966:AC966"/>
    <mergeCell ref="AD966:AE966"/>
    <mergeCell ref="AF966:AH966"/>
    <mergeCell ref="D950:N950"/>
    <mergeCell ref="O950:V950"/>
    <mergeCell ref="W950:Y950"/>
    <mergeCell ref="Z950:AA950"/>
    <mergeCell ref="AB950:AC950"/>
    <mergeCell ref="AD950:AE950"/>
    <mergeCell ref="AF950:AH950"/>
    <mergeCell ref="AI950:AK950"/>
    <mergeCell ref="AL950:AO950"/>
    <mergeCell ref="AP950:AS950"/>
    <mergeCell ref="D954:N954"/>
    <mergeCell ref="O954:V954"/>
    <mergeCell ref="W954:Y954"/>
    <mergeCell ref="Z954:AA954"/>
    <mergeCell ref="AB954:AC954"/>
    <mergeCell ref="AD954:AE954"/>
    <mergeCell ref="AF954:AH954"/>
    <mergeCell ref="AI954:AK954"/>
    <mergeCell ref="AL954:AO954"/>
    <mergeCell ref="AP954:AS954"/>
    <mergeCell ref="D959:N959"/>
    <mergeCell ref="O959:V959"/>
    <mergeCell ref="W959:Y959"/>
    <mergeCell ref="Z959:AA959"/>
    <mergeCell ref="AB959:AC959"/>
    <mergeCell ref="AD959:AE959"/>
    <mergeCell ref="AF959:AH959"/>
    <mergeCell ref="AI959:AK959"/>
    <mergeCell ref="AL959:AO959"/>
    <mergeCell ref="AP959:AS959"/>
    <mergeCell ref="B931:C931"/>
    <mergeCell ref="B932:C932"/>
    <mergeCell ref="B933:C933"/>
    <mergeCell ref="B925:C925"/>
    <mergeCell ref="B926:C926"/>
    <mergeCell ref="B927:C927"/>
    <mergeCell ref="B928:C928"/>
    <mergeCell ref="B929:C929"/>
    <mergeCell ref="B930:C930"/>
    <mergeCell ref="D926:N926"/>
    <mergeCell ref="D930:N930"/>
    <mergeCell ref="O930:V930"/>
    <mergeCell ref="W930:Y930"/>
    <mergeCell ref="Z930:AA930"/>
    <mergeCell ref="AB930:AC930"/>
    <mergeCell ref="AD930:AE930"/>
    <mergeCell ref="AF930:AH930"/>
    <mergeCell ref="B941:C941"/>
    <mergeCell ref="B942:C942"/>
    <mergeCell ref="D937:N937"/>
    <mergeCell ref="O937:V937"/>
    <mergeCell ref="W937:Y937"/>
    <mergeCell ref="B939:C939"/>
    <mergeCell ref="B940:C940"/>
    <mergeCell ref="B934:C934"/>
    <mergeCell ref="B943:C943"/>
    <mergeCell ref="B944:C944"/>
    <mergeCell ref="B945:C945"/>
    <mergeCell ref="B946:C946"/>
    <mergeCell ref="B935:C935"/>
    <mergeCell ref="B936:C936"/>
    <mergeCell ref="B937:C937"/>
    <mergeCell ref="B938:C938"/>
    <mergeCell ref="D934:N934"/>
    <mergeCell ref="O934:V934"/>
    <mergeCell ref="W934:Y934"/>
    <mergeCell ref="Z934:AA934"/>
    <mergeCell ref="AB934:AC934"/>
    <mergeCell ref="AD934:AE934"/>
    <mergeCell ref="AF934:AH934"/>
    <mergeCell ref="D938:N938"/>
    <mergeCell ref="O938:V938"/>
    <mergeCell ref="W938:Y938"/>
    <mergeCell ref="Z938:AA938"/>
    <mergeCell ref="AB938:AC938"/>
    <mergeCell ref="AD938:AE938"/>
    <mergeCell ref="AF938:AH938"/>
    <mergeCell ref="D942:N942"/>
    <mergeCell ref="O942:V942"/>
    <mergeCell ref="W942:Y942"/>
    <mergeCell ref="Z942:AA942"/>
    <mergeCell ref="AB942:AC942"/>
    <mergeCell ref="AD942:AE942"/>
    <mergeCell ref="AF942:AH942"/>
    <mergeCell ref="D946:N946"/>
    <mergeCell ref="O946:V946"/>
    <mergeCell ref="W946:Y946"/>
    <mergeCell ref="Z946:AA946"/>
    <mergeCell ref="AB946:AC946"/>
    <mergeCell ref="AD946:AE946"/>
    <mergeCell ref="AF946:AH946"/>
    <mergeCell ref="B915:C915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23:C923"/>
    <mergeCell ref="B924:C924"/>
    <mergeCell ref="B916:C916"/>
    <mergeCell ref="B917:C917"/>
    <mergeCell ref="B918:C918"/>
    <mergeCell ref="B919:C919"/>
    <mergeCell ref="B920:C920"/>
    <mergeCell ref="B921:C921"/>
    <mergeCell ref="B922:C922"/>
    <mergeCell ref="D916:N916"/>
    <mergeCell ref="O916:V916"/>
    <mergeCell ref="W916:Y916"/>
    <mergeCell ref="Z916:AA916"/>
    <mergeCell ref="AB916:AC916"/>
    <mergeCell ref="AD916:AE916"/>
    <mergeCell ref="AF916:AH916"/>
    <mergeCell ref="AI916:AK916"/>
    <mergeCell ref="AL916:AO916"/>
    <mergeCell ref="AP916:AS916"/>
    <mergeCell ref="O926:V926"/>
    <mergeCell ref="W926:Y926"/>
    <mergeCell ref="Z926:AA926"/>
    <mergeCell ref="AB926:AC926"/>
    <mergeCell ref="AD926:AE926"/>
    <mergeCell ref="AF926:AH926"/>
    <mergeCell ref="D910:N910"/>
    <mergeCell ref="O910:V910"/>
    <mergeCell ref="W910:Y910"/>
    <mergeCell ref="Z910:AA910"/>
    <mergeCell ref="AB910:AC910"/>
    <mergeCell ref="AD910:AE910"/>
    <mergeCell ref="AF910:AH910"/>
    <mergeCell ref="AI910:AK910"/>
    <mergeCell ref="AL910:AO910"/>
    <mergeCell ref="AP910:AS910"/>
    <mergeCell ref="D914:N914"/>
    <mergeCell ref="O914:V914"/>
    <mergeCell ref="W914:Y914"/>
    <mergeCell ref="Z914:AA914"/>
    <mergeCell ref="AB914:AC914"/>
    <mergeCell ref="AD914:AE914"/>
    <mergeCell ref="AF914:AH914"/>
    <mergeCell ref="AI914:AK914"/>
    <mergeCell ref="AL914:AO914"/>
    <mergeCell ref="AP914:AS914"/>
    <mergeCell ref="D919:N919"/>
    <mergeCell ref="O919:V919"/>
    <mergeCell ref="W919:Y919"/>
    <mergeCell ref="Z919:AA919"/>
    <mergeCell ref="AB919:AC919"/>
    <mergeCell ref="AD919:AE919"/>
    <mergeCell ref="AF919:AH919"/>
    <mergeCell ref="AI919:AK919"/>
    <mergeCell ref="AL919:AO919"/>
    <mergeCell ref="AP919:AS919"/>
    <mergeCell ref="B891:C891"/>
    <mergeCell ref="B892:C892"/>
    <mergeCell ref="B893:C893"/>
    <mergeCell ref="B885:C885"/>
    <mergeCell ref="B886:C886"/>
    <mergeCell ref="B887:C887"/>
    <mergeCell ref="B888:C888"/>
    <mergeCell ref="B889:C889"/>
    <mergeCell ref="B890:C890"/>
    <mergeCell ref="D886:N886"/>
    <mergeCell ref="D890:N890"/>
    <mergeCell ref="O890:V890"/>
    <mergeCell ref="W890:Y890"/>
    <mergeCell ref="Z890:AA890"/>
    <mergeCell ref="AB890:AC890"/>
    <mergeCell ref="AD890:AE890"/>
    <mergeCell ref="AF890:AH890"/>
    <mergeCell ref="B901:C901"/>
    <mergeCell ref="B902:C902"/>
    <mergeCell ref="D897:N897"/>
    <mergeCell ref="O897:V897"/>
    <mergeCell ref="W897:Y897"/>
    <mergeCell ref="B899:C899"/>
    <mergeCell ref="B900:C900"/>
    <mergeCell ref="B894:C894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D894:N894"/>
    <mergeCell ref="O894:V894"/>
    <mergeCell ref="W894:Y894"/>
    <mergeCell ref="Z894:AA894"/>
    <mergeCell ref="AB894:AC894"/>
    <mergeCell ref="AD894:AE894"/>
    <mergeCell ref="AF894:AH894"/>
    <mergeCell ref="D898:N898"/>
    <mergeCell ref="O898:V898"/>
    <mergeCell ref="W898:Y898"/>
    <mergeCell ref="Z898:AA898"/>
    <mergeCell ref="AB898:AC898"/>
    <mergeCell ref="AD898:AE898"/>
    <mergeCell ref="AF898:AH898"/>
    <mergeCell ref="D902:N902"/>
    <mergeCell ref="O902:V902"/>
    <mergeCell ref="W902:Y902"/>
    <mergeCell ref="Z902:AA902"/>
    <mergeCell ref="AB902:AC902"/>
    <mergeCell ref="AD902:AE902"/>
    <mergeCell ref="AF902:AH902"/>
    <mergeCell ref="D906:N906"/>
    <mergeCell ref="O906:V906"/>
    <mergeCell ref="W906:Y906"/>
    <mergeCell ref="Z906:AA906"/>
    <mergeCell ref="AB906:AC906"/>
    <mergeCell ref="AD906:AE906"/>
    <mergeCell ref="AF906:AH906"/>
    <mergeCell ref="B875:C875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83:C883"/>
    <mergeCell ref="B884:C884"/>
    <mergeCell ref="B876:C876"/>
    <mergeCell ref="B877:C877"/>
    <mergeCell ref="B878:C878"/>
    <mergeCell ref="B879:C879"/>
    <mergeCell ref="B880:C880"/>
    <mergeCell ref="B881:C881"/>
    <mergeCell ref="B882:C882"/>
    <mergeCell ref="D876:N876"/>
    <mergeCell ref="O876:V876"/>
    <mergeCell ref="W876:Y876"/>
    <mergeCell ref="Z876:AA876"/>
    <mergeCell ref="AB876:AC876"/>
    <mergeCell ref="AD876:AE876"/>
    <mergeCell ref="AF876:AH876"/>
    <mergeCell ref="AI876:AK876"/>
    <mergeCell ref="AL876:AO876"/>
    <mergeCell ref="AP876:AS876"/>
    <mergeCell ref="O886:V886"/>
    <mergeCell ref="W886:Y886"/>
    <mergeCell ref="Z886:AA886"/>
    <mergeCell ref="AB886:AC886"/>
    <mergeCell ref="AD886:AE886"/>
    <mergeCell ref="AF886:AH886"/>
    <mergeCell ref="D870:N870"/>
    <mergeCell ref="O870:V870"/>
    <mergeCell ref="W870:Y870"/>
    <mergeCell ref="Z870:AA870"/>
    <mergeCell ref="AB870:AC870"/>
    <mergeCell ref="AD870:AE870"/>
    <mergeCell ref="AF870:AH870"/>
    <mergeCell ref="AI870:AK870"/>
    <mergeCell ref="AL870:AO870"/>
    <mergeCell ref="AP870:AS870"/>
    <mergeCell ref="D874:N874"/>
    <mergeCell ref="O874:V874"/>
    <mergeCell ref="W874:Y874"/>
    <mergeCell ref="Z874:AA874"/>
    <mergeCell ref="AB874:AC874"/>
    <mergeCell ref="AD874:AE874"/>
    <mergeCell ref="AF874:AH874"/>
    <mergeCell ref="AI874:AK874"/>
    <mergeCell ref="AL874:AO874"/>
    <mergeCell ref="AP874:AS874"/>
    <mergeCell ref="D879:N879"/>
    <mergeCell ref="O879:V879"/>
    <mergeCell ref="W879:Y879"/>
    <mergeCell ref="Z879:AA879"/>
    <mergeCell ref="AB879:AC879"/>
    <mergeCell ref="AD879:AE879"/>
    <mergeCell ref="AF879:AH879"/>
    <mergeCell ref="AI879:AK879"/>
    <mergeCell ref="AL879:AO879"/>
    <mergeCell ref="AP879:AS879"/>
    <mergeCell ref="B851:C851"/>
    <mergeCell ref="B852:C852"/>
    <mergeCell ref="B853:C853"/>
    <mergeCell ref="B845:C845"/>
    <mergeCell ref="B846:C846"/>
    <mergeCell ref="B847:C847"/>
    <mergeCell ref="B848:C848"/>
    <mergeCell ref="B849:C849"/>
    <mergeCell ref="B850:C850"/>
    <mergeCell ref="D846:N846"/>
    <mergeCell ref="D850:N850"/>
    <mergeCell ref="O850:V850"/>
    <mergeCell ref="W850:Y850"/>
    <mergeCell ref="Z850:AA850"/>
    <mergeCell ref="AB850:AC850"/>
    <mergeCell ref="AD850:AE850"/>
    <mergeCell ref="AF850:AH850"/>
    <mergeCell ref="B861:C861"/>
    <mergeCell ref="B862:C862"/>
    <mergeCell ref="D857:N857"/>
    <mergeCell ref="O857:V857"/>
    <mergeCell ref="W857:Y857"/>
    <mergeCell ref="B859:C859"/>
    <mergeCell ref="B860:C860"/>
    <mergeCell ref="B854:C854"/>
    <mergeCell ref="B863:C863"/>
    <mergeCell ref="B864:C864"/>
    <mergeCell ref="B865:C865"/>
    <mergeCell ref="B866:C866"/>
    <mergeCell ref="B855:C855"/>
    <mergeCell ref="B856:C856"/>
    <mergeCell ref="B857:C857"/>
    <mergeCell ref="B858:C858"/>
    <mergeCell ref="D854:N854"/>
    <mergeCell ref="O854:V854"/>
    <mergeCell ref="W854:Y854"/>
    <mergeCell ref="Z854:AA854"/>
    <mergeCell ref="AB854:AC854"/>
    <mergeCell ref="AD854:AE854"/>
    <mergeCell ref="AF854:AH854"/>
    <mergeCell ref="D858:N858"/>
    <mergeCell ref="O858:V858"/>
    <mergeCell ref="W858:Y858"/>
    <mergeCell ref="Z858:AA858"/>
    <mergeCell ref="AB858:AC858"/>
    <mergeCell ref="AD858:AE858"/>
    <mergeCell ref="AF858:AH858"/>
    <mergeCell ref="D862:N862"/>
    <mergeCell ref="O862:V862"/>
    <mergeCell ref="W862:Y862"/>
    <mergeCell ref="Z862:AA862"/>
    <mergeCell ref="AB862:AC862"/>
    <mergeCell ref="AD862:AE862"/>
    <mergeCell ref="AF862:AH862"/>
    <mergeCell ref="D866:N866"/>
    <mergeCell ref="O866:V866"/>
    <mergeCell ref="W866:Y866"/>
    <mergeCell ref="Z866:AA866"/>
    <mergeCell ref="AB866:AC866"/>
    <mergeCell ref="AD866:AE866"/>
    <mergeCell ref="AF866:AH866"/>
    <mergeCell ref="B835:C835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43:C843"/>
    <mergeCell ref="B844:C844"/>
    <mergeCell ref="B836:C836"/>
    <mergeCell ref="B837:C837"/>
    <mergeCell ref="B838:C838"/>
    <mergeCell ref="B839:C839"/>
    <mergeCell ref="B840:C840"/>
    <mergeCell ref="B841:C841"/>
    <mergeCell ref="B842:C842"/>
    <mergeCell ref="D836:N836"/>
    <mergeCell ref="O836:V836"/>
    <mergeCell ref="W836:Y836"/>
    <mergeCell ref="Z836:AA836"/>
    <mergeCell ref="AB836:AC836"/>
    <mergeCell ref="AD836:AE836"/>
    <mergeCell ref="AF836:AH836"/>
    <mergeCell ref="AI836:AK836"/>
    <mergeCell ref="AL836:AO836"/>
    <mergeCell ref="AP836:AS836"/>
    <mergeCell ref="O846:V846"/>
    <mergeCell ref="W846:Y846"/>
    <mergeCell ref="Z846:AA846"/>
    <mergeCell ref="AB846:AC846"/>
    <mergeCell ref="AD846:AE846"/>
    <mergeCell ref="AF846:AH846"/>
    <mergeCell ref="D830:N830"/>
    <mergeCell ref="O830:V830"/>
    <mergeCell ref="W830:Y830"/>
    <mergeCell ref="Z830:AA830"/>
    <mergeCell ref="AB830:AC830"/>
    <mergeCell ref="AD830:AE830"/>
    <mergeCell ref="AF830:AH830"/>
    <mergeCell ref="AI830:AK830"/>
    <mergeCell ref="AL830:AO830"/>
    <mergeCell ref="AP830:AS830"/>
    <mergeCell ref="D834:N834"/>
    <mergeCell ref="O834:V834"/>
    <mergeCell ref="W834:Y834"/>
    <mergeCell ref="Z834:AA834"/>
    <mergeCell ref="AB834:AC834"/>
    <mergeCell ref="AD834:AE834"/>
    <mergeCell ref="AF834:AH834"/>
    <mergeCell ref="AI834:AK834"/>
    <mergeCell ref="AL834:AO834"/>
    <mergeCell ref="AP834:AS834"/>
    <mergeCell ref="D839:N839"/>
    <mergeCell ref="O839:V839"/>
    <mergeCell ref="W839:Y839"/>
    <mergeCell ref="Z839:AA839"/>
    <mergeCell ref="AB839:AC839"/>
    <mergeCell ref="AD839:AE839"/>
    <mergeCell ref="AF839:AH839"/>
    <mergeCell ref="AI839:AK839"/>
    <mergeCell ref="AL839:AO839"/>
    <mergeCell ref="AP839:AS839"/>
    <mergeCell ref="B811:C811"/>
    <mergeCell ref="B812:C812"/>
    <mergeCell ref="B813:C813"/>
    <mergeCell ref="B805:C805"/>
    <mergeCell ref="B806:C806"/>
    <mergeCell ref="B807:C807"/>
    <mergeCell ref="B808:C808"/>
    <mergeCell ref="B809:C809"/>
    <mergeCell ref="B810:C810"/>
    <mergeCell ref="D806:N806"/>
    <mergeCell ref="D810:N810"/>
    <mergeCell ref="O810:V810"/>
    <mergeCell ref="W810:Y810"/>
    <mergeCell ref="Z810:AA810"/>
    <mergeCell ref="AB810:AC810"/>
    <mergeCell ref="AD810:AE810"/>
    <mergeCell ref="AF810:AH810"/>
    <mergeCell ref="B821:C821"/>
    <mergeCell ref="B822:C822"/>
    <mergeCell ref="D817:N817"/>
    <mergeCell ref="O817:V817"/>
    <mergeCell ref="W817:Y817"/>
    <mergeCell ref="B819:C819"/>
    <mergeCell ref="B820:C820"/>
    <mergeCell ref="B814:C814"/>
    <mergeCell ref="B823:C823"/>
    <mergeCell ref="B824:C824"/>
    <mergeCell ref="B825:C825"/>
    <mergeCell ref="B826:C826"/>
    <mergeCell ref="B815:C815"/>
    <mergeCell ref="B816:C816"/>
    <mergeCell ref="B817:C817"/>
    <mergeCell ref="B818:C818"/>
    <mergeCell ref="D814:N814"/>
    <mergeCell ref="O814:V814"/>
    <mergeCell ref="W814:Y814"/>
    <mergeCell ref="Z814:AA814"/>
    <mergeCell ref="AB814:AC814"/>
    <mergeCell ref="AD814:AE814"/>
    <mergeCell ref="AF814:AH814"/>
    <mergeCell ref="D818:N818"/>
    <mergeCell ref="O818:V818"/>
    <mergeCell ref="W818:Y818"/>
    <mergeCell ref="Z818:AA818"/>
    <mergeCell ref="AB818:AC818"/>
    <mergeCell ref="AD818:AE818"/>
    <mergeCell ref="AF818:AH818"/>
    <mergeCell ref="D822:N822"/>
    <mergeCell ref="O822:V822"/>
    <mergeCell ref="W822:Y822"/>
    <mergeCell ref="Z822:AA822"/>
    <mergeCell ref="AB822:AC822"/>
    <mergeCell ref="AD822:AE822"/>
    <mergeCell ref="AF822:AH822"/>
    <mergeCell ref="D826:N826"/>
    <mergeCell ref="O826:V826"/>
    <mergeCell ref="W826:Y826"/>
    <mergeCell ref="Z826:AA826"/>
    <mergeCell ref="AB826:AC826"/>
    <mergeCell ref="AD826:AE826"/>
    <mergeCell ref="AF826:AH826"/>
    <mergeCell ref="B795:C795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803:C803"/>
    <mergeCell ref="B804:C804"/>
    <mergeCell ref="B796:C796"/>
    <mergeCell ref="B797:C797"/>
    <mergeCell ref="B798:C798"/>
    <mergeCell ref="B799:C799"/>
    <mergeCell ref="B800:C800"/>
    <mergeCell ref="B801:C801"/>
    <mergeCell ref="B802:C802"/>
    <mergeCell ref="D796:N796"/>
    <mergeCell ref="O796:V796"/>
    <mergeCell ref="W796:Y796"/>
    <mergeCell ref="Z796:AA796"/>
    <mergeCell ref="AB796:AC796"/>
    <mergeCell ref="AD796:AE796"/>
    <mergeCell ref="AF796:AH796"/>
    <mergeCell ref="AI796:AK796"/>
    <mergeCell ref="AL796:AO796"/>
    <mergeCell ref="AP796:AS796"/>
    <mergeCell ref="O806:V806"/>
    <mergeCell ref="W806:Y806"/>
    <mergeCell ref="Z806:AA806"/>
    <mergeCell ref="AB806:AC806"/>
    <mergeCell ref="AD806:AE806"/>
    <mergeCell ref="AF806:AH806"/>
    <mergeCell ref="D790:N790"/>
    <mergeCell ref="O790:V790"/>
    <mergeCell ref="W790:Y790"/>
    <mergeCell ref="Z790:AA790"/>
    <mergeCell ref="AB790:AC790"/>
    <mergeCell ref="AD790:AE790"/>
    <mergeCell ref="AF790:AH790"/>
    <mergeCell ref="AI790:AK790"/>
    <mergeCell ref="AL790:AO790"/>
    <mergeCell ref="AP790:AS790"/>
    <mergeCell ref="D794:N794"/>
    <mergeCell ref="O794:V794"/>
    <mergeCell ref="W794:Y794"/>
    <mergeCell ref="Z794:AA794"/>
    <mergeCell ref="AB794:AC794"/>
    <mergeCell ref="AD794:AE794"/>
    <mergeCell ref="AF794:AH794"/>
    <mergeCell ref="AI794:AK794"/>
    <mergeCell ref="AL794:AO794"/>
    <mergeCell ref="AP794:AS794"/>
    <mergeCell ref="D799:N799"/>
    <mergeCell ref="O799:V799"/>
    <mergeCell ref="W799:Y799"/>
    <mergeCell ref="Z799:AA799"/>
    <mergeCell ref="AB799:AC799"/>
    <mergeCell ref="AD799:AE799"/>
    <mergeCell ref="AF799:AH799"/>
    <mergeCell ref="AI799:AK799"/>
    <mergeCell ref="AL799:AO799"/>
    <mergeCell ref="AP799:AS799"/>
    <mergeCell ref="B771:C771"/>
    <mergeCell ref="B772:C772"/>
    <mergeCell ref="B773:C773"/>
    <mergeCell ref="B765:C765"/>
    <mergeCell ref="B766:C766"/>
    <mergeCell ref="B767:C767"/>
    <mergeCell ref="B768:C768"/>
    <mergeCell ref="B769:C769"/>
    <mergeCell ref="B770:C770"/>
    <mergeCell ref="D766:N766"/>
    <mergeCell ref="D770:N770"/>
    <mergeCell ref="O770:V770"/>
    <mergeCell ref="W770:Y770"/>
    <mergeCell ref="Z770:AA770"/>
    <mergeCell ref="AB770:AC770"/>
    <mergeCell ref="AD770:AE770"/>
    <mergeCell ref="AF770:AH770"/>
    <mergeCell ref="B781:C781"/>
    <mergeCell ref="B782:C782"/>
    <mergeCell ref="D777:N777"/>
    <mergeCell ref="O777:V777"/>
    <mergeCell ref="W777:Y777"/>
    <mergeCell ref="B779:C779"/>
    <mergeCell ref="B780:C780"/>
    <mergeCell ref="B774:C774"/>
    <mergeCell ref="B783:C783"/>
    <mergeCell ref="B784:C784"/>
    <mergeCell ref="B785:C785"/>
    <mergeCell ref="B786:C786"/>
    <mergeCell ref="B775:C775"/>
    <mergeCell ref="B776:C776"/>
    <mergeCell ref="B777:C777"/>
    <mergeCell ref="B778:C778"/>
    <mergeCell ref="D774:N774"/>
    <mergeCell ref="O774:V774"/>
    <mergeCell ref="W774:Y774"/>
    <mergeCell ref="Z774:AA774"/>
    <mergeCell ref="AB774:AC774"/>
    <mergeCell ref="AD774:AE774"/>
    <mergeCell ref="AF774:AH774"/>
    <mergeCell ref="D778:N778"/>
    <mergeCell ref="O778:V778"/>
    <mergeCell ref="W778:Y778"/>
    <mergeCell ref="Z778:AA778"/>
    <mergeCell ref="AB778:AC778"/>
    <mergeCell ref="AD778:AE778"/>
    <mergeCell ref="AF778:AH778"/>
    <mergeCell ref="D782:N782"/>
    <mergeCell ref="O782:V782"/>
    <mergeCell ref="W782:Y782"/>
    <mergeCell ref="Z782:AA782"/>
    <mergeCell ref="AB782:AC782"/>
    <mergeCell ref="AD782:AE782"/>
    <mergeCell ref="AF782:AH782"/>
    <mergeCell ref="D786:N786"/>
    <mergeCell ref="O786:V786"/>
    <mergeCell ref="W786:Y786"/>
    <mergeCell ref="Z786:AA786"/>
    <mergeCell ref="AB786:AC786"/>
    <mergeCell ref="AD786:AE786"/>
    <mergeCell ref="AF786:AH786"/>
    <mergeCell ref="B755:C755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63:C763"/>
    <mergeCell ref="B764:C764"/>
    <mergeCell ref="B756:C756"/>
    <mergeCell ref="B757:C757"/>
    <mergeCell ref="B758:C758"/>
    <mergeCell ref="B759:C759"/>
    <mergeCell ref="B760:C760"/>
    <mergeCell ref="B761:C761"/>
    <mergeCell ref="B762:C762"/>
    <mergeCell ref="D756:N756"/>
    <mergeCell ref="O756:V756"/>
    <mergeCell ref="W756:Y756"/>
    <mergeCell ref="Z756:AA756"/>
    <mergeCell ref="AB756:AC756"/>
    <mergeCell ref="AD756:AE756"/>
    <mergeCell ref="AF756:AH756"/>
    <mergeCell ref="AI756:AK756"/>
    <mergeCell ref="AL756:AO756"/>
    <mergeCell ref="AP756:AS756"/>
    <mergeCell ref="O766:V766"/>
    <mergeCell ref="W766:Y766"/>
    <mergeCell ref="Z766:AA766"/>
    <mergeCell ref="AB766:AC766"/>
    <mergeCell ref="AD766:AE766"/>
    <mergeCell ref="AF766:AH766"/>
    <mergeCell ref="D750:N750"/>
    <mergeCell ref="O750:V750"/>
    <mergeCell ref="W750:Y750"/>
    <mergeCell ref="Z750:AA750"/>
    <mergeCell ref="AB750:AC750"/>
    <mergeCell ref="AD750:AE750"/>
    <mergeCell ref="AF750:AH750"/>
    <mergeCell ref="AI750:AK750"/>
    <mergeCell ref="AL750:AO750"/>
    <mergeCell ref="AP750:AS750"/>
    <mergeCell ref="D754:N754"/>
    <mergeCell ref="O754:V754"/>
    <mergeCell ref="W754:Y754"/>
    <mergeCell ref="Z754:AA754"/>
    <mergeCell ref="AB754:AC754"/>
    <mergeCell ref="AD754:AE754"/>
    <mergeCell ref="AF754:AH754"/>
    <mergeCell ref="AI754:AK754"/>
    <mergeCell ref="AL754:AO754"/>
    <mergeCell ref="AP754:AS754"/>
    <mergeCell ref="D759:N759"/>
    <mergeCell ref="O759:V759"/>
    <mergeCell ref="W759:Y759"/>
    <mergeCell ref="Z759:AA759"/>
    <mergeCell ref="AB759:AC759"/>
    <mergeCell ref="AD759:AE759"/>
    <mergeCell ref="AF759:AH759"/>
    <mergeCell ref="AI759:AK759"/>
    <mergeCell ref="AL759:AO759"/>
    <mergeCell ref="AP759:AS759"/>
    <mergeCell ref="B731:C731"/>
    <mergeCell ref="B732:C732"/>
    <mergeCell ref="B733:C733"/>
    <mergeCell ref="B725:C725"/>
    <mergeCell ref="B726:C726"/>
    <mergeCell ref="B727:C727"/>
    <mergeCell ref="B728:C728"/>
    <mergeCell ref="B729:C729"/>
    <mergeCell ref="B730:C730"/>
    <mergeCell ref="D726:N726"/>
    <mergeCell ref="D730:N730"/>
    <mergeCell ref="O730:V730"/>
    <mergeCell ref="W730:Y730"/>
    <mergeCell ref="Z730:AA730"/>
    <mergeCell ref="AB730:AC730"/>
    <mergeCell ref="AD730:AE730"/>
    <mergeCell ref="AF730:AH730"/>
    <mergeCell ref="B741:C741"/>
    <mergeCell ref="B742:C742"/>
    <mergeCell ref="D737:N737"/>
    <mergeCell ref="O737:V737"/>
    <mergeCell ref="W737:Y737"/>
    <mergeCell ref="B739:C739"/>
    <mergeCell ref="B740:C740"/>
    <mergeCell ref="B734:C734"/>
    <mergeCell ref="B743:C743"/>
    <mergeCell ref="B744:C744"/>
    <mergeCell ref="B745:C745"/>
    <mergeCell ref="B746:C746"/>
    <mergeCell ref="B735:C735"/>
    <mergeCell ref="B736:C736"/>
    <mergeCell ref="B737:C737"/>
    <mergeCell ref="B738:C738"/>
    <mergeCell ref="D734:N734"/>
    <mergeCell ref="O734:V734"/>
    <mergeCell ref="W734:Y734"/>
    <mergeCell ref="Z734:AA734"/>
    <mergeCell ref="AB734:AC734"/>
    <mergeCell ref="AD734:AE734"/>
    <mergeCell ref="AF734:AH734"/>
    <mergeCell ref="D738:N738"/>
    <mergeCell ref="O738:V738"/>
    <mergeCell ref="W738:Y738"/>
    <mergeCell ref="Z738:AA738"/>
    <mergeCell ref="AB738:AC738"/>
    <mergeCell ref="AD738:AE738"/>
    <mergeCell ref="AF738:AH738"/>
    <mergeCell ref="D742:N742"/>
    <mergeCell ref="O742:V742"/>
    <mergeCell ref="W742:Y742"/>
    <mergeCell ref="Z742:AA742"/>
    <mergeCell ref="AB742:AC742"/>
    <mergeCell ref="AD742:AE742"/>
    <mergeCell ref="AF742:AH742"/>
    <mergeCell ref="D746:N746"/>
    <mergeCell ref="O746:V746"/>
    <mergeCell ref="W746:Y746"/>
    <mergeCell ref="Z746:AA746"/>
    <mergeCell ref="AB746:AC746"/>
    <mergeCell ref="AD746:AE746"/>
    <mergeCell ref="AF746:AH746"/>
    <mergeCell ref="B715:C715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23:C723"/>
    <mergeCell ref="B724:C724"/>
    <mergeCell ref="B716:C716"/>
    <mergeCell ref="B717:C717"/>
    <mergeCell ref="B718:C718"/>
    <mergeCell ref="B719:C719"/>
    <mergeCell ref="B720:C720"/>
    <mergeCell ref="B721:C721"/>
    <mergeCell ref="B722:C722"/>
    <mergeCell ref="D716:N716"/>
    <mergeCell ref="O716:V716"/>
    <mergeCell ref="W716:Y716"/>
    <mergeCell ref="Z716:AA716"/>
    <mergeCell ref="AB716:AC716"/>
    <mergeCell ref="AD716:AE716"/>
    <mergeCell ref="AF716:AH716"/>
    <mergeCell ref="AI716:AK716"/>
    <mergeCell ref="AL716:AO716"/>
    <mergeCell ref="AP716:AS716"/>
    <mergeCell ref="O726:V726"/>
    <mergeCell ref="W726:Y726"/>
    <mergeCell ref="Z726:AA726"/>
    <mergeCell ref="AB726:AC726"/>
    <mergeCell ref="AD726:AE726"/>
    <mergeCell ref="AF726:AH726"/>
    <mergeCell ref="D710:N710"/>
    <mergeCell ref="O710:V710"/>
    <mergeCell ref="W710:Y710"/>
    <mergeCell ref="Z710:AA710"/>
    <mergeCell ref="AB710:AC710"/>
    <mergeCell ref="AD710:AE710"/>
    <mergeCell ref="AF710:AH710"/>
    <mergeCell ref="AI710:AK710"/>
    <mergeCell ref="AL710:AO710"/>
    <mergeCell ref="AP710:AS710"/>
    <mergeCell ref="D714:N714"/>
    <mergeCell ref="O714:V714"/>
    <mergeCell ref="W714:Y714"/>
    <mergeCell ref="Z714:AA714"/>
    <mergeCell ref="AB714:AC714"/>
    <mergeCell ref="AD714:AE714"/>
    <mergeCell ref="AF714:AH714"/>
    <mergeCell ref="AI714:AK714"/>
    <mergeCell ref="AL714:AO714"/>
    <mergeCell ref="AP714:AS714"/>
    <mergeCell ref="D719:N719"/>
    <mergeCell ref="O719:V719"/>
    <mergeCell ref="W719:Y719"/>
    <mergeCell ref="Z719:AA719"/>
    <mergeCell ref="AB719:AC719"/>
    <mergeCell ref="AD719:AE719"/>
    <mergeCell ref="AF719:AH719"/>
    <mergeCell ref="AI719:AK719"/>
    <mergeCell ref="AL719:AO719"/>
    <mergeCell ref="AP719:AS719"/>
    <mergeCell ref="B691:C691"/>
    <mergeCell ref="B692:C692"/>
    <mergeCell ref="B693:C693"/>
    <mergeCell ref="B685:C685"/>
    <mergeCell ref="B686:C686"/>
    <mergeCell ref="B687:C687"/>
    <mergeCell ref="B688:C688"/>
    <mergeCell ref="B689:C689"/>
    <mergeCell ref="B690:C690"/>
    <mergeCell ref="D686:N686"/>
    <mergeCell ref="D690:N690"/>
    <mergeCell ref="O690:V690"/>
    <mergeCell ref="W690:Y690"/>
    <mergeCell ref="Z690:AA690"/>
    <mergeCell ref="AB690:AC690"/>
    <mergeCell ref="AD690:AE690"/>
    <mergeCell ref="AF690:AH690"/>
    <mergeCell ref="B701:C701"/>
    <mergeCell ref="B702:C702"/>
    <mergeCell ref="D697:N697"/>
    <mergeCell ref="O697:V697"/>
    <mergeCell ref="W697:Y697"/>
    <mergeCell ref="B699:C699"/>
    <mergeCell ref="B700:C700"/>
    <mergeCell ref="B694:C694"/>
    <mergeCell ref="B703:C703"/>
    <mergeCell ref="B704:C704"/>
    <mergeCell ref="B705:C705"/>
    <mergeCell ref="B706:C706"/>
    <mergeCell ref="B695:C695"/>
    <mergeCell ref="B696:C696"/>
    <mergeCell ref="B697:C697"/>
    <mergeCell ref="B698:C698"/>
    <mergeCell ref="D694:N694"/>
    <mergeCell ref="O694:V694"/>
    <mergeCell ref="W694:Y694"/>
    <mergeCell ref="Z694:AA694"/>
    <mergeCell ref="AB694:AC694"/>
    <mergeCell ref="AD694:AE694"/>
    <mergeCell ref="AF694:AH694"/>
    <mergeCell ref="D698:N698"/>
    <mergeCell ref="O698:V698"/>
    <mergeCell ref="W698:Y698"/>
    <mergeCell ref="Z698:AA698"/>
    <mergeCell ref="AB698:AC698"/>
    <mergeCell ref="AD698:AE698"/>
    <mergeCell ref="AF698:AH698"/>
    <mergeCell ref="D702:N702"/>
    <mergeCell ref="O702:V702"/>
    <mergeCell ref="W702:Y702"/>
    <mergeCell ref="Z702:AA702"/>
    <mergeCell ref="AB702:AC702"/>
    <mergeCell ref="AD702:AE702"/>
    <mergeCell ref="AF702:AH702"/>
    <mergeCell ref="D706:N706"/>
    <mergeCell ref="O706:V706"/>
    <mergeCell ref="W706:Y706"/>
    <mergeCell ref="Z706:AA706"/>
    <mergeCell ref="AB706:AC706"/>
    <mergeCell ref="AD706:AE706"/>
    <mergeCell ref="AF706:AH706"/>
    <mergeCell ref="B675:C675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83:C683"/>
    <mergeCell ref="B684:C684"/>
    <mergeCell ref="B676:C676"/>
    <mergeCell ref="B677:C677"/>
    <mergeCell ref="B678:C678"/>
    <mergeCell ref="B679:C679"/>
    <mergeCell ref="B680:C680"/>
    <mergeCell ref="B681:C681"/>
    <mergeCell ref="B682:C682"/>
    <mergeCell ref="D676:N676"/>
    <mergeCell ref="O676:V676"/>
    <mergeCell ref="W676:Y676"/>
    <mergeCell ref="Z676:AA676"/>
    <mergeCell ref="AB676:AC676"/>
    <mergeCell ref="AD676:AE676"/>
    <mergeCell ref="AF676:AH676"/>
    <mergeCell ref="AI676:AK676"/>
    <mergeCell ref="AL676:AO676"/>
    <mergeCell ref="AP676:AS676"/>
    <mergeCell ref="O686:V686"/>
    <mergeCell ref="W686:Y686"/>
    <mergeCell ref="Z686:AA686"/>
    <mergeCell ref="AB686:AC686"/>
    <mergeCell ref="AD686:AE686"/>
    <mergeCell ref="AF686:AH686"/>
    <mergeCell ref="D670:N670"/>
    <mergeCell ref="O670:V670"/>
    <mergeCell ref="W670:Y670"/>
    <mergeCell ref="Z670:AA670"/>
    <mergeCell ref="AB670:AC670"/>
    <mergeCell ref="AD670:AE670"/>
    <mergeCell ref="AF670:AH670"/>
    <mergeCell ref="AI670:AK670"/>
    <mergeCell ref="AL670:AO670"/>
    <mergeCell ref="AP670:AS670"/>
    <mergeCell ref="D674:N674"/>
    <mergeCell ref="O674:V674"/>
    <mergeCell ref="W674:Y674"/>
    <mergeCell ref="Z674:AA674"/>
    <mergeCell ref="AB674:AC674"/>
    <mergeCell ref="AD674:AE674"/>
    <mergeCell ref="AF674:AH674"/>
    <mergeCell ref="AI674:AK674"/>
    <mergeCell ref="AL674:AO674"/>
    <mergeCell ref="AP674:AS674"/>
    <mergeCell ref="D679:N679"/>
    <mergeCell ref="O679:V679"/>
    <mergeCell ref="W679:Y679"/>
    <mergeCell ref="Z679:AA679"/>
    <mergeCell ref="AB679:AC679"/>
    <mergeCell ref="AD679:AE679"/>
    <mergeCell ref="AF679:AH679"/>
    <mergeCell ref="AI679:AK679"/>
    <mergeCell ref="AL679:AO679"/>
    <mergeCell ref="AP679:AS679"/>
    <mergeCell ref="B651:C651"/>
    <mergeCell ref="B652:C652"/>
    <mergeCell ref="B653:C653"/>
    <mergeCell ref="B645:C645"/>
    <mergeCell ref="B646:C646"/>
    <mergeCell ref="B647:C647"/>
    <mergeCell ref="B648:C648"/>
    <mergeCell ref="B649:C649"/>
    <mergeCell ref="B650:C650"/>
    <mergeCell ref="D646:N646"/>
    <mergeCell ref="D650:N650"/>
    <mergeCell ref="O650:V650"/>
    <mergeCell ref="W650:Y650"/>
    <mergeCell ref="Z650:AA650"/>
    <mergeCell ref="AB650:AC650"/>
    <mergeCell ref="AD650:AE650"/>
    <mergeCell ref="AF650:AH650"/>
    <mergeCell ref="B661:C661"/>
    <mergeCell ref="B662:C662"/>
    <mergeCell ref="D657:N657"/>
    <mergeCell ref="O657:V657"/>
    <mergeCell ref="W657:Y657"/>
    <mergeCell ref="B659:C659"/>
    <mergeCell ref="B660:C660"/>
    <mergeCell ref="B654:C654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D654:N654"/>
    <mergeCell ref="O654:V654"/>
    <mergeCell ref="W654:Y654"/>
    <mergeCell ref="Z654:AA654"/>
    <mergeCell ref="AB654:AC654"/>
    <mergeCell ref="AD654:AE654"/>
    <mergeCell ref="AF654:AH654"/>
    <mergeCell ref="D658:N658"/>
    <mergeCell ref="O658:V658"/>
    <mergeCell ref="W658:Y658"/>
    <mergeCell ref="Z658:AA658"/>
    <mergeCell ref="AB658:AC658"/>
    <mergeCell ref="AD658:AE658"/>
    <mergeCell ref="AF658:AH658"/>
    <mergeCell ref="D662:N662"/>
    <mergeCell ref="O662:V662"/>
    <mergeCell ref="W662:Y662"/>
    <mergeCell ref="Z662:AA662"/>
    <mergeCell ref="AB662:AC662"/>
    <mergeCell ref="AD662:AE662"/>
    <mergeCell ref="AF662:AH662"/>
    <mergeCell ref="D666:N666"/>
    <mergeCell ref="O666:V666"/>
    <mergeCell ref="W666:Y666"/>
    <mergeCell ref="Z666:AA666"/>
    <mergeCell ref="AB666:AC666"/>
    <mergeCell ref="AD666:AE666"/>
    <mergeCell ref="AF666:AH666"/>
    <mergeCell ref="B635:C635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43:C643"/>
    <mergeCell ref="B644:C644"/>
    <mergeCell ref="B636:C636"/>
    <mergeCell ref="B637:C637"/>
    <mergeCell ref="B638:C638"/>
    <mergeCell ref="B639:C639"/>
    <mergeCell ref="B640:C640"/>
    <mergeCell ref="B641:C641"/>
    <mergeCell ref="B642:C642"/>
    <mergeCell ref="D636:N636"/>
    <mergeCell ref="O636:V636"/>
    <mergeCell ref="W636:Y636"/>
    <mergeCell ref="Z636:AA636"/>
    <mergeCell ref="AB636:AC636"/>
    <mergeCell ref="AD636:AE636"/>
    <mergeCell ref="AF636:AH636"/>
    <mergeCell ref="AI636:AK636"/>
    <mergeCell ref="AL636:AO636"/>
    <mergeCell ref="AP636:AS636"/>
    <mergeCell ref="O646:V646"/>
    <mergeCell ref="W646:Y646"/>
    <mergeCell ref="Z646:AA646"/>
    <mergeCell ref="AB646:AC646"/>
    <mergeCell ref="AD646:AE646"/>
    <mergeCell ref="AF646:AH646"/>
    <mergeCell ref="D630:N630"/>
    <mergeCell ref="O630:V630"/>
    <mergeCell ref="W630:Y630"/>
    <mergeCell ref="Z630:AA630"/>
    <mergeCell ref="AB630:AC630"/>
    <mergeCell ref="AD630:AE630"/>
    <mergeCell ref="AF630:AH630"/>
    <mergeCell ref="AI630:AK630"/>
    <mergeCell ref="AL630:AO630"/>
    <mergeCell ref="AP630:AS630"/>
    <mergeCell ref="D634:N634"/>
    <mergeCell ref="O634:V634"/>
    <mergeCell ref="W634:Y634"/>
    <mergeCell ref="Z634:AA634"/>
    <mergeCell ref="AB634:AC634"/>
    <mergeCell ref="AD634:AE634"/>
    <mergeCell ref="AF634:AH634"/>
    <mergeCell ref="AI634:AK634"/>
    <mergeCell ref="AL634:AO634"/>
    <mergeCell ref="AP634:AS634"/>
    <mergeCell ref="D639:N639"/>
    <mergeCell ref="O639:V639"/>
    <mergeCell ref="W639:Y639"/>
    <mergeCell ref="Z639:AA639"/>
    <mergeCell ref="AB639:AC639"/>
    <mergeCell ref="AD639:AE639"/>
    <mergeCell ref="AF639:AH639"/>
    <mergeCell ref="AI639:AK639"/>
    <mergeCell ref="AL639:AO639"/>
    <mergeCell ref="AP639:AS639"/>
    <mergeCell ref="B611:C611"/>
    <mergeCell ref="B612:C612"/>
    <mergeCell ref="B613:C613"/>
    <mergeCell ref="B605:C605"/>
    <mergeCell ref="B606:C606"/>
    <mergeCell ref="B607:C607"/>
    <mergeCell ref="B608:C608"/>
    <mergeCell ref="B609:C609"/>
    <mergeCell ref="B610:C610"/>
    <mergeCell ref="D606:N606"/>
    <mergeCell ref="D610:N610"/>
    <mergeCell ref="O610:V610"/>
    <mergeCell ref="W610:Y610"/>
    <mergeCell ref="Z610:AA610"/>
    <mergeCell ref="AB610:AC610"/>
    <mergeCell ref="AD610:AE610"/>
    <mergeCell ref="AF610:AH610"/>
    <mergeCell ref="B621:C621"/>
    <mergeCell ref="B622:C622"/>
    <mergeCell ref="D617:N617"/>
    <mergeCell ref="O617:V617"/>
    <mergeCell ref="W617:Y617"/>
    <mergeCell ref="B619:C619"/>
    <mergeCell ref="B620:C620"/>
    <mergeCell ref="B614:C614"/>
    <mergeCell ref="B623:C623"/>
    <mergeCell ref="B624:C624"/>
    <mergeCell ref="B625:C625"/>
    <mergeCell ref="B626:C626"/>
    <mergeCell ref="B615:C615"/>
    <mergeCell ref="B616:C616"/>
    <mergeCell ref="B617:C617"/>
    <mergeCell ref="B618:C618"/>
    <mergeCell ref="D614:N614"/>
    <mergeCell ref="O614:V614"/>
    <mergeCell ref="W614:Y614"/>
    <mergeCell ref="Z614:AA614"/>
    <mergeCell ref="AB614:AC614"/>
    <mergeCell ref="AD614:AE614"/>
    <mergeCell ref="AF614:AH614"/>
    <mergeCell ref="D618:N618"/>
    <mergeCell ref="O618:V618"/>
    <mergeCell ref="W618:Y618"/>
    <mergeCell ref="Z618:AA618"/>
    <mergeCell ref="AB618:AC618"/>
    <mergeCell ref="AD618:AE618"/>
    <mergeCell ref="AF618:AH618"/>
    <mergeCell ref="D622:N622"/>
    <mergeCell ref="O622:V622"/>
    <mergeCell ref="W622:Y622"/>
    <mergeCell ref="Z622:AA622"/>
    <mergeCell ref="AB622:AC622"/>
    <mergeCell ref="AD622:AE622"/>
    <mergeCell ref="AF622:AH622"/>
    <mergeCell ref="D626:N626"/>
    <mergeCell ref="O626:V626"/>
    <mergeCell ref="W626:Y626"/>
    <mergeCell ref="Z626:AA626"/>
    <mergeCell ref="AB626:AC626"/>
    <mergeCell ref="AD626:AE626"/>
    <mergeCell ref="AF626:AH626"/>
    <mergeCell ref="B595:C595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603:C603"/>
    <mergeCell ref="B604:C604"/>
    <mergeCell ref="B596:C596"/>
    <mergeCell ref="B597:C597"/>
    <mergeCell ref="B598:C598"/>
    <mergeCell ref="B599:C599"/>
    <mergeCell ref="B600:C600"/>
    <mergeCell ref="B601:C601"/>
    <mergeCell ref="B602:C602"/>
    <mergeCell ref="D596:N596"/>
    <mergeCell ref="O596:V596"/>
    <mergeCell ref="W596:Y596"/>
    <mergeCell ref="Z596:AA596"/>
    <mergeCell ref="AB596:AC596"/>
    <mergeCell ref="AD596:AE596"/>
    <mergeCell ref="AF596:AH596"/>
    <mergeCell ref="AI596:AK596"/>
    <mergeCell ref="AL596:AO596"/>
    <mergeCell ref="AP596:AS596"/>
    <mergeCell ref="O606:V606"/>
    <mergeCell ref="W606:Y606"/>
    <mergeCell ref="Z606:AA606"/>
    <mergeCell ref="AB606:AC606"/>
    <mergeCell ref="AD606:AE606"/>
    <mergeCell ref="AF606:AH606"/>
    <mergeCell ref="D590:N590"/>
    <mergeCell ref="O590:V590"/>
    <mergeCell ref="W590:Y590"/>
    <mergeCell ref="Z590:AA590"/>
    <mergeCell ref="AB590:AC590"/>
    <mergeCell ref="AD590:AE590"/>
    <mergeCell ref="AF590:AH590"/>
    <mergeCell ref="AI590:AK590"/>
    <mergeCell ref="AL590:AO590"/>
    <mergeCell ref="AP590:AS590"/>
    <mergeCell ref="D594:N594"/>
    <mergeCell ref="O594:V594"/>
    <mergeCell ref="W594:Y594"/>
    <mergeCell ref="Z594:AA594"/>
    <mergeCell ref="AB594:AC594"/>
    <mergeCell ref="AD594:AE594"/>
    <mergeCell ref="AF594:AH594"/>
    <mergeCell ref="AI594:AK594"/>
    <mergeCell ref="AL594:AO594"/>
    <mergeCell ref="AP594:AS594"/>
    <mergeCell ref="D599:N599"/>
    <mergeCell ref="O599:V599"/>
    <mergeCell ref="W599:Y599"/>
    <mergeCell ref="Z599:AA599"/>
    <mergeCell ref="AB599:AC599"/>
    <mergeCell ref="AD599:AE599"/>
    <mergeCell ref="AF599:AH599"/>
    <mergeCell ref="AI599:AK599"/>
    <mergeCell ref="AL599:AO599"/>
    <mergeCell ref="AP599:AS599"/>
    <mergeCell ref="B571:C571"/>
    <mergeCell ref="B572:C572"/>
    <mergeCell ref="B573:C573"/>
    <mergeCell ref="B565:C565"/>
    <mergeCell ref="B566:C566"/>
    <mergeCell ref="B567:C567"/>
    <mergeCell ref="B568:C568"/>
    <mergeCell ref="B569:C569"/>
    <mergeCell ref="B570:C570"/>
    <mergeCell ref="D566:N566"/>
    <mergeCell ref="D570:N570"/>
    <mergeCell ref="O570:V570"/>
    <mergeCell ref="W570:Y570"/>
    <mergeCell ref="Z570:AA570"/>
    <mergeCell ref="AB570:AC570"/>
    <mergeCell ref="AD570:AE570"/>
    <mergeCell ref="AF570:AH570"/>
    <mergeCell ref="B581:C581"/>
    <mergeCell ref="B582:C582"/>
    <mergeCell ref="D577:N577"/>
    <mergeCell ref="O577:V577"/>
    <mergeCell ref="W577:Y577"/>
    <mergeCell ref="B579:C579"/>
    <mergeCell ref="B580:C580"/>
    <mergeCell ref="B574:C574"/>
    <mergeCell ref="B583:C583"/>
    <mergeCell ref="B584:C584"/>
    <mergeCell ref="B585:C585"/>
    <mergeCell ref="B586:C586"/>
    <mergeCell ref="B575:C575"/>
    <mergeCell ref="B576:C576"/>
    <mergeCell ref="B577:C577"/>
    <mergeCell ref="B578:C578"/>
    <mergeCell ref="D574:N574"/>
    <mergeCell ref="O574:V574"/>
    <mergeCell ref="W574:Y574"/>
    <mergeCell ref="Z574:AA574"/>
    <mergeCell ref="AB574:AC574"/>
    <mergeCell ref="AD574:AE574"/>
    <mergeCell ref="AF574:AH574"/>
    <mergeCell ref="D578:N578"/>
    <mergeCell ref="O578:V578"/>
    <mergeCell ref="W578:Y578"/>
    <mergeCell ref="Z578:AA578"/>
    <mergeCell ref="AB578:AC578"/>
    <mergeCell ref="AD578:AE578"/>
    <mergeCell ref="AF578:AH578"/>
    <mergeCell ref="D582:N582"/>
    <mergeCell ref="O582:V582"/>
    <mergeCell ref="W582:Y582"/>
    <mergeCell ref="Z582:AA582"/>
    <mergeCell ref="AB582:AC582"/>
    <mergeCell ref="AD582:AE582"/>
    <mergeCell ref="AF582:AH582"/>
    <mergeCell ref="D586:N586"/>
    <mergeCell ref="O586:V586"/>
    <mergeCell ref="W586:Y586"/>
    <mergeCell ref="Z586:AA586"/>
    <mergeCell ref="AB586:AC586"/>
    <mergeCell ref="AD586:AE586"/>
    <mergeCell ref="AF586:AH586"/>
    <mergeCell ref="B555:C555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63:C563"/>
    <mergeCell ref="B564:C564"/>
    <mergeCell ref="B556:C556"/>
    <mergeCell ref="B557:C557"/>
    <mergeCell ref="B558:C558"/>
    <mergeCell ref="B559:C559"/>
    <mergeCell ref="B560:C560"/>
    <mergeCell ref="B561:C561"/>
    <mergeCell ref="B562:C562"/>
    <mergeCell ref="D556:N556"/>
    <mergeCell ref="O556:V556"/>
    <mergeCell ref="W556:Y556"/>
    <mergeCell ref="Z556:AA556"/>
    <mergeCell ref="AB556:AC556"/>
    <mergeCell ref="AD556:AE556"/>
    <mergeCell ref="AF556:AH556"/>
    <mergeCell ref="AI556:AK556"/>
    <mergeCell ref="AL556:AO556"/>
    <mergeCell ref="AP556:AS556"/>
    <mergeCell ref="O566:V566"/>
    <mergeCell ref="W566:Y566"/>
    <mergeCell ref="Z566:AA566"/>
    <mergeCell ref="AB566:AC566"/>
    <mergeCell ref="AD566:AE566"/>
    <mergeCell ref="AF566:AH566"/>
    <mergeCell ref="D550:N550"/>
    <mergeCell ref="O550:V550"/>
    <mergeCell ref="W550:Y550"/>
    <mergeCell ref="Z550:AA550"/>
    <mergeCell ref="AB550:AC550"/>
    <mergeCell ref="AD550:AE550"/>
    <mergeCell ref="AF550:AH550"/>
    <mergeCell ref="AI550:AK550"/>
    <mergeCell ref="AL550:AO550"/>
    <mergeCell ref="AP550:AS550"/>
    <mergeCell ref="D554:N554"/>
    <mergeCell ref="O554:V554"/>
    <mergeCell ref="W554:Y554"/>
    <mergeCell ref="Z554:AA554"/>
    <mergeCell ref="AB554:AC554"/>
    <mergeCell ref="AD554:AE554"/>
    <mergeCell ref="AF554:AH554"/>
    <mergeCell ref="AI554:AK554"/>
    <mergeCell ref="AL554:AO554"/>
    <mergeCell ref="AP554:AS554"/>
    <mergeCell ref="D559:N559"/>
    <mergeCell ref="O559:V559"/>
    <mergeCell ref="W559:Y559"/>
    <mergeCell ref="Z559:AA559"/>
    <mergeCell ref="AB559:AC559"/>
    <mergeCell ref="AD559:AE559"/>
    <mergeCell ref="AF559:AH559"/>
    <mergeCell ref="AI559:AK559"/>
    <mergeCell ref="AL559:AO559"/>
    <mergeCell ref="AP559:AS559"/>
    <mergeCell ref="B531:C531"/>
    <mergeCell ref="B532:C532"/>
    <mergeCell ref="B533:C533"/>
    <mergeCell ref="B525:C525"/>
    <mergeCell ref="B526:C526"/>
    <mergeCell ref="B527:C527"/>
    <mergeCell ref="B528:C528"/>
    <mergeCell ref="B529:C529"/>
    <mergeCell ref="B530:C530"/>
    <mergeCell ref="D526:N526"/>
    <mergeCell ref="D530:N530"/>
    <mergeCell ref="O530:V530"/>
    <mergeCell ref="W530:Y530"/>
    <mergeCell ref="Z530:AA530"/>
    <mergeCell ref="AB530:AC530"/>
    <mergeCell ref="AD530:AE530"/>
    <mergeCell ref="AF530:AH530"/>
    <mergeCell ref="B541:C541"/>
    <mergeCell ref="B542:C542"/>
    <mergeCell ref="D537:N537"/>
    <mergeCell ref="O537:V537"/>
    <mergeCell ref="W537:Y537"/>
    <mergeCell ref="B539:C539"/>
    <mergeCell ref="B540:C540"/>
    <mergeCell ref="B534:C534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D534:N534"/>
    <mergeCell ref="O534:V534"/>
    <mergeCell ref="W534:Y534"/>
    <mergeCell ref="Z534:AA534"/>
    <mergeCell ref="AB534:AC534"/>
    <mergeCell ref="AD534:AE534"/>
    <mergeCell ref="AF534:AH534"/>
    <mergeCell ref="D538:N538"/>
    <mergeCell ref="O538:V538"/>
    <mergeCell ref="W538:Y538"/>
    <mergeCell ref="Z538:AA538"/>
    <mergeCell ref="AB538:AC538"/>
    <mergeCell ref="AD538:AE538"/>
    <mergeCell ref="AF538:AH538"/>
    <mergeCell ref="D542:N542"/>
    <mergeCell ref="O542:V542"/>
    <mergeCell ref="W542:Y542"/>
    <mergeCell ref="Z542:AA542"/>
    <mergeCell ref="AB542:AC542"/>
    <mergeCell ref="AD542:AE542"/>
    <mergeCell ref="AF542:AH542"/>
    <mergeCell ref="D546:N546"/>
    <mergeCell ref="O546:V546"/>
    <mergeCell ref="W546:Y546"/>
    <mergeCell ref="Z546:AA546"/>
    <mergeCell ref="AB546:AC546"/>
    <mergeCell ref="AD546:AE546"/>
    <mergeCell ref="AF546:AH546"/>
    <mergeCell ref="B515:C515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23:C523"/>
    <mergeCell ref="B524:C524"/>
    <mergeCell ref="B516:C516"/>
    <mergeCell ref="B517:C517"/>
    <mergeCell ref="B518:C518"/>
    <mergeCell ref="B519:C519"/>
    <mergeCell ref="B520:C520"/>
    <mergeCell ref="B521:C521"/>
    <mergeCell ref="B522:C522"/>
    <mergeCell ref="D516:N516"/>
    <mergeCell ref="O516:V516"/>
    <mergeCell ref="W516:Y516"/>
    <mergeCell ref="Z516:AA516"/>
    <mergeCell ref="AB516:AC516"/>
    <mergeCell ref="AD516:AE516"/>
    <mergeCell ref="AF516:AH516"/>
    <mergeCell ref="AI516:AK516"/>
    <mergeCell ref="AL516:AO516"/>
    <mergeCell ref="AP516:AS516"/>
    <mergeCell ref="O526:V526"/>
    <mergeCell ref="W526:Y526"/>
    <mergeCell ref="Z526:AA526"/>
    <mergeCell ref="AB526:AC526"/>
    <mergeCell ref="AD526:AE526"/>
    <mergeCell ref="AF526:AH526"/>
    <mergeCell ref="D510:N510"/>
    <mergeCell ref="O510:V510"/>
    <mergeCell ref="W510:Y510"/>
    <mergeCell ref="Z510:AA510"/>
    <mergeCell ref="AB510:AC510"/>
    <mergeCell ref="AD510:AE510"/>
    <mergeCell ref="AF510:AH510"/>
    <mergeCell ref="AI510:AK510"/>
    <mergeCell ref="AL510:AO510"/>
    <mergeCell ref="AP510:AS510"/>
    <mergeCell ref="D514:N514"/>
    <mergeCell ref="O514:V514"/>
    <mergeCell ref="W514:Y514"/>
    <mergeCell ref="Z514:AA514"/>
    <mergeCell ref="AB514:AC514"/>
    <mergeCell ref="AD514:AE514"/>
    <mergeCell ref="AF514:AH514"/>
    <mergeCell ref="AI514:AK514"/>
    <mergeCell ref="AL514:AO514"/>
    <mergeCell ref="AP514:AS514"/>
    <mergeCell ref="D519:N519"/>
    <mergeCell ref="O519:V519"/>
    <mergeCell ref="W519:Y519"/>
    <mergeCell ref="Z519:AA519"/>
    <mergeCell ref="AB519:AC519"/>
    <mergeCell ref="AD519:AE519"/>
    <mergeCell ref="AF519:AH519"/>
    <mergeCell ref="AI519:AK519"/>
    <mergeCell ref="AL519:AO519"/>
    <mergeCell ref="AP519:AS519"/>
    <mergeCell ref="B491:C491"/>
    <mergeCell ref="B492:C492"/>
    <mergeCell ref="B493:C493"/>
    <mergeCell ref="B485:C485"/>
    <mergeCell ref="B486:C486"/>
    <mergeCell ref="B487:C487"/>
    <mergeCell ref="B488:C488"/>
    <mergeCell ref="B489:C489"/>
    <mergeCell ref="B490:C490"/>
    <mergeCell ref="D486:N486"/>
    <mergeCell ref="D490:N490"/>
    <mergeCell ref="O490:V490"/>
    <mergeCell ref="W490:Y490"/>
    <mergeCell ref="Z490:AA490"/>
    <mergeCell ref="AB490:AC490"/>
    <mergeCell ref="AD490:AE490"/>
    <mergeCell ref="AF490:AH490"/>
    <mergeCell ref="B501:C501"/>
    <mergeCell ref="B502:C502"/>
    <mergeCell ref="D497:N497"/>
    <mergeCell ref="O497:V497"/>
    <mergeCell ref="W497:Y497"/>
    <mergeCell ref="B499:C499"/>
    <mergeCell ref="B500:C500"/>
    <mergeCell ref="B494:C494"/>
    <mergeCell ref="B503:C503"/>
    <mergeCell ref="B504:C504"/>
    <mergeCell ref="B505:C505"/>
    <mergeCell ref="B506:C506"/>
    <mergeCell ref="B495:C495"/>
    <mergeCell ref="B496:C496"/>
    <mergeCell ref="B497:C497"/>
    <mergeCell ref="B498:C498"/>
    <mergeCell ref="D494:N494"/>
    <mergeCell ref="O494:V494"/>
    <mergeCell ref="W494:Y494"/>
    <mergeCell ref="Z494:AA494"/>
    <mergeCell ref="AB494:AC494"/>
    <mergeCell ref="AD494:AE494"/>
    <mergeCell ref="AF494:AH494"/>
    <mergeCell ref="D498:N498"/>
    <mergeCell ref="O498:V498"/>
    <mergeCell ref="W498:Y498"/>
    <mergeCell ref="Z498:AA498"/>
    <mergeCell ref="AB498:AC498"/>
    <mergeCell ref="AD498:AE498"/>
    <mergeCell ref="AF498:AH498"/>
    <mergeCell ref="D502:N502"/>
    <mergeCell ref="O502:V502"/>
    <mergeCell ref="W502:Y502"/>
    <mergeCell ref="Z502:AA502"/>
    <mergeCell ref="AB502:AC502"/>
    <mergeCell ref="AD502:AE502"/>
    <mergeCell ref="AF502:AH502"/>
    <mergeCell ref="D506:N506"/>
    <mergeCell ref="O506:V506"/>
    <mergeCell ref="W506:Y506"/>
    <mergeCell ref="Z506:AA506"/>
    <mergeCell ref="AB506:AC506"/>
    <mergeCell ref="AD506:AE506"/>
    <mergeCell ref="AF506:AH506"/>
    <mergeCell ref="B475:C475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83:C483"/>
    <mergeCell ref="B484:C484"/>
    <mergeCell ref="B476:C476"/>
    <mergeCell ref="B477:C477"/>
    <mergeCell ref="B478:C478"/>
    <mergeCell ref="B479:C479"/>
    <mergeCell ref="B480:C480"/>
    <mergeCell ref="B481:C481"/>
    <mergeCell ref="B482:C482"/>
    <mergeCell ref="D476:N476"/>
    <mergeCell ref="O476:V476"/>
    <mergeCell ref="W476:Y476"/>
    <mergeCell ref="Z476:AA476"/>
    <mergeCell ref="AB476:AC476"/>
    <mergeCell ref="AD476:AE476"/>
    <mergeCell ref="AF476:AH476"/>
    <mergeCell ref="AI476:AK476"/>
    <mergeCell ref="AL476:AO476"/>
    <mergeCell ref="AP476:AS476"/>
    <mergeCell ref="O486:V486"/>
    <mergeCell ref="W486:Y486"/>
    <mergeCell ref="Z486:AA486"/>
    <mergeCell ref="AB486:AC486"/>
    <mergeCell ref="AD486:AE486"/>
    <mergeCell ref="AF486:AH486"/>
    <mergeCell ref="D470:N470"/>
    <mergeCell ref="O470:V470"/>
    <mergeCell ref="W470:Y470"/>
    <mergeCell ref="Z470:AA470"/>
    <mergeCell ref="AB470:AC470"/>
    <mergeCell ref="AD470:AE470"/>
    <mergeCell ref="AF470:AH470"/>
    <mergeCell ref="AI470:AK470"/>
    <mergeCell ref="AL470:AO470"/>
    <mergeCell ref="AP470:AS470"/>
    <mergeCell ref="D474:N474"/>
    <mergeCell ref="O474:V474"/>
    <mergeCell ref="W474:Y474"/>
    <mergeCell ref="Z474:AA474"/>
    <mergeCell ref="AB474:AC474"/>
    <mergeCell ref="AD474:AE474"/>
    <mergeCell ref="AF474:AH474"/>
    <mergeCell ref="AI474:AK474"/>
    <mergeCell ref="AL474:AO474"/>
    <mergeCell ref="AP474:AS474"/>
    <mergeCell ref="D479:N479"/>
    <mergeCell ref="O479:V479"/>
    <mergeCell ref="W479:Y479"/>
    <mergeCell ref="Z479:AA479"/>
    <mergeCell ref="AB479:AC479"/>
    <mergeCell ref="AD479:AE479"/>
    <mergeCell ref="AF479:AH479"/>
    <mergeCell ref="AI479:AK479"/>
    <mergeCell ref="AL479:AO479"/>
    <mergeCell ref="AP479:AS479"/>
    <mergeCell ref="B451:C451"/>
    <mergeCell ref="B452:C452"/>
    <mergeCell ref="B453:C453"/>
    <mergeCell ref="B445:C445"/>
    <mergeCell ref="B446:C446"/>
    <mergeCell ref="B447:C447"/>
    <mergeCell ref="B448:C448"/>
    <mergeCell ref="B449:C449"/>
    <mergeCell ref="B450:C450"/>
    <mergeCell ref="D446:N446"/>
    <mergeCell ref="D450:N450"/>
    <mergeCell ref="O450:V450"/>
    <mergeCell ref="W450:Y450"/>
    <mergeCell ref="Z450:AA450"/>
    <mergeCell ref="AB450:AC450"/>
    <mergeCell ref="AD450:AE450"/>
    <mergeCell ref="AF450:AH450"/>
    <mergeCell ref="B461:C461"/>
    <mergeCell ref="B462:C462"/>
    <mergeCell ref="D457:N457"/>
    <mergeCell ref="O457:V457"/>
    <mergeCell ref="W457:Y457"/>
    <mergeCell ref="B459:C459"/>
    <mergeCell ref="B460:C460"/>
    <mergeCell ref="B454:C454"/>
    <mergeCell ref="B463:C463"/>
    <mergeCell ref="B464:C464"/>
    <mergeCell ref="B465:C465"/>
    <mergeCell ref="B466:C466"/>
    <mergeCell ref="B455:C455"/>
    <mergeCell ref="B456:C456"/>
    <mergeCell ref="B457:C457"/>
    <mergeCell ref="B458:C458"/>
    <mergeCell ref="D454:N454"/>
    <mergeCell ref="O454:V454"/>
    <mergeCell ref="W454:Y454"/>
    <mergeCell ref="Z454:AA454"/>
    <mergeCell ref="AB454:AC454"/>
    <mergeCell ref="AD454:AE454"/>
    <mergeCell ref="AF454:AH454"/>
    <mergeCell ref="D458:N458"/>
    <mergeCell ref="O458:V458"/>
    <mergeCell ref="W458:Y458"/>
    <mergeCell ref="Z458:AA458"/>
    <mergeCell ref="AB458:AC458"/>
    <mergeCell ref="AD458:AE458"/>
    <mergeCell ref="AF458:AH458"/>
    <mergeCell ref="D462:N462"/>
    <mergeCell ref="O462:V462"/>
    <mergeCell ref="W462:Y462"/>
    <mergeCell ref="Z462:AA462"/>
    <mergeCell ref="AB462:AC462"/>
    <mergeCell ref="AD462:AE462"/>
    <mergeCell ref="AF462:AH462"/>
    <mergeCell ref="D466:N466"/>
    <mergeCell ref="O466:V466"/>
    <mergeCell ref="W466:Y466"/>
    <mergeCell ref="Z466:AA466"/>
    <mergeCell ref="AB466:AC466"/>
    <mergeCell ref="AD466:AE466"/>
    <mergeCell ref="AF466:AH466"/>
    <mergeCell ref="B435:C435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43:C443"/>
    <mergeCell ref="B444:C444"/>
    <mergeCell ref="B436:C436"/>
    <mergeCell ref="B437:C437"/>
    <mergeCell ref="B438:C438"/>
    <mergeCell ref="B439:C439"/>
    <mergeCell ref="B440:C440"/>
    <mergeCell ref="B441:C441"/>
    <mergeCell ref="B442:C442"/>
    <mergeCell ref="D436:N436"/>
    <mergeCell ref="O436:V436"/>
    <mergeCell ref="W436:Y436"/>
    <mergeCell ref="Z436:AA436"/>
    <mergeCell ref="AB436:AC436"/>
    <mergeCell ref="AD436:AE436"/>
    <mergeCell ref="AF436:AH436"/>
    <mergeCell ref="AI436:AK436"/>
    <mergeCell ref="AL436:AO436"/>
    <mergeCell ref="AP436:AS436"/>
    <mergeCell ref="O446:V446"/>
    <mergeCell ref="W446:Y446"/>
    <mergeCell ref="Z446:AA446"/>
    <mergeCell ref="AB446:AC446"/>
    <mergeCell ref="AD446:AE446"/>
    <mergeCell ref="AF446:AH446"/>
    <mergeCell ref="D430:N430"/>
    <mergeCell ref="O430:V430"/>
    <mergeCell ref="W430:Y430"/>
    <mergeCell ref="Z430:AA430"/>
    <mergeCell ref="AB430:AC430"/>
    <mergeCell ref="AD430:AE430"/>
    <mergeCell ref="AF430:AH430"/>
    <mergeCell ref="AI430:AK430"/>
    <mergeCell ref="AL430:AO430"/>
    <mergeCell ref="AP430:AS430"/>
    <mergeCell ref="D434:N434"/>
    <mergeCell ref="O434:V434"/>
    <mergeCell ref="W434:Y434"/>
    <mergeCell ref="Z434:AA434"/>
    <mergeCell ref="AB434:AC434"/>
    <mergeCell ref="AD434:AE434"/>
    <mergeCell ref="AF434:AH434"/>
    <mergeCell ref="AI434:AK434"/>
    <mergeCell ref="AL434:AO434"/>
    <mergeCell ref="AP434:AS434"/>
    <mergeCell ref="D439:N439"/>
    <mergeCell ref="O439:V439"/>
    <mergeCell ref="W439:Y439"/>
    <mergeCell ref="Z439:AA439"/>
    <mergeCell ref="AB439:AC439"/>
    <mergeCell ref="AD439:AE439"/>
    <mergeCell ref="AF439:AH439"/>
    <mergeCell ref="AI439:AK439"/>
    <mergeCell ref="AL439:AO439"/>
    <mergeCell ref="AP439:AS439"/>
    <mergeCell ref="B411:C411"/>
    <mergeCell ref="B412:C412"/>
    <mergeCell ref="B413:C413"/>
    <mergeCell ref="B405:C405"/>
    <mergeCell ref="B406:C406"/>
    <mergeCell ref="B407:C407"/>
    <mergeCell ref="B408:C408"/>
    <mergeCell ref="B409:C409"/>
    <mergeCell ref="B410:C410"/>
    <mergeCell ref="D406:N406"/>
    <mergeCell ref="D410:N410"/>
    <mergeCell ref="O410:V410"/>
    <mergeCell ref="W410:Y410"/>
    <mergeCell ref="Z410:AA410"/>
    <mergeCell ref="AB410:AC410"/>
    <mergeCell ref="AD410:AE410"/>
    <mergeCell ref="AF410:AH410"/>
    <mergeCell ref="B421:C421"/>
    <mergeCell ref="B422:C422"/>
    <mergeCell ref="D417:N417"/>
    <mergeCell ref="O417:V417"/>
    <mergeCell ref="W417:Y417"/>
    <mergeCell ref="B419:C419"/>
    <mergeCell ref="B420:C420"/>
    <mergeCell ref="B414:C414"/>
    <mergeCell ref="B423:C423"/>
    <mergeCell ref="B424:C424"/>
    <mergeCell ref="B425:C425"/>
    <mergeCell ref="B426:C426"/>
    <mergeCell ref="B415:C415"/>
    <mergeCell ref="B416:C416"/>
    <mergeCell ref="B417:C417"/>
    <mergeCell ref="B418:C418"/>
    <mergeCell ref="D414:N414"/>
    <mergeCell ref="O414:V414"/>
    <mergeCell ref="W414:Y414"/>
    <mergeCell ref="Z414:AA414"/>
    <mergeCell ref="AB414:AC414"/>
    <mergeCell ref="AD414:AE414"/>
    <mergeCell ref="AF414:AH414"/>
    <mergeCell ref="D418:N418"/>
    <mergeCell ref="O418:V418"/>
    <mergeCell ref="W418:Y418"/>
    <mergeCell ref="Z418:AA418"/>
    <mergeCell ref="AB418:AC418"/>
    <mergeCell ref="AD418:AE418"/>
    <mergeCell ref="AF418:AH418"/>
    <mergeCell ref="D422:N422"/>
    <mergeCell ref="O422:V422"/>
    <mergeCell ref="W422:Y422"/>
    <mergeCell ref="Z422:AA422"/>
    <mergeCell ref="AB422:AC422"/>
    <mergeCell ref="AD422:AE422"/>
    <mergeCell ref="AF422:AH422"/>
    <mergeCell ref="D426:N426"/>
    <mergeCell ref="O426:V426"/>
    <mergeCell ref="W426:Y426"/>
    <mergeCell ref="Z426:AA426"/>
    <mergeCell ref="AB426:AC426"/>
    <mergeCell ref="AD426:AE426"/>
    <mergeCell ref="AF426:AH426"/>
    <mergeCell ref="B395:C395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403:C403"/>
    <mergeCell ref="B404:C404"/>
    <mergeCell ref="B396:C396"/>
    <mergeCell ref="B397:C397"/>
    <mergeCell ref="B398:C398"/>
    <mergeCell ref="B399:C399"/>
    <mergeCell ref="B400:C400"/>
    <mergeCell ref="B401:C401"/>
    <mergeCell ref="B402:C402"/>
    <mergeCell ref="D396:N396"/>
    <mergeCell ref="O396:V396"/>
    <mergeCell ref="W396:Y396"/>
    <mergeCell ref="Z396:AA396"/>
    <mergeCell ref="AB396:AC396"/>
    <mergeCell ref="AD396:AE396"/>
    <mergeCell ref="AF396:AH396"/>
    <mergeCell ref="AI396:AK396"/>
    <mergeCell ref="AL396:AO396"/>
    <mergeCell ref="AP396:AS396"/>
    <mergeCell ref="O406:V406"/>
    <mergeCell ref="W406:Y406"/>
    <mergeCell ref="Z406:AA406"/>
    <mergeCell ref="AB406:AC406"/>
    <mergeCell ref="AD406:AE406"/>
    <mergeCell ref="AF406:AH406"/>
    <mergeCell ref="D390:N390"/>
    <mergeCell ref="O390:V390"/>
    <mergeCell ref="W390:Y390"/>
    <mergeCell ref="Z390:AA390"/>
    <mergeCell ref="AB390:AC390"/>
    <mergeCell ref="AD390:AE390"/>
    <mergeCell ref="AF390:AH390"/>
    <mergeCell ref="AI390:AK390"/>
    <mergeCell ref="AL390:AO390"/>
    <mergeCell ref="AP390:AS390"/>
    <mergeCell ref="D394:N394"/>
    <mergeCell ref="O394:V394"/>
    <mergeCell ref="W394:Y394"/>
    <mergeCell ref="Z394:AA394"/>
    <mergeCell ref="AB394:AC394"/>
    <mergeCell ref="AD394:AE394"/>
    <mergeCell ref="AF394:AH394"/>
    <mergeCell ref="AI394:AK394"/>
    <mergeCell ref="AL394:AO394"/>
    <mergeCell ref="AP394:AS394"/>
    <mergeCell ref="D399:N399"/>
    <mergeCell ref="O399:V399"/>
    <mergeCell ref="W399:Y399"/>
    <mergeCell ref="Z399:AA399"/>
    <mergeCell ref="AB399:AC399"/>
    <mergeCell ref="AD399:AE399"/>
    <mergeCell ref="AF399:AH399"/>
    <mergeCell ref="AI399:AK399"/>
    <mergeCell ref="AL399:AO399"/>
    <mergeCell ref="AP399:AS399"/>
    <mergeCell ref="B371:C371"/>
    <mergeCell ref="B372:C372"/>
    <mergeCell ref="B373:C373"/>
    <mergeCell ref="B365:C365"/>
    <mergeCell ref="B366:C366"/>
    <mergeCell ref="B367:C367"/>
    <mergeCell ref="B368:C368"/>
    <mergeCell ref="B369:C369"/>
    <mergeCell ref="B370:C370"/>
    <mergeCell ref="D366:N366"/>
    <mergeCell ref="D370:N370"/>
    <mergeCell ref="O370:V370"/>
    <mergeCell ref="W370:Y370"/>
    <mergeCell ref="Z370:AA370"/>
    <mergeCell ref="AB370:AC370"/>
    <mergeCell ref="AD370:AE370"/>
    <mergeCell ref="AF370:AH370"/>
    <mergeCell ref="B381:C381"/>
    <mergeCell ref="B382:C382"/>
    <mergeCell ref="D377:N377"/>
    <mergeCell ref="O377:V377"/>
    <mergeCell ref="W377:Y377"/>
    <mergeCell ref="B379:C379"/>
    <mergeCell ref="B380:C380"/>
    <mergeCell ref="B374:C374"/>
    <mergeCell ref="B383:C383"/>
    <mergeCell ref="B384:C384"/>
    <mergeCell ref="B385:C385"/>
    <mergeCell ref="B386:C386"/>
    <mergeCell ref="B375:C375"/>
    <mergeCell ref="B376:C376"/>
    <mergeCell ref="B377:C377"/>
    <mergeCell ref="B378:C378"/>
    <mergeCell ref="D365:N365"/>
    <mergeCell ref="O365:V365"/>
    <mergeCell ref="W365:Y365"/>
    <mergeCell ref="Z365:AA365"/>
    <mergeCell ref="AB365:AC365"/>
    <mergeCell ref="AD365:AE365"/>
    <mergeCell ref="AF365:AH365"/>
    <mergeCell ref="D374:N374"/>
    <mergeCell ref="O374:V374"/>
    <mergeCell ref="W374:Y374"/>
    <mergeCell ref="Z374:AA374"/>
    <mergeCell ref="AB374:AC374"/>
    <mergeCell ref="AD374:AE374"/>
    <mergeCell ref="AF374:AH374"/>
    <mergeCell ref="D378:N378"/>
    <mergeCell ref="O378:V378"/>
    <mergeCell ref="W378:Y378"/>
    <mergeCell ref="Z378:AA378"/>
    <mergeCell ref="AB378:AC378"/>
    <mergeCell ref="AD378:AE378"/>
    <mergeCell ref="AF378:AH378"/>
    <mergeCell ref="D382:N382"/>
    <mergeCell ref="O382:V382"/>
    <mergeCell ref="W382:Y382"/>
    <mergeCell ref="Z382:AA382"/>
    <mergeCell ref="AB382:AC382"/>
    <mergeCell ref="AD382:AE382"/>
    <mergeCell ref="AF382:AH382"/>
    <mergeCell ref="D386:N386"/>
    <mergeCell ref="O386:V386"/>
    <mergeCell ref="W386:Y386"/>
    <mergeCell ref="B355:C355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63:C363"/>
    <mergeCell ref="B364:C364"/>
    <mergeCell ref="B356:C356"/>
    <mergeCell ref="B357:C357"/>
    <mergeCell ref="B358:C358"/>
    <mergeCell ref="B359:C359"/>
    <mergeCell ref="B360:C360"/>
    <mergeCell ref="B361:C361"/>
    <mergeCell ref="B362:C362"/>
    <mergeCell ref="D356:N356"/>
    <mergeCell ref="O356:V356"/>
    <mergeCell ref="W356:Y356"/>
    <mergeCell ref="Z356:AA356"/>
    <mergeCell ref="AB356:AC356"/>
    <mergeCell ref="AD356:AE356"/>
    <mergeCell ref="AF356:AH356"/>
    <mergeCell ref="AI356:AK356"/>
    <mergeCell ref="AL356:AO356"/>
    <mergeCell ref="AP356:AS356"/>
    <mergeCell ref="O366:V366"/>
    <mergeCell ref="W366:Y366"/>
    <mergeCell ref="Z366:AA366"/>
    <mergeCell ref="AB366:AC366"/>
    <mergeCell ref="AD366:AE366"/>
    <mergeCell ref="AF366:AH366"/>
    <mergeCell ref="D349:N349"/>
    <mergeCell ref="O349:V349"/>
    <mergeCell ref="W349:Y349"/>
    <mergeCell ref="Z349:AA349"/>
    <mergeCell ref="AB349:AC349"/>
    <mergeCell ref="AD349:AE349"/>
    <mergeCell ref="AF349:AH349"/>
    <mergeCell ref="AI349:AK349"/>
    <mergeCell ref="AL349:AO349"/>
    <mergeCell ref="AP349:AS349"/>
    <mergeCell ref="D353:N353"/>
    <mergeCell ref="O353:V353"/>
    <mergeCell ref="W353:Y353"/>
    <mergeCell ref="Z353:AA353"/>
    <mergeCell ref="AB353:AC353"/>
    <mergeCell ref="AD353:AE353"/>
    <mergeCell ref="AF353:AH353"/>
    <mergeCell ref="AI353:AK353"/>
    <mergeCell ref="AL353:AO353"/>
    <mergeCell ref="AP353:AS353"/>
    <mergeCell ref="D358:N358"/>
    <mergeCell ref="O358:V358"/>
    <mergeCell ref="W358:Y358"/>
    <mergeCell ref="Z358:AA358"/>
    <mergeCell ref="AB358:AC358"/>
    <mergeCell ref="AD358:AE358"/>
    <mergeCell ref="AF358:AH358"/>
    <mergeCell ref="AI358:AK358"/>
    <mergeCell ref="AL358:AO358"/>
    <mergeCell ref="AP358:AS358"/>
    <mergeCell ref="B331:C331"/>
    <mergeCell ref="B332:C332"/>
    <mergeCell ref="B333:C333"/>
    <mergeCell ref="B325:C325"/>
    <mergeCell ref="B326:C326"/>
    <mergeCell ref="B327:C327"/>
    <mergeCell ref="B328:C328"/>
    <mergeCell ref="B329:C329"/>
    <mergeCell ref="B330:C330"/>
    <mergeCell ref="D326:N326"/>
    <mergeCell ref="D330:N330"/>
    <mergeCell ref="O330:V330"/>
    <mergeCell ref="W330:Y330"/>
    <mergeCell ref="Z330:AA330"/>
    <mergeCell ref="AB330:AC330"/>
    <mergeCell ref="AD330:AE330"/>
    <mergeCell ref="AF330:AH330"/>
    <mergeCell ref="B341:C341"/>
    <mergeCell ref="B342:C342"/>
    <mergeCell ref="D337:N337"/>
    <mergeCell ref="O337:V337"/>
    <mergeCell ref="W337:Y337"/>
    <mergeCell ref="B339:C339"/>
    <mergeCell ref="B340:C340"/>
    <mergeCell ref="B334:C334"/>
    <mergeCell ref="B343:C343"/>
    <mergeCell ref="B344:C344"/>
    <mergeCell ref="B345:C345"/>
    <mergeCell ref="B346:C346"/>
    <mergeCell ref="B335:C335"/>
    <mergeCell ref="B336:C336"/>
    <mergeCell ref="B337:C337"/>
    <mergeCell ref="B338:C338"/>
    <mergeCell ref="D328:N328"/>
    <mergeCell ref="O328:V328"/>
    <mergeCell ref="W328:Y328"/>
    <mergeCell ref="Z328:AA328"/>
    <mergeCell ref="AB328:AC328"/>
    <mergeCell ref="AD328:AE328"/>
    <mergeCell ref="AF328:AH328"/>
    <mergeCell ref="D333:N333"/>
    <mergeCell ref="O333:V333"/>
    <mergeCell ref="W333:Y333"/>
    <mergeCell ref="Z333:AA333"/>
    <mergeCell ref="AB333:AC333"/>
    <mergeCell ref="AD333:AE333"/>
    <mergeCell ref="AF333:AH333"/>
    <mergeCell ref="Z337:AA337"/>
    <mergeCell ref="AB337:AC337"/>
    <mergeCell ref="AD337:AE337"/>
    <mergeCell ref="AF337:AH337"/>
    <mergeCell ref="D341:N341"/>
    <mergeCell ref="O341:V341"/>
    <mergeCell ref="W341:Y341"/>
    <mergeCell ref="Z341:AA341"/>
    <mergeCell ref="AB341:AC341"/>
    <mergeCell ref="AD341:AE341"/>
    <mergeCell ref="AF341:AH341"/>
    <mergeCell ref="D345:N345"/>
    <mergeCell ref="O345:V345"/>
    <mergeCell ref="W345:Y345"/>
    <mergeCell ref="Z345:AA345"/>
    <mergeCell ref="AB345:AC345"/>
    <mergeCell ref="AD345:AE345"/>
    <mergeCell ref="B315:C315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23:C323"/>
    <mergeCell ref="B324:C324"/>
    <mergeCell ref="B316:C316"/>
    <mergeCell ref="B317:C317"/>
    <mergeCell ref="B318:C318"/>
    <mergeCell ref="B319:C319"/>
    <mergeCell ref="B320:C320"/>
    <mergeCell ref="B321:C321"/>
    <mergeCell ref="B322:C322"/>
    <mergeCell ref="D316:N316"/>
    <mergeCell ref="O316:V316"/>
    <mergeCell ref="W316:Y316"/>
    <mergeCell ref="Z316:AA316"/>
    <mergeCell ref="AB316:AC316"/>
    <mergeCell ref="AD316:AE316"/>
    <mergeCell ref="AF316:AH316"/>
    <mergeCell ref="AI316:AK316"/>
    <mergeCell ref="AL316:AO316"/>
    <mergeCell ref="AP316:AS316"/>
    <mergeCell ref="O326:V326"/>
    <mergeCell ref="W326:Y326"/>
    <mergeCell ref="Z326:AA326"/>
    <mergeCell ref="AB326:AC326"/>
    <mergeCell ref="AD326:AE326"/>
    <mergeCell ref="AF326:AH326"/>
    <mergeCell ref="D308:N308"/>
    <mergeCell ref="O308:V308"/>
    <mergeCell ref="W308:Y308"/>
    <mergeCell ref="Z308:AA308"/>
    <mergeCell ref="AB308:AC308"/>
    <mergeCell ref="AD308:AE308"/>
    <mergeCell ref="AF308:AH308"/>
    <mergeCell ref="AI308:AK308"/>
    <mergeCell ref="AL308:AO308"/>
    <mergeCell ref="AP308:AS308"/>
    <mergeCell ref="D312:N312"/>
    <mergeCell ref="O312:V312"/>
    <mergeCell ref="W312:Y312"/>
    <mergeCell ref="Z312:AA312"/>
    <mergeCell ref="AB312:AC312"/>
    <mergeCell ref="AD312:AE312"/>
    <mergeCell ref="AF312:AH312"/>
    <mergeCell ref="AI312:AK312"/>
    <mergeCell ref="AL312:AO312"/>
    <mergeCell ref="AP312:AS312"/>
    <mergeCell ref="D320:N320"/>
    <mergeCell ref="O320:V320"/>
    <mergeCell ref="W320:Y320"/>
    <mergeCell ref="Z320:AA320"/>
    <mergeCell ref="AB320:AC320"/>
    <mergeCell ref="AD320:AE320"/>
    <mergeCell ref="AF320:AH320"/>
    <mergeCell ref="AI320:AK320"/>
    <mergeCell ref="AL320:AO320"/>
    <mergeCell ref="AP320:AS320"/>
    <mergeCell ref="B291:C291"/>
    <mergeCell ref="B292:C292"/>
    <mergeCell ref="B293:C293"/>
    <mergeCell ref="B285:C285"/>
    <mergeCell ref="B286:C286"/>
    <mergeCell ref="B287:C287"/>
    <mergeCell ref="B288:C288"/>
    <mergeCell ref="B289:C289"/>
    <mergeCell ref="B290:C290"/>
    <mergeCell ref="D286:N286"/>
    <mergeCell ref="D290:N290"/>
    <mergeCell ref="O290:V290"/>
    <mergeCell ref="W290:Y290"/>
    <mergeCell ref="Z290:AA290"/>
    <mergeCell ref="AB290:AC290"/>
    <mergeCell ref="AD290:AE290"/>
    <mergeCell ref="AF290:AH290"/>
    <mergeCell ref="B301:C301"/>
    <mergeCell ref="B302:C302"/>
    <mergeCell ref="D297:N297"/>
    <mergeCell ref="O297:V297"/>
    <mergeCell ref="W297:Y297"/>
    <mergeCell ref="B299:C299"/>
    <mergeCell ref="B300:C300"/>
    <mergeCell ref="B294:C294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D288:N288"/>
    <mergeCell ref="O288:V288"/>
    <mergeCell ref="W288:Y288"/>
    <mergeCell ref="Z288:AA288"/>
    <mergeCell ref="AB288:AC288"/>
    <mergeCell ref="AD288:AE288"/>
    <mergeCell ref="AF288:AH288"/>
    <mergeCell ref="D292:N292"/>
    <mergeCell ref="O292:V292"/>
    <mergeCell ref="W292:Y292"/>
    <mergeCell ref="Z292:AA292"/>
    <mergeCell ref="AB292:AC292"/>
    <mergeCell ref="AD292:AE292"/>
    <mergeCell ref="AF292:AH292"/>
    <mergeCell ref="D296:N296"/>
    <mergeCell ref="O296:V296"/>
    <mergeCell ref="W296:Y296"/>
    <mergeCell ref="Z296:AA296"/>
    <mergeCell ref="AB296:AC296"/>
    <mergeCell ref="AD296:AE296"/>
    <mergeCell ref="AF296:AH296"/>
    <mergeCell ref="D300:N300"/>
    <mergeCell ref="O300:V300"/>
    <mergeCell ref="W300:Y300"/>
    <mergeCell ref="Z300:AA300"/>
    <mergeCell ref="AB300:AC300"/>
    <mergeCell ref="AD300:AE300"/>
    <mergeCell ref="AF300:AH300"/>
    <mergeCell ref="D304:N304"/>
    <mergeCell ref="O304:V304"/>
    <mergeCell ref="W304:Y304"/>
    <mergeCell ref="B261:C261"/>
    <mergeCell ref="B262:C262"/>
    <mergeCell ref="D257:N257"/>
    <mergeCell ref="O257:V257"/>
    <mergeCell ref="W257:Y257"/>
    <mergeCell ref="B259:C259"/>
    <mergeCell ref="B260:C260"/>
    <mergeCell ref="B254:C254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75:C275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83:C283"/>
    <mergeCell ref="B284:C284"/>
    <mergeCell ref="B276:C276"/>
    <mergeCell ref="B277:C277"/>
    <mergeCell ref="B278:C278"/>
    <mergeCell ref="B279:C279"/>
    <mergeCell ref="B280:C280"/>
    <mergeCell ref="B281:C281"/>
    <mergeCell ref="B282:C282"/>
    <mergeCell ref="D276:N276"/>
    <mergeCell ref="O276:V276"/>
    <mergeCell ref="W276:Y276"/>
    <mergeCell ref="D256:N256"/>
    <mergeCell ref="O256:V256"/>
    <mergeCell ref="W256:Y256"/>
    <mergeCell ref="D260:N260"/>
    <mergeCell ref="O260:V260"/>
    <mergeCell ref="W260:Y260"/>
    <mergeCell ref="D264:N264"/>
    <mergeCell ref="O264:V264"/>
    <mergeCell ref="W264:Y264"/>
    <mergeCell ref="D268:N268"/>
    <mergeCell ref="O268:V268"/>
    <mergeCell ref="W268:Y268"/>
    <mergeCell ref="D272:N272"/>
    <mergeCell ref="O272:V272"/>
    <mergeCell ref="W272:Y272"/>
    <mergeCell ref="D280:N280"/>
    <mergeCell ref="O280:V280"/>
    <mergeCell ref="W280:Y280"/>
    <mergeCell ref="D284:N284"/>
    <mergeCell ref="O284:V284"/>
    <mergeCell ref="W284:Y284"/>
    <mergeCell ref="B244:C244"/>
    <mergeCell ref="B236:C236"/>
    <mergeCell ref="B237:C237"/>
    <mergeCell ref="B238:C238"/>
    <mergeCell ref="B239:C239"/>
    <mergeCell ref="B240:C240"/>
    <mergeCell ref="B241:C241"/>
    <mergeCell ref="B242:C242"/>
    <mergeCell ref="D238:N238"/>
    <mergeCell ref="O238:V238"/>
    <mergeCell ref="W238:Y238"/>
    <mergeCell ref="Z238:AA238"/>
    <mergeCell ref="AB238:AC238"/>
    <mergeCell ref="AD238:AE238"/>
    <mergeCell ref="AF238:AH238"/>
    <mergeCell ref="AI238:AK238"/>
    <mergeCell ref="AL238:AO238"/>
    <mergeCell ref="AP238:AS238"/>
    <mergeCell ref="AT238:AW238"/>
    <mergeCell ref="O245:V245"/>
    <mergeCell ref="W245:Y245"/>
    <mergeCell ref="Z245:AA245"/>
    <mergeCell ref="AB245:AC245"/>
    <mergeCell ref="AD245:AE245"/>
    <mergeCell ref="B251:C251"/>
    <mergeCell ref="B252:C252"/>
    <mergeCell ref="B253:C253"/>
    <mergeCell ref="B245:C245"/>
    <mergeCell ref="B246:C246"/>
    <mergeCell ref="B247:C247"/>
    <mergeCell ref="B248:C248"/>
    <mergeCell ref="B249:C249"/>
    <mergeCell ref="B250:C250"/>
    <mergeCell ref="D245:N245"/>
    <mergeCell ref="AF245:AH245"/>
    <mergeCell ref="D249:N249"/>
    <mergeCell ref="O249:V249"/>
    <mergeCell ref="W249:Y249"/>
    <mergeCell ref="Z249:AA249"/>
    <mergeCell ref="AB249:AC249"/>
    <mergeCell ref="AD249:AE249"/>
    <mergeCell ref="AF249:AH249"/>
    <mergeCell ref="D253:N253"/>
    <mergeCell ref="O253:V253"/>
    <mergeCell ref="W253:Y253"/>
    <mergeCell ref="Z253:AA253"/>
    <mergeCell ref="AB253:AC253"/>
    <mergeCell ref="AD253:AE253"/>
    <mergeCell ref="AF253:AH253"/>
    <mergeCell ref="D239:N239"/>
    <mergeCell ref="O239:V239"/>
    <mergeCell ref="W239:Y239"/>
    <mergeCell ref="Z239:AA239"/>
    <mergeCell ref="AB239:AC239"/>
    <mergeCell ref="AD239:AE239"/>
    <mergeCell ref="AF239:AH239"/>
    <mergeCell ref="AI239:AK239"/>
    <mergeCell ref="AL239:AO239"/>
    <mergeCell ref="AP239:AS239"/>
    <mergeCell ref="AT239:AW239"/>
    <mergeCell ref="D240:N240"/>
    <mergeCell ref="O240:V240"/>
    <mergeCell ref="W240:Y240"/>
    <mergeCell ref="Z240:AA240"/>
    <mergeCell ref="B222:C222"/>
    <mergeCell ref="B219:C219"/>
    <mergeCell ref="B220:C220"/>
    <mergeCell ref="D216:N216"/>
    <mergeCell ref="O216:V216"/>
    <mergeCell ref="W216:Y216"/>
    <mergeCell ref="Z216:AA216"/>
    <mergeCell ref="AB216:AC216"/>
    <mergeCell ref="AD216:AE216"/>
    <mergeCell ref="AF216:AH216"/>
    <mergeCell ref="AI216:AK216"/>
    <mergeCell ref="AL216:AO216"/>
    <mergeCell ref="AP216:AS216"/>
    <mergeCell ref="AT216:AW216"/>
    <mergeCell ref="B214:C214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35:C235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43:C243"/>
    <mergeCell ref="D217:N217"/>
    <mergeCell ref="O217:V217"/>
    <mergeCell ref="W217:Y217"/>
    <mergeCell ref="Z217:AA217"/>
    <mergeCell ref="AB217:AC217"/>
    <mergeCell ref="AD217:AE217"/>
    <mergeCell ref="AF217:AH217"/>
    <mergeCell ref="AI217:AK217"/>
    <mergeCell ref="AL217:AO217"/>
    <mergeCell ref="AP217:AS217"/>
    <mergeCell ref="AT217:AW217"/>
    <mergeCell ref="D218:N218"/>
    <mergeCell ref="O218:V218"/>
    <mergeCell ref="W218:Y218"/>
    <mergeCell ref="Z218:AA218"/>
    <mergeCell ref="AB218:AC218"/>
    <mergeCell ref="AD218:AE218"/>
    <mergeCell ref="AF218:AH218"/>
    <mergeCell ref="AI218:AK218"/>
    <mergeCell ref="AL218:AO218"/>
    <mergeCell ref="AP218:AS218"/>
    <mergeCell ref="AT218:AW218"/>
    <mergeCell ref="D219:N219"/>
    <mergeCell ref="O219:V219"/>
    <mergeCell ref="W219:Y219"/>
    <mergeCell ref="Z219:AA219"/>
    <mergeCell ref="AB219:AC219"/>
    <mergeCell ref="AD219:AE219"/>
    <mergeCell ref="AF219:AH219"/>
    <mergeCell ref="AI219:AK219"/>
    <mergeCell ref="AL219:AO219"/>
    <mergeCell ref="B210:C210"/>
    <mergeCell ref="B211:C211"/>
    <mergeCell ref="B212:C212"/>
    <mergeCell ref="B213:C213"/>
    <mergeCell ref="B221:C221"/>
    <mergeCell ref="O185:V185"/>
    <mergeCell ref="W185:Y185"/>
    <mergeCell ref="Z185:AA185"/>
    <mergeCell ref="AB185:AC185"/>
    <mergeCell ref="AD185:AE185"/>
    <mergeCell ref="AF185:AH185"/>
    <mergeCell ref="AI185:AK185"/>
    <mergeCell ref="AL185:AO185"/>
    <mergeCell ref="AP185:AS185"/>
    <mergeCell ref="AT185:AW185"/>
    <mergeCell ref="O186:V186"/>
    <mergeCell ref="W186:Y186"/>
    <mergeCell ref="Z186:AA186"/>
    <mergeCell ref="AB186:AC186"/>
    <mergeCell ref="AD186:AE186"/>
    <mergeCell ref="AF186:AH186"/>
    <mergeCell ref="AI186:AK186"/>
    <mergeCell ref="AL186:AO186"/>
    <mergeCell ref="AP186:AS186"/>
    <mergeCell ref="AT186:AW186"/>
    <mergeCell ref="O187:V187"/>
    <mergeCell ref="W187:Y187"/>
    <mergeCell ref="Z187:AA187"/>
    <mergeCell ref="AB187:AC187"/>
    <mergeCell ref="AD187:AE187"/>
    <mergeCell ref="AF187:AH187"/>
    <mergeCell ref="B191:C191"/>
    <mergeCell ref="B192:C192"/>
    <mergeCell ref="B193:C193"/>
    <mergeCell ref="B194:C194"/>
    <mergeCell ref="B195:C195"/>
    <mergeCell ref="B196:C196"/>
    <mergeCell ref="D189:N189"/>
    <mergeCell ref="O189:V189"/>
    <mergeCell ref="W189:Y189"/>
    <mergeCell ref="Z189:AA189"/>
    <mergeCell ref="AB189:AC189"/>
    <mergeCell ref="AD189:AE189"/>
    <mergeCell ref="AF189:AH189"/>
    <mergeCell ref="AI189:AK189"/>
    <mergeCell ref="AL189:AO189"/>
    <mergeCell ref="AP189:AS189"/>
    <mergeCell ref="AT189:AW189"/>
    <mergeCell ref="W190:Y190"/>
    <mergeCell ref="Z190:AA190"/>
    <mergeCell ref="AB190:AC190"/>
    <mergeCell ref="AD190:AE190"/>
    <mergeCell ref="AF190:AH190"/>
    <mergeCell ref="AI190:AK190"/>
    <mergeCell ref="AL190:AO190"/>
    <mergeCell ref="AP190:AS190"/>
    <mergeCell ref="AT190:AW190"/>
    <mergeCell ref="AP193:AS193"/>
    <mergeCell ref="AT193:AW193"/>
    <mergeCell ref="D194:N194"/>
    <mergeCell ref="O194:V194"/>
    <mergeCell ref="W194:Y194"/>
    <mergeCell ref="Z194:AA194"/>
    <mergeCell ref="AB194:AC194"/>
    <mergeCell ref="O177:V177"/>
    <mergeCell ref="W177:Y177"/>
    <mergeCell ref="Z177:AA177"/>
    <mergeCell ref="AB177:AC177"/>
    <mergeCell ref="AD177:AE177"/>
    <mergeCell ref="AF177:AH177"/>
    <mergeCell ref="W201:Y201"/>
    <mergeCell ref="Z201:AA201"/>
    <mergeCell ref="AB201:AC201"/>
    <mergeCell ref="AD201:AE201"/>
    <mergeCell ref="AF201:AH201"/>
    <mergeCell ref="AI201:AK201"/>
    <mergeCell ref="AL201:AO201"/>
    <mergeCell ref="AP201:AS201"/>
    <mergeCell ref="AT201:AW201"/>
    <mergeCell ref="O202:V202"/>
    <mergeCell ref="W202:Y202"/>
    <mergeCell ref="Z202:AA202"/>
    <mergeCell ref="AB202:AC202"/>
    <mergeCell ref="AD202:AE202"/>
    <mergeCell ref="AF202:AH202"/>
    <mergeCell ref="AI202:AK202"/>
    <mergeCell ref="AL202:AO202"/>
    <mergeCell ref="AP202:AS202"/>
    <mergeCell ref="AT202:AW202"/>
    <mergeCell ref="O203:V203"/>
    <mergeCell ref="W203:Y203"/>
    <mergeCell ref="Z203:AA203"/>
    <mergeCell ref="AB203:AC203"/>
    <mergeCell ref="AD203:AE203"/>
    <mergeCell ref="AF203:AH203"/>
    <mergeCell ref="AI203:AK203"/>
    <mergeCell ref="AL203:AO203"/>
    <mergeCell ref="W180:Y180"/>
    <mergeCell ref="Z180:AA180"/>
    <mergeCell ref="AB180:AC180"/>
    <mergeCell ref="AD180:AE180"/>
    <mergeCell ref="AF180:AH180"/>
    <mergeCell ref="AI180:AK180"/>
    <mergeCell ref="AL180:AO180"/>
    <mergeCell ref="AP180:AS180"/>
    <mergeCell ref="AT180:AW180"/>
    <mergeCell ref="W181:Y181"/>
    <mergeCell ref="Z181:AA181"/>
    <mergeCell ref="AB181:AC181"/>
    <mergeCell ref="AD181:AE181"/>
    <mergeCell ref="AF181:AH181"/>
    <mergeCell ref="AI181:AK181"/>
    <mergeCell ref="AL181:AO181"/>
    <mergeCell ref="AP181:AS181"/>
    <mergeCell ref="AT181:AW181"/>
    <mergeCell ref="O182:V182"/>
    <mergeCell ref="W182:Y182"/>
    <mergeCell ref="Z182:AA182"/>
    <mergeCell ref="AB182:AC182"/>
    <mergeCell ref="AD182:AE182"/>
    <mergeCell ref="AF182:AH182"/>
    <mergeCell ref="AI182:AK182"/>
    <mergeCell ref="AL182:AO182"/>
    <mergeCell ref="AP182:AS182"/>
    <mergeCell ref="AT177:AW177"/>
    <mergeCell ref="AT182:AW182"/>
    <mergeCell ref="AD194:AE194"/>
    <mergeCell ref="AF194:AH194"/>
    <mergeCell ref="B165:C165"/>
    <mergeCell ref="B166:C166"/>
    <mergeCell ref="B167:C167"/>
    <mergeCell ref="B168:C168"/>
    <mergeCell ref="B169:C169"/>
    <mergeCell ref="D165:N165"/>
    <mergeCell ref="O165:V165"/>
    <mergeCell ref="D169:N169"/>
    <mergeCell ref="O169:V169"/>
    <mergeCell ref="B170:C170"/>
    <mergeCell ref="B171:C171"/>
    <mergeCell ref="B172:C172"/>
    <mergeCell ref="B173:C173"/>
    <mergeCell ref="AF143:AH143"/>
    <mergeCell ref="AI143:AK143"/>
    <mergeCell ref="AL143:AO143"/>
    <mergeCell ref="AP143:AS143"/>
    <mergeCell ref="W147:Y147"/>
    <mergeCell ref="Z147:AA147"/>
    <mergeCell ref="AB147:AC147"/>
    <mergeCell ref="AD147:AE147"/>
    <mergeCell ref="AF147:AH147"/>
    <mergeCell ref="AI147:AK147"/>
    <mergeCell ref="AL147:AO147"/>
    <mergeCell ref="AP147:AS147"/>
    <mergeCell ref="D151:N151"/>
    <mergeCell ref="O151:V151"/>
    <mergeCell ref="W151:Y151"/>
    <mergeCell ref="Z151:AA151"/>
    <mergeCell ref="AB151:AC151"/>
    <mergeCell ref="AD151:AE151"/>
    <mergeCell ref="AF151:AH151"/>
    <mergeCell ref="AI151:AK151"/>
    <mergeCell ref="AL151:AO151"/>
    <mergeCell ref="AP151:AS151"/>
    <mergeCell ref="W155:Y155"/>
    <mergeCell ref="Z155:AA155"/>
    <mergeCell ref="AB155:AC155"/>
    <mergeCell ref="AD155:AE155"/>
    <mergeCell ref="AF155:AH155"/>
    <mergeCell ref="AI155:AK155"/>
    <mergeCell ref="AL155:AO155"/>
    <mergeCell ref="AP155:AS155"/>
    <mergeCell ref="W160:Y160"/>
    <mergeCell ref="Z160:AA160"/>
    <mergeCell ref="AB160:AC160"/>
    <mergeCell ref="AD160:AE160"/>
    <mergeCell ref="AF160:AH160"/>
    <mergeCell ref="AI160:AK160"/>
    <mergeCell ref="AL160:AO160"/>
    <mergeCell ref="AP160:AS160"/>
    <mergeCell ref="W165:Y165"/>
    <mergeCell ref="Z165:AA165"/>
    <mergeCell ref="AB165:AC165"/>
    <mergeCell ref="AD165:AE165"/>
    <mergeCell ref="AF165:AH165"/>
    <mergeCell ref="AI165:AK165"/>
    <mergeCell ref="AL165:AO165"/>
    <mergeCell ref="AP165:AS165"/>
    <mergeCell ref="W169:Y169"/>
    <mergeCell ref="Z169:AA169"/>
    <mergeCell ref="AB169:AC169"/>
    <mergeCell ref="AD169:AE169"/>
    <mergeCell ref="AF169:AH169"/>
    <mergeCell ref="W132:Y132"/>
    <mergeCell ref="Z132:AA132"/>
    <mergeCell ref="AB132:AC132"/>
    <mergeCell ref="AD132:AE132"/>
    <mergeCell ref="AF132:AH132"/>
    <mergeCell ref="AI132:AK132"/>
    <mergeCell ref="AL132:AO132"/>
    <mergeCell ref="AP132:AS132"/>
    <mergeCell ref="AT132:AW132"/>
    <mergeCell ref="O133:V133"/>
    <mergeCell ref="W133:Y133"/>
    <mergeCell ref="Z133:AA133"/>
    <mergeCell ref="AB133:AC133"/>
    <mergeCell ref="AD133:AE133"/>
    <mergeCell ref="AF133:AH133"/>
    <mergeCell ref="AI133:AK133"/>
    <mergeCell ref="AL133:AO133"/>
    <mergeCell ref="AP133:AS133"/>
    <mergeCell ref="AT133:AW133"/>
    <mergeCell ref="O134:V134"/>
    <mergeCell ref="W134:Y134"/>
    <mergeCell ref="Z134:AA134"/>
    <mergeCell ref="O138:V138"/>
    <mergeCell ref="W138:Y138"/>
    <mergeCell ref="Z138:AA138"/>
    <mergeCell ref="AB138:AC138"/>
    <mergeCell ref="AD138:AE138"/>
    <mergeCell ref="AF138:AH138"/>
    <mergeCell ref="AI138:AK138"/>
    <mergeCell ref="AL138:AO138"/>
    <mergeCell ref="AP138:AS138"/>
    <mergeCell ref="AT138:AW138"/>
    <mergeCell ref="B112:C112"/>
    <mergeCell ref="O125:V125"/>
    <mergeCell ref="W125:Y125"/>
    <mergeCell ref="Z125:AA125"/>
    <mergeCell ref="AB125:AC125"/>
    <mergeCell ref="AD125:AE125"/>
    <mergeCell ref="AF125:AH125"/>
    <mergeCell ref="AI125:AK125"/>
    <mergeCell ref="O129:V129"/>
    <mergeCell ref="W129:Y129"/>
    <mergeCell ref="Z129:AA129"/>
    <mergeCell ref="AB129:AC129"/>
    <mergeCell ref="AD129:AE129"/>
    <mergeCell ref="AF129:AH129"/>
    <mergeCell ref="AI129:AK129"/>
    <mergeCell ref="AL129:AO129"/>
    <mergeCell ref="AP129:AS129"/>
    <mergeCell ref="AT129:AW129"/>
    <mergeCell ref="O130:V130"/>
    <mergeCell ref="W130:Y130"/>
    <mergeCell ref="Z130:AA130"/>
    <mergeCell ref="AB130:AC130"/>
    <mergeCell ref="AD130:AE130"/>
    <mergeCell ref="AF130:AH130"/>
    <mergeCell ref="AI130:AK130"/>
    <mergeCell ref="AL130:AO130"/>
    <mergeCell ref="AP130:AS130"/>
    <mergeCell ref="AT130:AW130"/>
    <mergeCell ref="O131:V131"/>
    <mergeCell ref="W131:Y131"/>
    <mergeCell ref="Z131:AA131"/>
    <mergeCell ref="AB131:AC131"/>
    <mergeCell ref="AD131:AE131"/>
    <mergeCell ref="AF131:AH131"/>
    <mergeCell ref="AI131:AK131"/>
    <mergeCell ref="AL131:AO131"/>
    <mergeCell ref="AP131:AS131"/>
    <mergeCell ref="AT131:AW131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13:N113"/>
    <mergeCell ref="O113:V113"/>
    <mergeCell ref="D117:N117"/>
    <mergeCell ref="O117:V117"/>
    <mergeCell ref="D121:N121"/>
    <mergeCell ref="O121:V12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O75:V75"/>
    <mergeCell ref="W75:Y75"/>
    <mergeCell ref="Z75:AA75"/>
    <mergeCell ref="AB75:AC75"/>
    <mergeCell ref="AD75:AE75"/>
    <mergeCell ref="AF75:AH75"/>
    <mergeCell ref="AI75:AK75"/>
    <mergeCell ref="AL75:AO75"/>
    <mergeCell ref="AP75:AS75"/>
    <mergeCell ref="AT75:AW75"/>
    <mergeCell ref="O76:V76"/>
    <mergeCell ref="W76:Y76"/>
    <mergeCell ref="Z76:AA76"/>
    <mergeCell ref="AB76:AC76"/>
    <mergeCell ref="AD76:AE76"/>
    <mergeCell ref="AF76:AH76"/>
    <mergeCell ref="AI76:AK76"/>
    <mergeCell ref="B84:C84"/>
    <mergeCell ref="B96:C96"/>
    <mergeCell ref="B88:C88"/>
    <mergeCell ref="B89:C89"/>
    <mergeCell ref="B90:C90"/>
    <mergeCell ref="B91:C91"/>
    <mergeCell ref="B92:C92"/>
    <mergeCell ref="B93:C93"/>
    <mergeCell ref="B94:C94"/>
    <mergeCell ref="B95:C95"/>
    <mergeCell ref="B108:C108"/>
    <mergeCell ref="B109:C109"/>
    <mergeCell ref="B107:C107"/>
    <mergeCell ref="B106:C106"/>
    <mergeCell ref="B110:C110"/>
    <mergeCell ref="B111:C111"/>
    <mergeCell ref="B100:C100"/>
    <mergeCell ref="B101:C101"/>
    <mergeCell ref="B102:C102"/>
    <mergeCell ref="B103:C103"/>
    <mergeCell ref="B104:C104"/>
    <mergeCell ref="B105:C105"/>
    <mergeCell ref="D103:N103"/>
    <mergeCell ref="O103:V103"/>
    <mergeCell ref="B67:C67"/>
    <mergeCell ref="B68:C68"/>
    <mergeCell ref="B69:C69"/>
    <mergeCell ref="O62:V62"/>
    <mergeCell ref="W62:Y62"/>
    <mergeCell ref="Z62:AA62"/>
    <mergeCell ref="AB62:AC62"/>
    <mergeCell ref="AD62:AE62"/>
    <mergeCell ref="AF62:AH62"/>
    <mergeCell ref="AI62:AK62"/>
    <mergeCell ref="AL62:AO62"/>
    <mergeCell ref="AP62:AS62"/>
    <mergeCell ref="D67:N67"/>
    <mergeCell ref="O67:V67"/>
    <mergeCell ref="W67:Y67"/>
    <mergeCell ref="Z67:AA67"/>
    <mergeCell ref="AB67:AC67"/>
    <mergeCell ref="AD67:AE67"/>
    <mergeCell ref="AF67:AH67"/>
    <mergeCell ref="AI67:AK67"/>
    <mergeCell ref="AL67:AO67"/>
    <mergeCell ref="AP67:AS67"/>
    <mergeCell ref="D73:N73"/>
    <mergeCell ref="O73:V73"/>
    <mergeCell ref="W73:Y73"/>
    <mergeCell ref="Z73:AA73"/>
    <mergeCell ref="AB73:AC73"/>
    <mergeCell ref="AD73:AE73"/>
    <mergeCell ref="AF73:AH73"/>
    <mergeCell ref="AI73:AK73"/>
    <mergeCell ref="AL73:AO73"/>
    <mergeCell ref="AP73:AS73"/>
    <mergeCell ref="D79:N79"/>
    <mergeCell ref="O79:V79"/>
    <mergeCell ref="W79:Y79"/>
    <mergeCell ref="Z79:AA79"/>
    <mergeCell ref="AB79:AC79"/>
    <mergeCell ref="AD79:AE79"/>
    <mergeCell ref="AF79:AH79"/>
    <mergeCell ref="AI79:AK79"/>
    <mergeCell ref="AL79:AO79"/>
    <mergeCell ref="AP79:AS79"/>
    <mergeCell ref="D84:N84"/>
    <mergeCell ref="O84:V84"/>
    <mergeCell ref="W84:Y84"/>
    <mergeCell ref="Z84:AA84"/>
    <mergeCell ref="AB84:AC84"/>
    <mergeCell ref="AD84:AE84"/>
    <mergeCell ref="AF84:AH84"/>
    <mergeCell ref="AI84:AK84"/>
    <mergeCell ref="AL84:AO84"/>
    <mergeCell ref="AP84:AS84"/>
    <mergeCell ref="D89:N89"/>
    <mergeCell ref="O89:V89"/>
    <mergeCell ref="W89:Y89"/>
    <mergeCell ref="Z89:AA89"/>
    <mergeCell ref="AT62:AW62"/>
    <mergeCell ref="O63:V63"/>
    <mergeCell ref="W63:Y63"/>
    <mergeCell ref="Z63:AA63"/>
    <mergeCell ref="AB63:AC63"/>
    <mergeCell ref="AD63:AE63"/>
    <mergeCell ref="AF63:AH63"/>
    <mergeCell ref="AI63:AK63"/>
    <mergeCell ref="AL63:AO63"/>
    <mergeCell ref="O70:V70"/>
    <mergeCell ref="W70:Y70"/>
    <mergeCell ref="Z70:AA70"/>
    <mergeCell ref="AB70:AC70"/>
    <mergeCell ref="AD70:AE70"/>
    <mergeCell ref="AF70:AH70"/>
    <mergeCell ref="AI70:AK70"/>
    <mergeCell ref="AL70:AO70"/>
    <mergeCell ref="AP70:AS70"/>
    <mergeCell ref="AT70:AW70"/>
    <mergeCell ref="O71:V71"/>
    <mergeCell ref="W71:Y71"/>
    <mergeCell ref="Z71:AA71"/>
    <mergeCell ref="AB71:AC71"/>
    <mergeCell ref="AD71:AE71"/>
    <mergeCell ref="AF71:AH71"/>
    <mergeCell ref="AI71:AK71"/>
    <mergeCell ref="AP63:AS63"/>
    <mergeCell ref="D4:N4"/>
    <mergeCell ref="O4:V4"/>
    <mergeCell ref="W4:Y4"/>
    <mergeCell ref="Z4:AA4"/>
    <mergeCell ref="AB4:AC4"/>
    <mergeCell ref="AD4:AE4"/>
    <mergeCell ref="AF4:AH4"/>
    <mergeCell ref="AI4:AK4"/>
    <mergeCell ref="AL4:AO4"/>
    <mergeCell ref="AP4:AS4"/>
    <mergeCell ref="AT4:AW4"/>
    <mergeCell ref="D5:N5"/>
    <mergeCell ref="O5:V5"/>
    <mergeCell ref="W5:Y5"/>
    <mergeCell ref="Z5:AA5"/>
    <mergeCell ref="AB5:AC5"/>
    <mergeCell ref="AD5:AE5"/>
    <mergeCell ref="AF5:AH5"/>
    <mergeCell ref="AI5:AK5"/>
    <mergeCell ref="AL5:AO5"/>
    <mergeCell ref="AP5:AS5"/>
    <mergeCell ref="AT5:AW5"/>
    <mergeCell ref="D6:N6"/>
    <mergeCell ref="O6:V6"/>
    <mergeCell ref="W6:Y6"/>
    <mergeCell ref="Z6:AA6"/>
    <mergeCell ref="AB6:AC6"/>
    <mergeCell ref="AD6:AE6"/>
    <mergeCell ref="AF6:AH6"/>
    <mergeCell ref="AI6:AK6"/>
    <mergeCell ref="AL6:AO6"/>
    <mergeCell ref="AP6:AS6"/>
    <mergeCell ref="AT6:AW6"/>
    <mergeCell ref="D7:N7"/>
    <mergeCell ref="O7:V7"/>
    <mergeCell ref="W7:Y7"/>
    <mergeCell ref="Z7:AA7"/>
    <mergeCell ref="AB7:AC7"/>
    <mergeCell ref="AD7:AE7"/>
    <mergeCell ref="AF7:AH7"/>
    <mergeCell ref="AI7:AK7"/>
    <mergeCell ref="AL7:AO7"/>
    <mergeCell ref="AP7:AS7"/>
    <mergeCell ref="AT7:AW7"/>
    <mergeCell ref="D8:N8"/>
    <mergeCell ref="O8:V8"/>
    <mergeCell ref="W8:Y8"/>
    <mergeCell ref="Z8:AA8"/>
    <mergeCell ref="AB8:AC8"/>
    <mergeCell ref="AD8:AE8"/>
    <mergeCell ref="AF8:AH8"/>
    <mergeCell ref="AI8:AK8"/>
    <mergeCell ref="AL8:AO8"/>
    <mergeCell ref="AP8:AS8"/>
    <mergeCell ref="AT8:AW8"/>
    <mergeCell ref="D9:N9"/>
    <mergeCell ref="O9:V9"/>
    <mergeCell ref="W9:Y9"/>
    <mergeCell ref="Z9:AA9"/>
    <mergeCell ref="AB9:AC9"/>
    <mergeCell ref="AD9:AE9"/>
    <mergeCell ref="AF9:AH9"/>
    <mergeCell ref="AI9:AK9"/>
    <mergeCell ref="AL9:AO9"/>
    <mergeCell ref="AP9:AS9"/>
    <mergeCell ref="AT9:AW9"/>
    <mergeCell ref="D10:N10"/>
    <mergeCell ref="O10:V10"/>
    <mergeCell ref="W10:Y10"/>
    <mergeCell ref="Z10:AA10"/>
    <mergeCell ref="AB10:AC10"/>
    <mergeCell ref="AD10:AE10"/>
    <mergeCell ref="AF10:AH10"/>
    <mergeCell ref="AI10:AK10"/>
    <mergeCell ref="AL10:AO10"/>
    <mergeCell ref="AP10:AS10"/>
    <mergeCell ref="AT10:AW10"/>
    <mergeCell ref="D11:N11"/>
    <mergeCell ref="O11:V11"/>
    <mergeCell ref="W11:Y11"/>
    <mergeCell ref="Z11:AA11"/>
    <mergeCell ref="AB11:AC11"/>
    <mergeCell ref="AD11:AE11"/>
    <mergeCell ref="AF11:AH11"/>
    <mergeCell ref="AI11:AK11"/>
    <mergeCell ref="AL11:AO11"/>
    <mergeCell ref="AP11:AS11"/>
    <mergeCell ref="AT11:AW11"/>
    <mergeCell ref="D12:N12"/>
    <mergeCell ref="O12:V12"/>
    <mergeCell ref="W12:Y12"/>
    <mergeCell ref="Z12:AA12"/>
    <mergeCell ref="AB12:AC12"/>
    <mergeCell ref="AD12:AE12"/>
    <mergeCell ref="AF12:AH12"/>
    <mergeCell ref="AI12:AK12"/>
    <mergeCell ref="AL12:AO12"/>
    <mergeCell ref="AP12:AS12"/>
    <mergeCell ref="AT12:AW12"/>
    <mergeCell ref="D13:N13"/>
    <mergeCell ref="O13:V13"/>
    <mergeCell ref="W13:Y13"/>
    <mergeCell ref="Z13:AA13"/>
    <mergeCell ref="AB13:AC13"/>
    <mergeCell ref="AD13:AE13"/>
    <mergeCell ref="AF13:AH13"/>
    <mergeCell ref="AI13:AK13"/>
    <mergeCell ref="AL13:AO13"/>
    <mergeCell ref="AP13:AS13"/>
    <mergeCell ref="AT13:AW13"/>
    <mergeCell ref="D14:N14"/>
    <mergeCell ref="O14:V14"/>
    <mergeCell ref="W14:Y14"/>
    <mergeCell ref="Z14:AA14"/>
    <mergeCell ref="AB14:AC14"/>
    <mergeCell ref="AD14:AE14"/>
    <mergeCell ref="AF14:AH14"/>
    <mergeCell ref="AI14:AK14"/>
    <mergeCell ref="AL14:AO14"/>
    <mergeCell ref="AP14:AS14"/>
    <mergeCell ref="AT14:AW14"/>
    <mergeCell ref="D15:N15"/>
    <mergeCell ref="O15:V15"/>
    <mergeCell ref="W15:Y15"/>
    <mergeCell ref="Z15:AA15"/>
    <mergeCell ref="AB15:AC15"/>
    <mergeCell ref="AD15:AE15"/>
    <mergeCell ref="AF15:AH15"/>
    <mergeCell ref="AI15:AK15"/>
    <mergeCell ref="AL15:AO15"/>
    <mergeCell ref="AP15:AS15"/>
    <mergeCell ref="AT15:AW15"/>
    <mergeCell ref="D16:N16"/>
    <mergeCell ref="O16:V16"/>
    <mergeCell ref="W16:Y16"/>
    <mergeCell ref="Z16:AA16"/>
    <mergeCell ref="AB16:AC16"/>
    <mergeCell ref="AD16:AE16"/>
    <mergeCell ref="AF16:AH16"/>
    <mergeCell ref="AI16:AK16"/>
    <mergeCell ref="AL16:AO16"/>
    <mergeCell ref="AP16:AS16"/>
    <mergeCell ref="AT16:AW16"/>
    <mergeCell ref="D17:N17"/>
    <mergeCell ref="O17:V17"/>
    <mergeCell ref="W17:Y17"/>
    <mergeCell ref="Z17:AA17"/>
    <mergeCell ref="AB17:AC17"/>
    <mergeCell ref="AD17:AE17"/>
    <mergeCell ref="AF17:AH17"/>
    <mergeCell ref="AI17:AK17"/>
    <mergeCell ref="AL17:AO17"/>
    <mergeCell ref="AP17:AS17"/>
    <mergeCell ref="AT17:AW17"/>
    <mergeCell ref="D18:N18"/>
    <mergeCell ref="O18:V18"/>
    <mergeCell ref="W18:Y18"/>
    <mergeCell ref="Z18:AA18"/>
    <mergeCell ref="AB18:AC18"/>
    <mergeCell ref="AD18:AE18"/>
    <mergeCell ref="AF18:AH18"/>
    <mergeCell ref="AI18:AK18"/>
    <mergeCell ref="AL18:AO18"/>
    <mergeCell ref="AP18:AS18"/>
    <mergeCell ref="AT18:AW18"/>
    <mergeCell ref="D19:N19"/>
    <mergeCell ref="O19:V19"/>
    <mergeCell ref="W19:Y19"/>
    <mergeCell ref="Z19:AA19"/>
    <mergeCell ref="AB19:AC19"/>
    <mergeCell ref="AD19:AE19"/>
    <mergeCell ref="AF19:AH19"/>
    <mergeCell ref="AI19:AK19"/>
    <mergeCell ref="AL19:AO19"/>
    <mergeCell ref="AP19:AS19"/>
    <mergeCell ref="AT19:AW19"/>
    <mergeCell ref="D20:N20"/>
    <mergeCell ref="O20:V20"/>
    <mergeCell ref="W20:Y20"/>
    <mergeCell ref="Z20:AA20"/>
    <mergeCell ref="AB20:AC20"/>
    <mergeCell ref="AD20:AE20"/>
    <mergeCell ref="AF20:AH20"/>
    <mergeCell ref="AI20:AK20"/>
    <mergeCell ref="AL20:AO20"/>
    <mergeCell ref="AP20:AS20"/>
    <mergeCell ref="AT20:AW20"/>
    <mergeCell ref="D21:N21"/>
    <mergeCell ref="O21:V21"/>
    <mergeCell ref="W21:Y21"/>
    <mergeCell ref="Z21:AA21"/>
    <mergeCell ref="AB21:AC21"/>
    <mergeCell ref="AD21:AE21"/>
    <mergeCell ref="AF21:AH21"/>
    <mergeCell ref="AI21:AK21"/>
    <mergeCell ref="AL21:AO21"/>
    <mergeCell ref="AP21:AS21"/>
    <mergeCell ref="AT21:AW21"/>
    <mergeCell ref="W22:Y22"/>
    <mergeCell ref="Z22:AA22"/>
    <mergeCell ref="AB22:AC22"/>
    <mergeCell ref="AD22:AE22"/>
    <mergeCell ref="AF22:AH22"/>
    <mergeCell ref="AI22:AK22"/>
    <mergeCell ref="AL22:AO22"/>
    <mergeCell ref="AP22:AS22"/>
    <mergeCell ref="AT22:AW22"/>
    <mergeCell ref="D23:N23"/>
    <mergeCell ref="O23:V23"/>
    <mergeCell ref="W23:Y23"/>
    <mergeCell ref="Z23:AA23"/>
    <mergeCell ref="AB23:AC23"/>
    <mergeCell ref="AD23:AE23"/>
    <mergeCell ref="AF23:AH23"/>
    <mergeCell ref="AI23:AK23"/>
    <mergeCell ref="AL23:AO23"/>
    <mergeCell ref="AP23:AS23"/>
    <mergeCell ref="AT23:AW23"/>
    <mergeCell ref="D24:N24"/>
    <mergeCell ref="O24:V24"/>
    <mergeCell ref="W24:Y24"/>
    <mergeCell ref="Z24:AA24"/>
    <mergeCell ref="AB24:AC24"/>
    <mergeCell ref="AD24:AE24"/>
    <mergeCell ref="AF24:AH24"/>
    <mergeCell ref="AI24:AK24"/>
    <mergeCell ref="AL24:AO24"/>
    <mergeCell ref="AP24:AS24"/>
    <mergeCell ref="AT24:AW24"/>
    <mergeCell ref="D25:N25"/>
    <mergeCell ref="O25:V25"/>
    <mergeCell ref="W25:Y25"/>
    <mergeCell ref="Z25:AA25"/>
    <mergeCell ref="AB25:AC25"/>
    <mergeCell ref="AD25:AE25"/>
    <mergeCell ref="AF25:AH25"/>
    <mergeCell ref="AI25:AK25"/>
    <mergeCell ref="AL25:AO25"/>
    <mergeCell ref="AP25:AS25"/>
    <mergeCell ref="AT25:AW25"/>
    <mergeCell ref="AT26:AW26"/>
    <mergeCell ref="D27:N27"/>
    <mergeCell ref="O27:V27"/>
    <mergeCell ref="W27:Y27"/>
    <mergeCell ref="Z27:AA27"/>
    <mergeCell ref="AB27:AC27"/>
    <mergeCell ref="AD27:AE27"/>
    <mergeCell ref="AF27:AH27"/>
    <mergeCell ref="AI27:AK27"/>
    <mergeCell ref="AL27:AO27"/>
    <mergeCell ref="AP27:AS27"/>
    <mergeCell ref="AT27:AW27"/>
    <mergeCell ref="D28:N28"/>
    <mergeCell ref="O28:V28"/>
    <mergeCell ref="W28:Y28"/>
    <mergeCell ref="Z28:AA28"/>
    <mergeCell ref="AB28:AC28"/>
    <mergeCell ref="AD28:AE28"/>
    <mergeCell ref="AF28:AH28"/>
    <mergeCell ref="AI28:AK28"/>
    <mergeCell ref="AL28:AO28"/>
    <mergeCell ref="AP28:AS28"/>
    <mergeCell ref="AT28:AW28"/>
    <mergeCell ref="D29:N29"/>
    <mergeCell ref="O29:V29"/>
    <mergeCell ref="W29:Y29"/>
    <mergeCell ref="Z29:AA29"/>
    <mergeCell ref="AB29:AC29"/>
    <mergeCell ref="AD29:AE29"/>
    <mergeCell ref="AF29:AH29"/>
    <mergeCell ref="AI29:AK29"/>
    <mergeCell ref="AL29:AO29"/>
    <mergeCell ref="AP29:AS29"/>
    <mergeCell ref="AT29:AW29"/>
    <mergeCell ref="O26:V26"/>
    <mergeCell ref="W26:Y26"/>
    <mergeCell ref="Z26:AA26"/>
    <mergeCell ref="AB26:AC26"/>
    <mergeCell ref="AD26:AE26"/>
    <mergeCell ref="AF26:AH26"/>
    <mergeCell ref="AI26:AK26"/>
    <mergeCell ref="AL26:AO26"/>
    <mergeCell ref="AP26:AS26"/>
    <mergeCell ref="D26:N26"/>
    <mergeCell ref="AT30:AW30"/>
    <mergeCell ref="O30:V30"/>
    <mergeCell ref="W30:Y30"/>
    <mergeCell ref="Z30:AA30"/>
    <mergeCell ref="AB30:AC30"/>
    <mergeCell ref="AD30:AE30"/>
    <mergeCell ref="AF30:AH30"/>
    <mergeCell ref="AI30:AK30"/>
    <mergeCell ref="AL30:AO30"/>
    <mergeCell ref="AP30:AS30"/>
    <mergeCell ref="D30:N30"/>
    <mergeCell ref="D31:N31"/>
    <mergeCell ref="O31:V31"/>
    <mergeCell ref="W31:Y31"/>
    <mergeCell ref="Z31:AA31"/>
    <mergeCell ref="AB31:AC31"/>
    <mergeCell ref="AD31:AE31"/>
    <mergeCell ref="AF31:AH31"/>
    <mergeCell ref="AI31:AK31"/>
    <mergeCell ref="AL31:AO31"/>
    <mergeCell ref="AP31:AS31"/>
    <mergeCell ref="AT31:AW31"/>
    <mergeCell ref="D32:N32"/>
    <mergeCell ref="O32:V32"/>
    <mergeCell ref="W32:Y32"/>
    <mergeCell ref="Z32:AA32"/>
    <mergeCell ref="AB32:AC32"/>
    <mergeCell ref="AD32:AE32"/>
    <mergeCell ref="AF32:AH32"/>
    <mergeCell ref="AI32:AK32"/>
    <mergeCell ref="AL32:AO32"/>
    <mergeCell ref="AP32:AS32"/>
    <mergeCell ref="AT32:AW32"/>
    <mergeCell ref="D33:N33"/>
    <mergeCell ref="O33:V33"/>
    <mergeCell ref="W33:Y33"/>
    <mergeCell ref="Z33:AA33"/>
    <mergeCell ref="AB33:AC33"/>
    <mergeCell ref="AD33:AE33"/>
    <mergeCell ref="AF33:AH33"/>
    <mergeCell ref="AI33:AK33"/>
    <mergeCell ref="AL33:AO33"/>
    <mergeCell ref="AP33:AS33"/>
    <mergeCell ref="AT33:AW33"/>
    <mergeCell ref="AT34:AW34"/>
    <mergeCell ref="D35:N35"/>
    <mergeCell ref="O35:V35"/>
    <mergeCell ref="W35:Y35"/>
    <mergeCell ref="Z35:AA35"/>
    <mergeCell ref="AB35:AC35"/>
    <mergeCell ref="AD35:AE35"/>
    <mergeCell ref="AF35:AH35"/>
    <mergeCell ref="AI35:AK35"/>
    <mergeCell ref="AL35:AO35"/>
    <mergeCell ref="AP35:AS35"/>
    <mergeCell ref="AT35:AW35"/>
    <mergeCell ref="D36:N36"/>
    <mergeCell ref="O36:V36"/>
    <mergeCell ref="W36:Y36"/>
    <mergeCell ref="Z36:AA36"/>
    <mergeCell ref="AB36:AC36"/>
    <mergeCell ref="AD36:AE36"/>
    <mergeCell ref="AF36:AH36"/>
    <mergeCell ref="AI36:AK36"/>
    <mergeCell ref="AL36:AO36"/>
    <mergeCell ref="AP36:AS36"/>
    <mergeCell ref="AT36:AW36"/>
    <mergeCell ref="D37:N37"/>
    <mergeCell ref="O37:V37"/>
    <mergeCell ref="W37:Y37"/>
    <mergeCell ref="Z37:AA37"/>
    <mergeCell ref="AB37:AC37"/>
    <mergeCell ref="AD37:AE37"/>
    <mergeCell ref="AF37:AH37"/>
    <mergeCell ref="AI37:AK37"/>
    <mergeCell ref="AL37:AO37"/>
    <mergeCell ref="AP37:AS37"/>
    <mergeCell ref="AT37:AW37"/>
    <mergeCell ref="O34:V34"/>
    <mergeCell ref="W34:Y34"/>
    <mergeCell ref="Z34:AA34"/>
    <mergeCell ref="AB34:AC34"/>
    <mergeCell ref="AD34:AE34"/>
    <mergeCell ref="AF34:AH34"/>
    <mergeCell ref="AI34:AK34"/>
    <mergeCell ref="AL34:AO34"/>
    <mergeCell ref="AP34:AS34"/>
    <mergeCell ref="AT38:AW38"/>
    <mergeCell ref="D39:N39"/>
    <mergeCell ref="O39:V39"/>
    <mergeCell ref="W39:Y39"/>
    <mergeCell ref="Z39:AA39"/>
    <mergeCell ref="AB39:AC39"/>
    <mergeCell ref="AD39:AE39"/>
    <mergeCell ref="AF39:AH39"/>
    <mergeCell ref="AI39:AK39"/>
    <mergeCell ref="AL39:AO39"/>
    <mergeCell ref="AP39:AS39"/>
    <mergeCell ref="AT39:AW39"/>
    <mergeCell ref="D40:N40"/>
    <mergeCell ref="O40:V40"/>
    <mergeCell ref="W40:Y40"/>
    <mergeCell ref="Z40:AA40"/>
    <mergeCell ref="AB40:AC40"/>
    <mergeCell ref="AD40:AE40"/>
    <mergeCell ref="AF40:AH40"/>
    <mergeCell ref="AI40:AK40"/>
    <mergeCell ref="AL40:AO40"/>
    <mergeCell ref="AP40:AS40"/>
    <mergeCell ref="AT40:AW40"/>
    <mergeCell ref="D41:N41"/>
    <mergeCell ref="O41:V41"/>
    <mergeCell ref="W41:Y41"/>
    <mergeCell ref="Z41:AA41"/>
    <mergeCell ref="AB41:AC41"/>
    <mergeCell ref="AD41:AE41"/>
    <mergeCell ref="AF41:AH41"/>
    <mergeCell ref="AI41:AK41"/>
    <mergeCell ref="AL41:AO41"/>
    <mergeCell ref="AP41:AS41"/>
    <mergeCell ref="AT41:AW41"/>
    <mergeCell ref="O38:V38"/>
    <mergeCell ref="W38:Y38"/>
    <mergeCell ref="Z38:AA38"/>
    <mergeCell ref="AB38:AC38"/>
    <mergeCell ref="AD38:AE38"/>
    <mergeCell ref="AF38:AH38"/>
    <mergeCell ref="AI38:AK38"/>
    <mergeCell ref="AL38:AO38"/>
    <mergeCell ref="AP38:AS38"/>
    <mergeCell ref="W42:Y42"/>
    <mergeCell ref="Z42:AA42"/>
    <mergeCell ref="AB42:AC42"/>
    <mergeCell ref="AD42:AE42"/>
    <mergeCell ref="AF42:AH42"/>
    <mergeCell ref="AI42:AK42"/>
    <mergeCell ref="AL42:AO42"/>
    <mergeCell ref="AP42:AS42"/>
    <mergeCell ref="AT42:AW42"/>
    <mergeCell ref="D43:N43"/>
    <mergeCell ref="O43:V43"/>
    <mergeCell ref="W43:Y43"/>
    <mergeCell ref="Z43:AA43"/>
    <mergeCell ref="AB43:AC43"/>
    <mergeCell ref="AD43:AE43"/>
    <mergeCell ref="AF43:AH43"/>
    <mergeCell ref="AI43:AK43"/>
    <mergeCell ref="AL43:AO43"/>
    <mergeCell ref="AP43:AS43"/>
    <mergeCell ref="AT43:AW43"/>
    <mergeCell ref="D44:N44"/>
    <mergeCell ref="O44:V44"/>
    <mergeCell ref="W44:Y44"/>
    <mergeCell ref="Z44:AA44"/>
    <mergeCell ref="AB44:AC44"/>
    <mergeCell ref="AD44:AE44"/>
    <mergeCell ref="AF44:AH44"/>
    <mergeCell ref="AI44:AK44"/>
    <mergeCell ref="AL44:AO44"/>
    <mergeCell ref="AP44:AS44"/>
    <mergeCell ref="AT44:AW44"/>
    <mergeCell ref="D45:N45"/>
    <mergeCell ref="O45:V45"/>
    <mergeCell ref="W45:Y45"/>
    <mergeCell ref="Z45:AA45"/>
    <mergeCell ref="AB45:AC45"/>
    <mergeCell ref="AD45:AE45"/>
    <mergeCell ref="AF45:AH45"/>
    <mergeCell ref="AI45:AK45"/>
    <mergeCell ref="AL45:AO45"/>
    <mergeCell ref="AP45:AS45"/>
    <mergeCell ref="AT45:AW45"/>
    <mergeCell ref="AT46:AW46"/>
    <mergeCell ref="D47:N47"/>
    <mergeCell ref="O47:V47"/>
    <mergeCell ref="W47:Y47"/>
    <mergeCell ref="Z47:AA47"/>
    <mergeCell ref="AB47:AC47"/>
    <mergeCell ref="AD47:AE47"/>
    <mergeCell ref="AF47:AH47"/>
    <mergeCell ref="AI47:AK47"/>
    <mergeCell ref="AL47:AO47"/>
    <mergeCell ref="AP47:AS47"/>
    <mergeCell ref="AT47:AW47"/>
    <mergeCell ref="D48:N48"/>
    <mergeCell ref="O48:V48"/>
    <mergeCell ref="W48:Y48"/>
    <mergeCell ref="Z48:AA48"/>
    <mergeCell ref="AB48:AC48"/>
    <mergeCell ref="AD48:AE48"/>
    <mergeCell ref="AF48:AH48"/>
    <mergeCell ref="AI48:AK48"/>
    <mergeCell ref="AL48:AO48"/>
    <mergeCell ref="AP48:AS48"/>
    <mergeCell ref="AT48:AW48"/>
    <mergeCell ref="D49:N49"/>
    <mergeCell ref="O49:V49"/>
    <mergeCell ref="W49:Y49"/>
    <mergeCell ref="Z49:AA49"/>
    <mergeCell ref="AB49:AC49"/>
    <mergeCell ref="AD49:AE49"/>
    <mergeCell ref="AF49:AH49"/>
    <mergeCell ref="AI49:AK49"/>
    <mergeCell ref="AL49:AO49"/>
    <mergeCell ref="AP49:AS49"/>
    <mergeCell ref="AT49:AW49"/>
    <mergeCell ref="O46:V46"/>
    <mergeCell ref="W46:Y46"/>
    <mergeCell ref="Z46:AA46"/>
    <mergeCell ref="AB46:AC46"/>
    <mergeCell ref="AD46:AE46"/>
    <mergeCell ref="AF46:AH46"/>
    <mergeCell ref="AI46:AK46"/>
    <mergeCell ref="AL46:AO46"/>
    <mergeCell ref="AP46:AS46"/>
    <mergeCell ref="AT50:AW50"/>
    <mergeCell ref="D51:N51"/>
    <mergeCell ref="O51:V51"/>
    <mergeCell ref="W51:Y51"/>
    <mergeCell ref="Z51:AA51"/>
    <mergeCell ref="AB51:AC51"/>
    <mergeCell ref="AD51:AE51"/>
    <mergeCell ref="AF51:AH51"/>
    <mergeCell ref="AI51:AK51"/>
    <mergeCell ref="AL51:AO51"/>
    <mergeCell ref="AP51:AS51"/>
    <mergeCell ref="AT51:AW51"/>
    <mergeCell ref="D52:N52"/>
    <mergeCell ref="O52:V52"/>
    <mergeCell ref="W52:Y52"/>
    <mergeCell ref="Z52:AA52"/>
    <mergeCell ref="AB52:AC52"/>
    <mergeCell ref="AD52:AE52"/>
    <mergeCell ref="AF52:AH52"/>
    <mergeCell ref="AI52:AK52"/>
    <mergeCell ref="AL52:AO52"/>
    <mergeCell ref="AP52:AS52"/>
    <mergeCell ref="AT52:AW52"/>
    <mergeCell ref="D53:N53"/>
    <mergeCell ref="O53:V53"/>
    <mergeCell ref="W53:Y53"/>
    <mergeCell ref="Z53:AA53"/>
    <mergeCell ref="AB53:AC53"/>
    <mergeCell ref="AD53:AE53"/>
    <mergeCell ref="AF53:AH53"/>
    <mergeCell ref="AI53:AK53"/>
    <mergeCell ref="AL53:AO53"/>
    <mergeCell ref="AP53:AS53"/>
    <mergeCell ref="AT53:AW53"/>
    <mergeCell ref="O50:V50"/>
    <mergeCell ref="W50:Y50"/>
    <mergeCell ref="Z50:AA50"/>
    <mergeCell ref="AB50:AC50"/>
    <mergeCell ref="AD50:AE50"/>
    <mergeCell ref="AF50:AH50"/>
    <mergeCell ref="AI50:AK50"/>
    <mergeCell ref="AL50:AO50"/>
    <mergeCell ref="AP50:AS50"/>
    <mergeCell ref="AT54:AW54"/>
    <mergeCell ref="D55:N55"/>
    <mergeCell ref="O55:V55"/>
    <mergeCell ref="W55:Y55"/>
    <mergeCell ref="Z55:AA55"/>
    <mergeCell ref="AB55:AC55"/>
    <mergeCell ref="AD55:AE55"/>
    <mergeCell ref="AF55:AH55"/>
    <mergeCell ref="AI55:AK55"/>
    <mergeCell ref="AL55:AO55"/>
    <mergeCell ref="AP55:AS55"/>
    <mergeCell ref="AT55:AW55"/>
    <mergeCell ref="D56:N56"/>
    <mergeCell ref="O56:V56"/>
    <mergeCell ref="W56:Y56"/>
    <mergeCell ref="Z56:AA56"/>
    <mergeCell ref="AB56:AC56"/>
    <mergeCell ref="AD56:AE56"/>
    <mergeCell ref="AF56:AH56"/>
    <mergeCell ref="AI56:AK56"/>
    <mergeCell ref="AL56:AO56"/>
    <mergeCell ref="AP56:AS56"/>
    <mergeCell ref="AT56:AW56"/>
    <mergeCell ref="D57:N57"/>
    <mergeCell ref="O57:V57"/>
    <mergeCell ref="W57:Y57"/>
    <mergeCell ref="Z57:AA57"/>
    <mergeCell ref="AB57:AC57"/>
    <mergeCell ref="AD57:AE57"/>
    <mergeCell ref="AF57:AH57"/>
    <mergeCell ref="AI57:AK57"/>
    <mergeCell ref="AL57:AO57"/>
    <mergeCell ref="AP57:AS57"/>
    <mergeCell ref="AT57:AW57"/>
    <mergeCell ref="O54:V54"/>
    <mergeCell ref="W54:Y54"/>
    <mergeCell ref="Z54:AA54"/>
    <mergeCell ref="AB54:AC54"/>
    <mergeCell ref="AD54:AE54"/>
    <mergeCell ref="AF54:AH54"/>
    <mergeCell ref="AI54:AK54"/>
    <mergeCell ref="AL54:AO54"/>
    <mergeCell ref="AP54:AS54"/>
    <mergeCell ref="AT58:AW58"/>
    <mergeCell ref="D59:N59"/>
    <mergeCell ref="O59:V59"/>
    <mergeCell ref="W59:Y59"/>
    <mergeCell ref="Z59:AA59"/>
    <mergeCell ref="AB59:AC59"/>
    <mergeCell ref="AD59:AE59"/>
    <mergeCell ref="AF59:AH59"/>
    <mergeCell ref="AI59:AK59"/>
    <mergeCell ref="AL59:AO59"/>
    <mergeCell ref="AP59:AS59"/>
    <mergeCell ref="AT59:AW59"/>
    <mergeCell ref="D60:N60"/>
    <mergeCell ref="O60:V60"/>
    <mergeCell ref="W60:Y60"/>
    <mergeCell ref="Z60:AA60"/>
    <mergeCell ref="AB60:AC60"/>
    <mergeCell ref="AD60:AE60"/>
    <mergeCell ref="AF60:AH60"/>
    <mergeCell ref="AI60:AK60"/>
    <mergeCell ref="AL60:AO60"/>
    <mergeCell ref="AP60:AS60"/>
    <mergeCell ref="AT60:AW60"/>
    <mergeCell ref="D61:N61"/>
    <mergeCell ref="O61:V61"/>
    <mergeCell ref="W61:Y61"/>
    <mergeCell ref="Z61:AA61"/>
    <mergeCell ref="AB61:AC61"/>
    <mergeCell ref="AD61:AE61"/>
    <mergeCell ref="AF61:AH61"/>
    <mergeCell ref="AI61:AK61"/>
    <mergeCell ref="AL61:AO61"/>
    <mergeCell ref="AP61:AS61"/>
    <mergeCell ref="AT61:AW61"/>
    <mergeCell ref="O58:V58"/>
    <mergeCell ref="W58:Y58"/>
    <mergeCell ref="Z58:AA58"/>
    <mergeCell ref="AB58:AC58"/>
    <mergeCell ref="AD58:AE58"/>
    <mergeCell ref="AF58:AH58"/>
    <mergeCell ref="AI58:AK58"/>
    <mergeCell ref="AL58:AO58"/>
    <mergeCell ref="AP58:AS58"/>
    <mergeCell ref="AT63:AW63"/>
    <mergeCell ref="D64:N64"/>
    <mergeCell ref="O64:V64"/>
    <mergeCell ref="W64:Y64"/>
    <mergeCell ref="Z64:AA64"/>
    <mergeCell ref="AB64:AC64"/>
    <mergeCell ref="AD64:AE64"/>
    <mergeCell ref="AF64:AH64"/>
    <mergeCell ref="AI64:AK64"/>
    <mergeCell ref="AL64:AO64"/>
    <mergeCell ref="AP64:AS64"/>
    <mergeCell ref="AT64:AW64"/>
    <mergeCell ref="D65:N65"/>
    <mergeCell ref="O65:V65"/>
    <mergeCell ref="W65:Y65"/>
    <mergeCell ref="Z65:AA65"/>
    <mergeCell ref="AB65:AC65"/>
    <mergeCell ref="AD65:AE65"/>
    <mergeCell ref="AF65:AH65"/>
    <mergeCell ref="AI65:AK65"/>
    <mergeCell ref="AL65:AO65"/>
    <mergeCell ref="AP65:AS65"/>
    <mergeCell ref="AT65:AW65"/>
    <mergeCell ref="D66:N66"/>
    <mergeCell ref="O66:V66"/>
    <mergeCell ref="W66:Y66"/>
    <mergeCell ref="Z66:AA66"/>
    <mergeCell ref="AB66:AC66"/>
    <mergeCell ref="AD66:AE66"/>
    <mergeCell ref="AF66:AH66"/>
    <mergeCell ref="AI66:AK66"/>
    <mergeCell ref="AL66:AO66"/>
    <mergeCell ref="AP66:AS66"/>
    <mergeCell ref="AT66:AW66"/>
    <mergeCell ref="AT67:AW67"/>
    <mergeCell ref="D68:N68"/>
    <mergeCell ref="O68:V68"/>
    <mergeCell ref="W68:Y68"/>
    <mergeCell ref="Z68:AA68"/>
    <mergeCell ref="AB68:AC68"/>
    <mergeCell ref="AD68:AE68"/>
    <mergeCell ref="AF68:AH68"/>
    <mergeCell ref="AI68:AK68"/>
    <mergeCell ref="AL68:AO68"/>
    <mergeCell ref="AP68:AS68"/>
    <mergeCell ref="AT68:AW68"/>
    <mergeCell ref="D69:N69"/>
    <mergeCell ref="O69:V69"/>
    <mergeCell ref="W69:Y69"/>
    <mergeCell ref="Z69:AA69"/>
    <mergeCell ref="AB69:AC69"/>
    <mergeCell ref="AD69:AE69"/>
    <mergeCell ref="AF69:AH69"/>
    <mergeCell ref="AI69:AK69"/>
    <mergeCell ref="AL69:AO69"/>
    <mergeCell ref="AP69:AS69"/>
    <mergeCell ref="AT69:AW69"/>
    <mergeCell ref="AL71:AO71"/>
    <mergeCell ref="AP71:AS71"/>
    <mergeCell ref="AT71:AW71"/>
    <mergeCell ref="D72:N72"/>
    <mergeCell ref="O72:V72"/>
    <mergeCell ref="W72:Y72"/>
    <mergeCell ref="Z72:AA72"/>
    <mergeCell ref="AB72:AC72"/>
    <mergeCell ref="AD72:AE72"/>
    <mergeCell ref="AF72:AH72"/>
    <mergeCell ref="AI72:AK72"/>
    <mergeCell ref="AL72:AO72"/>
    <mergeCell ref="AP72:AS72"/>
    <mergeCell ref="AT72:AW72"/>
    <mergeCell ref="AT73:AW73"/>
    <mergeCell ref="D74:N74"/>
    <mergeCell ref="O74:V74"/>
    <mergeCell ref="W74:Y74"/>
    <mergeCell ref="Z74:AA74"/>
    <mergeCell ref="AB74:AC74"/>
    <mergeCell ref="AD74:AE74"/>
    <mergeCell ref="AF74:AH74"/>
    <mergeCell ref="AI74:AK74"/>
    <mergeCell ref="AL74:AO74"/>
    <mergeCell ref="AP74:AS74"/>
    <mergeCell ref="AT74:AW74"/>
    <mergeCell ref="AL76:AO76"/>
    <mergeCell ref="AP76:AS76"/>
    <mergeCell ref="AT76:AW76"/>
    <mergeCell ref="D77:N77"/>
    <mergeCell ref="O77:V77"/>
    <mergeCell ref="W77:Y77"/>
    <mergeCell ref="Z77:AA77"/>
    <mergeCell ref="AB77:AC77"/>
    <mergeCell ref="AD77:AE77"/>
    <mergeCell ref="AF77:AH77"/>
    <mergeCell ref="AI77:AK77"/>
    <mergeCell ref="AL77:AO77"/>
    <mergeCell ref="AP77:AS77"/>
    <mergeCell ref="AT77:AW77"/>
    <mergeCell ref="D78:N78"/>
    <mergeCell ref="O78:V78"/>
    <mergeCell ref="W78:Y78"/>
    <mergeCell ref="Z78:AA78"/>
    <mergeCell ref="AB78:AC78"/>
    <mergeCell ref="AD78:AE78"/>
    <mergeCell ref="AF78:AH78"/>
    <mergeCell ref="AI78:AK78"/>
    <mergeCell ref="AL78:AO78"/>
    <mergeCell ref="AP78:AS78"/>
    <mergeCell ref="AT78:AW78"/>
    <mergeCell ref="AT79:AW79"/>
    <mergeCell ref="W80:Y80"/>
    <mergeCell ref="Z80:AA80"/>
    <mergeCell ref="AB80:AC80"/>
    <mergeCell ref="AD80:AE80"/>
    <mergeCell ref="AF80:AH80"/>
    <mergeCell ref="AI80:AK80"/>
    <mergeCell ref="AL80:AO80"/>
    <mergeCell ref="AP80:AS80"/>
    <mergeCell ref="AT80:AW80"/>
    <mergeCell ref="D81:N81"/>
    <mergeCell ref="O81:V81"/>
    <mergeCell ref="W81:Y81"/>
    <mergeCell ref="Z81:AA81"/>
    <mergeCell ref="AB81:AC81"/>
    <mergeCell ref="AD81:AE81"/>
    <mergeCell ref="AF81:AH81"/>
    <mergeCell ref="AI81:AK81"/>
    <mergeCell ref="AL81:AO81"/>
    <mergeCell ref="AP81:AS81"/>
    <mergeCell ref="AT81:AW81"/>
    <mergeCell ref="D82:N82"/>
    <mergeCell ref="O82:V82"/>
    <mergeCell ref="W82:Y82"/>
    <mergeCell ref="Z82:AA82"/>
    <mergeCell ref="AB82:AC82"/>
    <mergeCell ref="AD82:AE82"/>
    <mergeCell ref="AF82:AH82"/>
    <mergeCell ref="AI82:AK82"/>
    <mergeCell ref="AL82:AO82"/>
    <mergeCell ref="AP82:AS82"/>
    <mergeCell ref="AT82:AW82"/>
    <mergeCell ref="W83:Y83"/>
    <mergeCell ref="Z83:AA83"/>
    <mergeCell ref="AB83:AC83"/>
    <mergeCell ref="AD83:AE83"/>
    <mergeCell ref="AF83:AH83"/>
    <mergeCell ref="AI83:AK83"/>
    <mergeCell ref="AL83:AO83"/>
    <mergeCell ref="AP83:AS83"/>
    <mergeCell ref="AT83:AW83"/>
    <mergeCell ref="AT84:AW84"/>
    <mergeCell ref="D85:N85"/>
    <mergeCell ref="O85:V85"/>
    <mergeCell ref="W85:Y85"/>
    <mergeCell ref="Z85:AA85"/>
    <mergeCell ref="AB85:AC85"/>
    <mergeCell ref="AD85:AE85"/>
    <mergeCell ref="AF85:AH85"/>
    <mergeCell ref="AI85:AK85"/>
    <mergeCell ref="AL85:AO85"/>
    <mergeCell ref="AP85:AS85"/>
    <mergeCell ref="AT85:AW85"/>
    <mergeCell ref="D86:N86"/>
    <mergeCell ref="O86:V86"/>
    <mergeCell ref="W86:Y86"/>
    <mergeCell ref="Z86:AA86"/>
    <mergeCell ref="AB86:AC86"/>
    <mergeCell ref="AD86:AE86"/>
    <mergeCell ref="AF86:AH86"/>
    <mergeCell ref="AI86:AK86"/>
    <mergeCell ref="AL86:AO86"/>
    <mergeCell ref="AP86:AS86"/>
    <mergeCell ref="AT86:AW86"/>
    <mergeCell ref="AT87:AW87"/>
    <mergeCell ref="D88:N88"/>
    <mergeCell ref="O88:V88"/>
    <mergeCell ref="W88:Y88"/>
    <mergeCell ref="Z88:AA88"/>
    <mergeCell ref="AB88:AC88"/>
    <mergeCell ref="AD88:AE88"/>
    <mergeCell ref="AF88:AH88"/>
    <mergeCell ref="AI88:AK88"/>
    <mergeCell ref="AL88:AO88"/>
    <mergeCell ref="AP88:AS88"/>
    <mergeCell ref="AT88:AW88"/>
    <mergeCell ref="AB89:AC89"/>
    <mergeCell ref="AD89:AE89"/>
    <mergeCell ref="AF89:AH89"/>
    <mergeCell ref="AI89:AK89"/>
    <mergeCell ref="AL89:AO89"/>
    <mergeCell ref="AP89:AS89"/>
    <mergeCell ref="AT89:AW89"/>
    <mergeCell ref="D90:N90"/>
    <mergeCell ref="O90:V90"/>
    <mergeCell ref="W90:Y90"/>
    <mergeCell ref="Z90:AA90"/>
    <mergeCell ref="AB90:AC90"/>
    <mergeCell ref="AD90:AE90"/>
    <mergeCell ref="AF90:AH90"/>
    <mergeCell ref="AI90:AK90"/>
    <mergeCell ref="AL90:AO90"/>
    <mergeCell ref="AP90:AS90"/>
    <mergeCell ref="AT90:AW90"/>
    <mergeCell ref="W87:Y87"/>
    <mergeCell ref="Z87:AA87"/>
    <mergeCell ref="AB87:AC87"/>
    <mergeCell ref="AD87:AE87"/>
    <mergeCell ref="AF87:AH87"/>
    <mergeCell ref="AI87:AK87"/>
    <mergeCell ref="AL87:AO87"/>
    <mergeCell ref="AP87:AS87"/>
    <mergeCell ref="AT91:AW91"/>
    <mergeCell ref="D92:N92"/>
    <mergeCell ref="O92:V92"/>
    <mergeCell ref="W92:Y92"/>
    <mergeCell ref="Z92:AA92"/>
    <mergeCell ref="AB92:AC92"/>
    <mergeCell ref="AD92:AE92"/>
    <mergeCell ref="AF92:AH92"/>
    <mergeCell ref="AI92:AK92"/>
    <mergeCell ref="AL92:AO92"/>
    <mergeCell ref="AP92:AS92"/>
    <mergeCell ref="AT92:AW92"/>
    <mergeCell ref="W93:Y93"/>
    <mergeCell ref="Z93:AA93"/>
    <mergeCell ref="AB93:AC93"/>
    <mergeCell ref="AD93:AE93"/>
    <mergeCell ref="AF93:AH93"/>
    <mergeCell ref="AI93:AK93"/>
    <mergeCell ref="AL93:AO93"/>
    <mergeCell ref="AP93:AS93"/>
    <mergeCell ref="AT93:AW93"/>
    <mergeCell ref="D94:N94"/>
    <mergeCell ref="O94:V94"/>
    <mergeCell ref="W94:Y94"/>
    <mergeCell ref="Z94:AA94"/>
    <mergeCell ref="AB94:AC94"/>
    <mergeCell ref="AD94:AE94"/>
    <mergeCell ref="AF94:AH94"/>
    <mergeCell ref="AI94:AK94"/>
    <mergeCell ref="AL94:AO94"/>
    <mergeCell ref="AP94:AS94"/>
    <mergeCell ref="AT94:AW94"/>
    <mergeCell ref="O91:V91"/>
    <mergeCell ref="W91:Y91"/>
    <mergeCell ref="Z91:AA91"/>
    <mergeCell ref="AB91:AC91"/>
    <mergeCell ref="AD91:AE91"/>
    <mergeCell ref="AF91:AH91"/>
    <mergeCell ref="AI91:AK91"/>
    <mergeCell ref="AL91:AO91"/>
    <mergeCell ref="AP91:AS91"/>
    <mergeCell ref="W95:Y95"/>
    <mergeCell ref="Z95:AA95"/>
    <mergeCell ref="AB95:AC95"/>
    <mergeCell ref="AD95:AE95"/>
    <mergeCell ref="AF95:AH95"/>
    <mergeCell ref="AI95:AK95"/>
    <mergeCell ref="AL95:AO95"/>
    <mergeCell ref="AP95:AS95"/>
    <mergeCell ref="AT95:AW95"/>
    <mergeCell ref="W96:Y96"/>
    <mergeCell ref="Z96:AA96"/>
    <mergeCell ref="AB96:AC96"/>
    <mergeCell ref="AD96:AE96"/>
    <mergeCell ref="AF96:AH96"/>
    <mergeCell ref="AI96:AK96"/>
    <mergeCell ref="AL96:AO96"/>
    <mergeCell ref="AP96:AS96"/>
    <mergeCell ref="AT96:AW96"/>
    <mergeCell ref="D97:N97"/>
    <mergeCell ref="O97:V97"/>
    <mergeCell ref="W97:Y97"/>
    <mergeCell ref="Z97:AA97"/>
    <mergeCell ref="AB97:AC97"/>
    <mergeCell ref="AD97:AE97"/>
    <mergeCell ref="AF97:AH97"/>
    <mergeCell ref="AI97:AK97"/>
    <mergeCell ref="AL97:AO97"/>
    <mergeCell ref="AP97:AS97"/>
    <mergeCell ref="AT97:AW97"/>
    <mergeCell ref="D98:N98"/>
    <mergeCell ref="O98:V98"/>
    <mergeCell ref="W98:Y98"/>
    <mergeCell ref="Z98:AA98"/>
    <mergeCell ref="AB98:AC98"/>
    <mergeCell ref="AD98:AE98"/>
    <mergeCell ref="AF98:AH98"/>
    <mergeCell ref="AI98:AK98"/>
    <mergeCell ref="AL98:AO98"/>
    <mergeCell ref="AP98:AS98"/>
    <mergeCell ref="AT98:AW98"/>
    <mergeCell ref="W99:Y99"/>
    <mergeCell ref="Z99:AA99"/>
    <mergeCell ref="AB99:AC99"/>
    <mergeCell ref="AD99:AE99"/>
    <mergeCell ref="AF99:AH99"/>
    <mergeCell ref="AI99:AK99"/>
    <mergeCell ref="AL99:AO99"/>
    <mergeCell ref="AP99:AS99"/>
    <mergeCell ref="AT99:AW99"/>
    <mergeCell ref="D100:N100"/>
    <mergeCell ref="O100:V100"/>
    <mergeCell ref="W100:Y100"/>
    <mergeCell ref="Z100:AA100"/>
    <mergeCell ref="AB100:AC100"/>
    <mergeCell ref="AD100:AE100"/>
    <mergeCell ref="AF100:AH100"/>
    <mergeCell ref="AI100:AK100"/>
    <mergeCell ref="AL100:AO100"/>
    <mergeCell ref="AP100:AS100"/>
    <mergeCell ref="AT100:AW100"/>
    <mergeCell ref="D101:N101"/>
    <mergeCell ref="O101:V101"/>
    <mergeCell ref="W101:Y101"/>
    <mergeCell ref="Z101:AA101"/>
    <mergeCell ref="AB101:AC101"/>
    <mergeCell ref="AD101:AE101"/>
    <mergeCell ref="AF101:AH101"/>
    <mergeCell ref="AI101:AK101"/>
    <mergeCell ref="AL101:AO101"/>
    <mergeCell ref="AP101:AS101"/>
    <mergeCell ref="AT101:AW101"/>
    <mergeCell ref="D102:N102"/>
    <mergeCell ref="O102:V102"/>
    <mergeCell ref="W102:Y102"/>
    <mergeCell ref="Z102:AA102"/>
    <mergeCell ref="AB102:AC102"/>
    <mergeCell ref="AD102:AE102"/>
    <mergeCell ref="AF102:AH102"/>
    <mergeCell ref="AI102:AK102"/>
    <mergeCell ref="AL102:AO102"/>
    <mergeCell ref="AP102:AS102"/>
    <mergeCell ref="AT102:AW102"/>
    <mergeCell ref="W103:Y103"/>
    <mergeCell ref="Z103:AA103"/>
    <mergeCell ref="AB103:AC103"/>
    <mergeCell ref="AD103:AE103"/>
    <mergeCell ref="AF103:AH103"/>
    <mergeCell ref="AI103:AK103"/>
    <mergeCell ref="AL103:AO103"/>
    <mergeCell ref="AP103:AS103"/>
    <mergeCell ref="AT103:AW103"/>
    <mergeCell ref="D104:N104"/>
    <mergeCell ref="O104:V104"/>
    <mergeCell ref="W104:Y104"/>
    <mergeCell ref="Z104:AA104"/>
    <mergeCell ref="AB104:AC104"/>
    <mergeCell ref="AD104:AE104"/>
    <mergeCell ref="AF104:AH104"/>
    <mergeCell ref="AI104:AK104"/>
    <mergeCell ref="AL104:AO104"/>
    <mergeCell ref="AP104:AS104"/>
    <mergeCell ref="AT104:AW104"/>
    <mergeCell ref="D105:N105"/>
    <mergeCell ref="O105:V105"/>
    <mergeCell ref="W105:Y105"/>
    <mergeCell ref="Z105:AA105"/>
    <mergeCell ref="AB105:AC105"/>
    <mergeCell ref="AD105:AE105"/>
    <mergeCell ref="AF105:AH105"/>
    <mergeCell ref="AI105:AK105"/>
    <mergeCell ref="AL105:AO105"/>
    <mergeCell ref="AP105:AS105"/>
    <mergeCell ref="AT105:AW105"/>
    <mergeCell ref="D106:N106"/>
    <mergeCell ref="O106:V106"/>
    <mergeCell ref="W106:Y106"/>
    <mergeCell ref="Z106:AA106"/>
    <mergeCell ref="AB106:AC106"/>
    <mergeCell ref="AD106:AE106"/>
    <mergeCell ref="AF106:AH106"/>
    <mergeCell ref="AI106:AK106"/>
    <mergeCell ref="AL106:AO106"/>
    <mergeCell ref="AP106:AS106"/>
    <mergeCell ref="AT106:AW106"/>
    <mergeCell ref="D107:N107"/>
    <mergeCell ref="O107:V107"/>
    <mergeCell ref="W107:Y107"/>
    <mergeCell ref="Z107:AA107"/>
    <mergeCell ref="AB107:AC107"/>
    <mergeCell ref="AD107:AE107"/>
    <mergeCell ref="AF107:AH107"/>
    <mergeCell ref="AI107:AK107"/>
    <mergeCell ref="AL107:AO107"/>
    <mergeCell ref="AP107:AS107"/>
    <mergeCell ref="AT107:AW107"/>
    <mergeCell ref="D108:N108"/>
    <mergeCell ref="O108:V108"/>
    <mergeCell ref="W108:Y108"/>
    <mergeCell ref="Z108:AA108"/>
    <mergeCell ref="AB108:AC108"/>
    <mergeCell ref="AD108:AE108"/>
    <mergeCell ref="AF108:AH108"/>
    <mergeCell ref="AI108:AK108"/>
    <mergeCell ref="AL108:AO108"/>
    <mergeCell ref="AP108:AS108"/>
    <mergeCell ref="AT108:AW108"/>
    <mergeCell ref="D109:N109"/>
    <mergeCell ref="O109:V109"/>
    <mergeCell ref="W109:Y109"/>
    <mergeCell ref="Z109:AA109"/>
    <mergeCell ref="AB109:AC109"/>
    <mergeCell ref="AD109:AE109"/>
    <mergeCell ref="AF109:AH109"/>
    <mergeCell ref="AI109:AK109"/>
    <mergeCell ref="AL109:AO109"/>
    <mergeCell ref="AP109:AS109"/>
    <mergeCell ref="AT109:AW109"/>
    <mergeCell ref="D110:N110"/>
    <mergeCell ref="O110:V110"/>
    <mergeCell ref="W110:Y110"/>
    <mergeCell ref="Z110:AA110"/>
    <mergeCell ref="AB110:AC110"/>
    <mergeCell ref="AD110:AE110"/>
    <mergeCell ref="AF110:AH110"/>
    <mergeCell ref="AI110:AK110"/>
    <mergeCell ref="AL110:AO110"/>
    <mergeCell ref="AP110:AS110"/>
    <mergeCell ref="AT110:AW110"/>
    <mergeCell ref="D111:N111"/>
    <mergeCell ref="O111:V111"/>
    <mergeCell ref="W111:Y111"/>
    <mergeCell ref="Z111:AA111"/>
    <mergeCell ref="AB111:AC111"/>
    <mergeCell ref="AD111:AE111"/>
    <mergeCell ref="AF111:AH111"/>
    <mergeCell ref="AI111:AK111"/>
    <mergeCell ref="AL111:AO111"/>
    <mergeCell ref="AP111:AS111"/>
    <mergeCell ref="AT111:AW111"/>
    <mergeCell ref="D112:N112"/>
    <mergeCell ref="O112:V112"/>
    <mergeCell ref="W112:Y112"/>
    <mergeCell ref="Z112:AA112"/>
    <mergeCell ref="AB112:AC112"/>
    <mergeCell ref="AD112:AE112"/>
    <mergeCell ref="AF112:AH112"/>
    <mergeCell ref="AI112:AK112"/>
    <mergeCell ref="AL112:AO112"/>
    <mergeCell ref="AP112:AS112"/>
    <mergeCell ref="AT112:AW112"/>
    <mergeCell ref="W113:Y113"/>
    <mergeCell ref="Z113:AA113"/>
    <mergeCell ref="AB113:AC113"/>
    <mergeCell ref="AD113:AE113"/>
    <mergeCell ref="AF113:AH113"/>
    <mergeCell ref="AI113:AK113"/>
    <mergeCell ref="AL113:AO113"/>
    <mergeCell ref="AP113:AS113"/>
    <mergeCell ref="AT113:AW113"/>
    <mergeCell ref="D114:N114"/>
    <mergeCell ref="O114:V114"/>
    <mergeCell ref="W114:Y114"/>
    <mergeCell ref="Z114:AA114"/>
    <mergeCell ref="AB114:AC114"/>
    <mergeCell ref="AD114:AE114"/>
    <mergeCell ref="AF114:AH114"/>
    <mergeCell ref="AI114:AK114"/>
    <mergeCell ref="AL114:AO114"/>
    <mergeCell ref="AP114:AS114"/>
    <mergeCell ref="AT114:AW114"/>
    <mergeCell ref="D115:N115"/>
    <mergeCell ref="O115:V115"/>
    <mergeCell ref="W115:Y115"/>
    <mergeCell ref="Z115:AA115"/>
    <mergeCell ref="AB115:AC115"/>
    <mergeCell ref="AD115:AE115"/>
    <mergeCell ref="AF115:AH115"/>
    <mergeCell ref="AI115:AK115"/>
    <mergeCell ref="AL115:AO115"/>
    <mergeCell ref="AP115:AS115"/>
    <mergeCell ref="AT115:AW115"/>
    <mergeCell ref="D116:N116"/>
    <mergeCell ref="O116:V116"/>
    <mergeCell ref="W116:Y116"/>
    <mergeCell ref="Z116:AA116"/>
    <mergeCell ref="AB116:AC116"/>
    <mergeCell ref="AD116:AE116"/>
    <mergeCell ref="AF116:AH116"/>
    <mergeCell ref="AI116:AK116"/>
    <mergeCell ref="AL116:AO116"/>
    <mergeCell ref="AP116:AS116"/>
    <mergeCell ref="AT116:AW116"/>
    <mergeCell ref="W117:Y117"/>
    <mergeCell ref="Z117:AA117"/>
    <mergeCell ref="AB117:AC117"/>
    <mergeCell ref="AD117:AE117"/>
    <mergeCell ref="AF117:AH117"/>
    <mergeCell ref="AI117:AK117"/>
    <mergeCell ref="AL117:AO117"/>
    <mergeCell ref="AP117:AS117"/>
    <mergeCell ref="AT117:AW117"/>
    <mergeCell ref="D118:N118"/>
    <mergeCell ref="O118:V118"/>
    <mergeCell ref="W118:Y118"/>
    <mergeCell ref="Z118:AA118"/>
    <mergeCell ref="AB118:AC118"/>
    <mergeCell ref="AD118:AE118"/>
    <mergeCell ref="AF118:AH118"/>
    <mergeCell ref="AI118:AK118"/>
    <mergeCell ref="AL118:AO118"/>
    <mergeCell ref="AP118:AS118"/>
    <mergeCell ref="AT118:AW118"/>
    <mergeCell ref="D119:N119"/>
    <mergeCell ref="O119:V119"/>
    <mergeCell ref="W119:Y119"/>
    <mergeCell ref="Z119:AA119"/>
    <mergeCell ref="AB119:AC119"/>
    <mergeCell ref="AD119:AE119"/>
    <mergeCell ref="AF119:AH119"/>
    <mergeCell ref="AI119:AK119"/>
    <mergeCell ref="AL119:AO119"/>
    <mergeCell ref="AP119:AS119"/>
    <mergeCell ref="AT119:AW119"/>
    <mergeCell ref="D120:N120"/>
    <mergeCell ref="O120:V120"/>
    <mergeCell ref="W120:Y120"/>
    <mergeCell ref="Z120:AA120"/>
    <mergeCell ref="AB120:AC120"/>
    <mergeCell ref="AD120:AE120"/>
    <mergeCell ref="AF120:AH120"/>
    <mergeCell ref="AI120:AK120"/>
    <mergeCell ref="AL120:AO120"/>
    <mergeCell ref="AP120:AS120"/>
    <mergeCell ref="AT120:AW120"/>
    <mergeCell ref="W121:Y121"/>
    <mergeCell ref="Z121:AA121"/>
    <mergeCell ref="AB121:AC121"/>
    <mergeCell ref="AD121:AE121"/>
    <mergeCell ref="AF121:AH121"/>
    <mergeCell ref="AI121:AK121"/>
    <mergeCell ref="AL121:AO121"/>
    <mergeCell ref="AP121:AS121"/>
    <mergeCell ref="AT121:AW121"/>
    <mergeCell ref="D122:N122"/>
    <mergeCell ref="O122:V122"/>
    <mergeCell ref="W122:Y122"/>
    <mergeCell ref="Z122:AA122"/>
    <mergeCell ref="AB122:AC122"/>
    <mergeCell ref="AD122:AE122"/>
    <mergeCell ref="AF122:AH122"/>
    <mergeCell ref="AI122:AK122"/>
    <mergeCell ref="AL122:AO122"/>
    <mergeCell ref="AP122:AS122"/>
    <mergeCell ref="AT122:AW122"/>
    <mergeCell ref="D123:N123"/>
    <mergeCell ref="O123:V123"/>
    <mergeCell ref="W123:Y123"/>
    <mergeCell ref="Z123:AA123"/>
    <mergeCell ref="AB123:AC123"/>
    <mergeCell ref="AD123:AE123"/>
    <mergeCell ref="AF123:AH123"/>
    <mergeCell ref="AI123:AK123"/>
    <mergeCell ref="AL123:AO123"/>
    <mergeCell ref="AP123:AS123"/>
    <mergeCell ref="AT123:AW123"/>
    <mergeCell ref="D124:N124"/>
    <mergeCell ref="O124:V124"/>
    <mergeCell ref="W124:Y124"/>
    <mergeCell ref="Z124:AA124"/>
    <mergeCell ref="AB124:AC124"/>
    <mergeCell ref="AD124:AE124"/>
    <mergeCell ref="AF124:AH124"/>
    <mergeCell ref="AI124:AK124"/>
    <mergeCell ref="AL124:AO124"/>
    <mergeCell ref="AP124:AS124"/>
    <mergeCell ref="AT124:AW124"/>
    <mergeCell ref="AL125:AO125"/>
    <mergeCell ref="AP125:AS125"/>
    <mergeCell ref="AT125:AW125"/>
    <mergeCell ref="D126:N126"/>
    <mergeCell ref="O126:V126"/>
    <mergeCell ref="W126:Y126"/>
    <mergeCell ref="Z126:AA126"/>
    <mergeCell ref="AB126:AC126"/>
    <mergeCell ref="AD126:AE126"/>
    <mergeCell ref="AF126:AH126"/>
    <mergeCell ref="AI126:AK126"/>
    <mergeCell ref="AL126:AO126"/>
    <mergeCell ref="AP126:AS126"/>
    <mergeCell ref="AT126:AW126"/>
    <mergeCell ref="D127:N127"/>
    <mergeCell ref="O127:V127"/>
    <mergeCell ref="W127:Y127"/>
    <mergeCell ref="Z127:AA127"/>
    <mergeCell ref="AB127:AC127"/>
    <mergeCell ref="AD127:AE127"/>
    <mergeCell ref="AF127:AH127"/>
    <mergeCell ref="AI127:AK127"/>
    <mergeCell ref="AL127:AO127"/>
    <mergeCell ref="AP127:AS127"/>
    <mergeCell ref="AT127:AW127"/>
    <mergeCell ref="D128:N128"/>
    <mergeCell ref="O128:V128"/>
    <mergeCell ref="W128:Y128"/>
    <mergeCell ref="Z128:AA128"/>
    <mergeCell ref="AB128:AC128"/>
    <mergeCell ref="AD128:AE128"/>
    <mergeCell ref="AF128:AH128"/>
    <mergeCell ref="AI128:AK128"/>
    <mergeCell ref="AL128:AO128"/>
    <mergeCell ref="AP128:AS128"/>
    <mergeCell ref="AT128:AW128"/>
    <mergeCell ref="AB134:AC134"/>
    <mergeCell ref="AD134:AE134"/>
    <mergeCell ref="AF134:AH134"/>
    <mergeCell ref="AI134:AK134"/>
    <mergeCell ref="AL134:AO134"/>
    <mergeCell ref="AP134:AS134"/>
    <mergeCell ref="AT134:AW134"/>
    <mergeCell ref="D135:N135"/>
    <mergeCell ref="O135:V135"/>
    <mergeCell ref="W135:Y135"/>
    <mergeCell ref="Z135:AA135"/>
    <mergeCell ref="AB135:AC135"/>
    <mergeCell ref="AD135:AE135"/>
    <mergeCell ref="AF135:AH135"/>
    <mergeCell ref="AI135:AK135"/>
    <mergeCell ref="AL135:AO135"/>
    <mergeCell ref="AP135:AS135"/>
    <mergeCell ref="AT135:AW135"/>
    <mergeCell ref="D136:N136"/>
    <mergeCell ref="O136:V136"/>
    <mergeCell ref="W136:Y136"/>
    <mergeCell ref="Z136:AA136"/>
    <mergeCell ref="AB136:AC136"/>
    <mergeCell ref="AD136:AE136"/>
    <mergeCell ref="AF136:AH136"/>
    <mergeCell ref="AI136:AK136"/>
    <mergeCell ref="AL136:AO136"/>
    <mergeCell ref="AP136:AS136"/>
    <mergeCell ref="AT136:AW136"/>
    <mergeCell ref="D137:N137"/>
    <mergeCell ref="O137:V137"/>
    <mergeCell ref="W137:Y137"/>
    <mergeCell ref="Z137:AA137"/>
    <mergeCell ref="AB137:AC137"/>
    <mergeCell ref="AD137:AE137"/>
    <mergeCell ref="AF137:AH137"/>
    <mergeCell ref="AI137:AK137"/>
    <mergeCell ref="AL137:AO137"/>
    <mergeCell ref="AP137:AS137"/>
    <mergeCell ref="AT137:AW137"/>
    <mergeCell ref="W139:Y139"/>
    <mergeCell ref="Z139:AA139"/>
    <mergeCell ref="AB139:AC139"/>
    <mergeCell ref="AD139:AE139"/>
    <mergeCell ref="AF139:AH139"/>
    <mergeCell ref="AI139:AK139"/>
    <mergeCell ref="AL139:AO139"/>
    <mergeCell ref="AP139:AS139"/>
    <mergeCell ref="AT139:AW139"/>
    <mergeCell ref="D140:N140"/>
    <mergeCell ref="O140:V140"/>
    <mergeCell ref="W140:Y140"/>
    <mergeCell ref="Z140:AA140"/>
    <mergeCell ref="AB140:AC140"/>
    <mergeCell ref="AD140:AE140"/>
    <mergeCell ref="AF140:AH140"/>
    <mergeCell ref="AI140:AK140"/>
    <mergeCell ref="AL140:AO140"/>
    <mergeCell ref="AP140:AS140"/>
    <mergeCell ref="AT140:AW140"/>
    <mergeCell ref="D141:N141"/>
    <mergeCell ref="O141:V141"/>
    <mergeCell ref="W141:Y141"/>
    <mergeCell ref="Z141:AA141"/>
    <mergeCell ref="AB141:AC141"/>
    <mergeCell ref="AD141:AE141"/>
    <mergeCell ref="AF141:AH141"/>
    <mergeCell ref="AI141:AK141"/>
    <mergeCell ref="AL141:AO141"/>
    <mergeCell ref="AP141:AS141"/>
    <mergeCell ref="AT141:AW141"/>
    <mergeCell ref="D142:N142"/>
    <mergeCell ref="O142:V142"/>
    <mergeCell ref="W142:Y142"/>
    <mergeCell ref="Z142:AA142"/>
    <mergeCell ref="AB142:AC142"/>
    <mergeCell ref="AD142:AE142"/>
    <mergeCell ref="AF142:AH142"/>
    <mergeCell ref="AI142:AK142"/>
    <mergeCell ref="AL142:AO142"/>
    <mergeCell ref="AP142:AS142"/>
    <mergeCell ref="AT142:AW142"/>
    <mergeCell ref="O139:V139"/>
    <mergeCell ref="AT143:AW143"/>
    <mergeCell ref="D144:N144"/>
    <mergeCell ref="O144:V144"/>
    <mergeCell ref="W144:Y144"/>
    <mergeCell ref="Z144:AA144"/>
    <mergeCell ref="AB144:AC144"/>
    <mergeCell ref="AD144:AE144"/>
    <mergeCell ref="AF144:AH144"/>
    <mergeCell ref="AI144:AK144"/>
    <mergeCell ref="AL144:AO144"/>
    <mergeCell ref="AP144:AS144"/>
    <mergeCell ref="AT144:AW144"/>
    <mergeCell ref="D145:N145"/>
    <mergeCell ref="O145:V145"/>
    <mergeCell ref="W145:Y145"/>
    <mergeCell ref="Z145:AA145"/>
    <mergeCell ref="AB145:AC145"/>
    <mergeCell ref="AD145:AE145"/>
    <mergeCell ref="AF145:AH145"/>
    <mergeCell ref="AI145:AK145"/>
    <mergeCell ref="AL145:AO145"/>
    <mergeCell ref="AP145:AS145"/>
    <mergeCell ref="AT145:AW145"/>
    <mergeCell ref="D146:N146"/>
    <mergeCell ref="O146:V146"/>
    <mergeCell ref="W146:Y146"/>
    <mergeCell ref="Z146:AA146"/>
    <mergeCell ref="AB146:AC146"/>
    <mergeCell ref="AD146:AE146"/>
    <mergeCell ref="AF146:AH146"/>
    <mergeCell ref="AI146:AK146"/>
    <mergeCell ref="AL146:AO146"/>
    <mergeCell ref="AP146:AS146"/>
    <mergeCell ref="AT146:AW146"/>
    <mergeCell ref="W143:Y143"/>
    <mergeCell ref="Z143:AA143"/>
    <mergeCell ref="AB143:AC143"/>
    <mergeCell ref="AD143:AE143"/>
    <mergeCell ref="AT147:AW147"/>
    <mergeCell ref="D148:N148"/>
    <mergeCell ref="O148:V148"/>
    <mergeCell ref="W148:Y148"/>
    <mergeCell ref="Z148:AA148"/>
    <mergeCell ref="AB148:AC148"/>
    <mergeCell ref="AD148:AE148"/>
    <mergeCell ref="AF148:AH148"/>
    <mergeCell ref="AI148:AK148"/>
    <mergeCell ref="AL148:AO148"/>
    <mergeCell ref="AP148:AS148"/>
    <mergeCell ref="AT148:AW148"/>
    <mergeCell ref="D149:N149"/>
    <mergeCell ref="O149:V149"/>
    <mergeCell ref="W149:Y149"/>
    <mergeCell ref="Z149:AA149"/>
    <mergeCell ref="AB149:AC149"/>
    <mergeCell ref="AD149:AE149"/>
    <mergeCell ref="AF149:AH149"/>
    <mergeCell ref="AI149:AK149"/>
    <mergeCell ref="AL149:AO149"/>
    <mergeCell ref="AP149:AS149"/>
    <mergeCell ref="AT149:AW149"/>
    <mergeCell ref="D150:N150"/>
    <mergeCell ref="O150:V150"/>
    <mergeCell ref="W150:Y150"/>
    <mergeCell ref="Z150:AA150"/>
    <mergeCell ref="AB150:AC150"/>
    <mergeCell ref="AD150:AE150"/>
    <mergeCell ref="AF150:AH150"/>
    <mergeCell ref="AI150:AK150"/>
    <mergeCell ref="AL150:AO150"/>
    <mergeCell ref="AP150:AS150"/>
    <mergeCell ref="AT150:AW150"/>
    <mergeCell ref="AT151:AW151"/>
    <mergeCell ref="D152:N152"/>
    <mergeCell ref="O152:V152"/>
    <mergeCell ref="W152:Y152"/>
    <mergeCell ref="Z152:AA152"/>
    <mergeCell ref="AB152:AC152"/>
    <mergeCell ref="AD152:AE152"/>
    <mergeCell ref="AF152:AH152"/>
    <mergeCell ref="AI152:AK152"/>
    <mergeCell ref="AL152:AO152"/>
    <mergeCell ref="AP152:AS152"/>
    <mergeCell ref="AT152:AW152"/>
    <mergeCell ref="D153:N153"/>
    <mergeCell ref="O153:V153"/>
    <mergeCell ref="W153:Y153"/>
    <mergeCell ref="Z153:AA153"/>
    <mergeCell ref="AB153:AC153"/>
    <mergeCell ref="AD153:AE153"/>
    <mergeCell ref="AF153:AH153"/>
    <mergeCell ref="AI153:AK153"/>
    <mergeCell ref="AL153:AO153"/>
    <mergeCell ref="AP153:AS153"/>
    <mergeCell ref="AT153:AW153"/>
    <mergeCell ref="D154:N154"/>
    <mergeCell ref="O154:V154"/>
    <mergeCell ref="W154:Y154"/>
    <mergeCell ref="Z154:AA154"/>
    <mergeCell ref="AB154:AC154"/>
    <mergeCell ref="AD154:AE154"/>
    <mergeCell ref="AF154:AH154"/>
    <mergeCell ref="AI154:AK154"/>
    <mergeCell ref="AL154:AO154"/>
    <mergeCell ref="AP154:AS154"/>
    <mergeCell ref="AT154:AW154"/>
    <mergeCell ref="AT155:AW155"/>
    <mergeCell ref="D156:N156"/>
    <mergeCell ref="O156:V156"/>
    <mergeCell ref="W156:Y156"/>
    <mergeCell ref="Z156:AA156"/>
    <mergeCell ref="AB156:AC156"/>
    <mergeCell ref="AD156:AE156"/>
    <mergeCell ref="AF156:AH156"/>
    <mergeCell ref="AI156:AK156"/>
    <mergeCell ref="AL156:AO156"/>
    <mergeCell ref="AP156:AS156"/>
    <mergeCell ref="AT156:AW156"/>
    <mergeCell ref="AT157:AW157"/>
    <mergeCell ref="D158:N158"/>
    <mergeCell ref="O158:V158"/>
    <mergeCell ref="W158:Y158"/>
    <mergeCell ref="Z158:AA158"/>
    <mergeCell ref="AB158:AC158"/>
    <mergeCell ref="AD158:AE158"/>
    <mergeCell ref="AF158:AH158"/>
    <mergeCell ref="AI158:AK158"/>
    <mergeCell ref="AL158:AO158"/>
    <mergeCell ref="AP158:AS158"/>
    <mergeCell ref="AT158:AW158"/>
    <mergeCell ref="D159:N159"/>
    <mergeCell ref="O159:V159"/>
    <mergeCell ref="W159:Y159"/>
    <mergeCell ref="Z159:AA159"/>
    <mergeCell ref="AB159:AC159"/>
    <mergeCell ref="AD159:AE159"/>
    <mergeCell ref="AF159:AH159"/>
    <mergeCell ref="AI159:AK159"/>
    <mergeCell ref="AL159:AO159"/>
    <mergeCell ref="AP159:AS159"/>
    <mergeCell ref="AT159:AW159"/>
    <mergeCell ref="O157:V157"/>
    <mergeCell ref="W157:Y157"/>
    <mergeCell ref="Z157:AA157"/>
    <mergeCell ref="AB157:AC157"/>
    <mergeCell ref="AD157:AE157"/>
    <mergeCell ref="AF157:AH157"/>
    <mergeCell ref="AI157:AK157"/>
    <mergeCell ref="AL157:AO157"/>
    <mergeCell ref="AP157:AS157"/>
    <mergeCell ref="AT160:AW160"/>
    <mergeCell ref="W161:Y161"/>
    <mergeCell ref="Z161:AA161"/>
    <mergeCell ref="AB161:AC161"/>
    <mergeCell ref="AD161:AE161"/>
    <mergeCell ref="AF161:AH161"/>
    <mergeCell ref="AI161:AK161"/>
    <mergeCell ref="AL161:AO161"/>
    <mergeCell ref="AP161:AS161"/>
    <mergeCell ref="AT161:AW161"/>
    <mergeCell ref="D162:N162"/>
    <mergeCell ref="O162:V162"/>
    <mergeCell ref="W162:Y162"/>
    <mergeCell ref="Z162:AA162"/>
    <mergeCell ref="AB162:AC162"/>
    <mergeCell ref="AD162:AE162"/>
    <mergeCell ref="AF162:AH162"/>
    <mergeCell ref="AI162:AK162"/>
    <mergeCell ref="AL162:AO162"/>
    <mergeCell ref="AP162:AS162"/>
    <mergeCell ref="AT162:AW162"/>
    <mergeCell ref="D163:N163"/>
    <mergeCell ref="O163:V163"/>
    <mergeCell ref="W163:Y163"/>
    <mergeCell ref="Z163:AA163"/>
    <mergeCell ref="AB163:AC163"/>
    <mergeCell ref="AD163:AE163"/>
    <mergeCell ref="AF163:AH163"/>
    <mergeCell ref="AI163:AK163"/>
    <mergeCell ref="AL163:AO163"/>
    <mergeCell ref="AP163:AS163"/>
    <mergeCell ref="AT163:AW163"/>
    <mergeCell ref="W164:Y164"/>
    <mergeCell ref="Z164:AA164"/>
    <mergeCell ref="AB164:AC164"/>
    <mergeCell ref="AD164:AE164"/>
    <mergeCell ref="AF164:AH164"/>
    <mergeCell ref="AI164:AK164"/>
    <mergeCell ref="AL164:AO164"/>
    <mergeCell ref="AP164:AS164"/>
    <mergeCell ref="AT164:AW164"/>
    <mergeCell ref="AT165:AW165"/>
    <mergeCell ref="D166:N166"/>
    <mergeCell ref="O166:V166"/>
    <mergeCell ref="W166:Y166"/>
    <mergeCell ref="Z166:AA166"/>
    <mergeCell ref="AB166:AC166"/>
    <mergeCell ref="AD166:AE166"/>
    <mergeCell ref="AF166:AH166"/>
    <mergeCell ref="AI166:AK166"/>
    <mergeCell ref="AL166:AO166"/>
    <mergeCell ref="AP166:AS166"/>
    <mergeCell ref="AT166:AW166"/>
    <mergeCell ref="D167:N167"/>
    <mergeCell ref="O167:V167"/>
    <mergeCell ref="W167:Y167"/>
    <mergeCell ref="Z167:AA167"/>
    <mergeCell ref="AB167:AC167"/>
    <mergeCell ref="AD167:AE167"/>
    <mergeCell ref="AF167:AH167"/>
    <mergeCell ref="AI167:AK167"/>
    <mergeCell ref="AL167:AO167"/>
    <mergeCell ref="AP167:AS167"/>
    <mergeCell ref="AT167:AW167"/>
    <mergeCell ref="D168:N168"/>
    <mergeCell ref="O168:V168"/>
    <mergeCell ref="W168:Y168"/>
    <mergeCell ref="Z168:AA168"/>
    <mergeCell ref="AB168:AC168"/>
    <mergeCell ref="AD168:AE168"/>
    <mergeCell ref="AF168:AH168"/>
    <mergeCell ref="AI168:AK168"/>
    <mergeCell ref="AL168:AO168"/>
    <mergeCell ref="AP168:AS168"/>
    <mergeCell ref="AT168:AW168"/>
    <mergeCell ref="AI169:AK169"/>
    <mergeCell ref="AL169:AO169"/>
    <mergeCell ref="AP169:AS169"/>
    <mergeCell ref="AT169:AW169"/>
    <mergeCell ref="D170:N170"/>
    <mergeCell ref="O170:V170"/>
    <mergeCell ref="W170:Y170"/>
    <mergeCell ref="Z170:AA170"/>
    <mergeCell ref="AB170:AC170"/>
    <mergeCell ref="AD170:AE170"/>
    <mergeCell ref="AF170:AH170"/>
    <mergeCell ref="AI170:AK170"/>
    <mergeCell ref="AL170:AO170"/>
    <mergeCell ref="AP170:AS170"/>
    <mergeCell ref="AT170:AW170"/>
    <mergeCell ref="D171:N171"/>
    <mergeCell ref="O171:V171"/>
    <mergeCell ref="W171:Y171"/>
    <mergeCell ref="Z171:AA171"/>
    <mergeCell ref="AB171:AC171"/>
    <mergeCell ref="AD171:AE171"/>
    <mergeCell ref="AF171:AH171"/>
    <mergeCell ref="AI171:AK171"/>
    <mergeCell ref="AL171:AO171"/>
    <mergeCell ref="AP171:AS171"/>
    <mergeCell ref="AT171:AW171"/>
    <mergeCell ref="D172:N172"/>
    <mergeCell ref="O172:V172"/>
    <mergeCell ref="W172:Y172"/>
    <mergeCell ref="Z172:AA172"/>
    <mergeCell ref="AB172:AC172"/>
    <mergeCell ref="AD172:AE172"/>
    <mergeCell ref="AF172:AH172"/>
    <mergeCell ref="AI172:AK172"/>
    <mergeCell ref="AL172:AO172"/>
    <mergeCell ref="AP172:AS172"/>
    <mergeCell ref="AT172:AW172"/>
    <mergeCell ref="D178:N178"/>
    <mergeCell ref="O178:V178"/>
    <mergeCell ref="W178:Y178"/>
    <mergeCell ref="Z178:AA178"/>
    <mergeCell ref="AB178:AC178"/>
    <mergeCell ref="AD178:AE178"/>
    <mergeCell ref="AF178:AH178"/>
    <mergeCell ref="AI178:AK178"/>
    <mergeCell ref="AL178:AO178"/>
    <mergeCell ref="AP178:AS178"/>
    <mergeCell ref="AT178:AW178"/>
    <mergeCell ref="D179:N179"/>
    <mergeCell ref="O179:V179"/>
    <mergeCell ref="W179:Y179"/>
    <mergeCell ref="Z179:AA179"/>
    <mergeCell ref="AB179:AC179"/>
    <mergeCell ref="AD179:AE179"/>
    <mergeCell ref="AF179:AH179"/>
    <mergeCell ref="AI179:AK179"/>
    <mergeCell ref="AL179:AO179"/>
    <mergeCell ref="AP179:AS179"/>
    <mergeCell ref="AT179:AW179"/>
    <mergeCell ref="AI177:AK177"/>
    <mergeCell ref="AL177:AO177"/>
    <mergeCell ref="AP177:AS177"/>
    <mergeCell ref="AT173:AW173"/>
    <mergeCell ref="O174:V174"/>
    <mergeCell ref="W174:Y174"/>
    <mergeCell ref="Z174:AA174"/>
    <mergeCell ref="AB174:AC174"/>
    <mergeCell ref="AD174:AE174"/>
    <mergeCell ref="AF174:AH174"/>
    <mergeCell ref="AI174:AK174"/>
    <mergeCell ref="AL174:AO174"/>
    <mergeCell ref="AP174:AS174"/>
    <mergeCell ref="AT174:AW174"/>
    <mergeCell ref="O175:V175"/>
    <mergeCell ref="W175:Y175"/>
    <mergeCell ref="Z175:AA175"/>
    <mergeCell ref="AB175:AC175"/>
    <mergeCell ref="AD175:AE175"/>
    <mergeCell ref="AF175:AH175"/>
    <mergeCell ref="AI175:AK175"/>
    <mergeCell ref="AL175:AO175"/>
    <mergeCell ref="AP175:AS175"/>
    <mergeCell ref="AT175:AW175"/>
    <mergeCell ref="O176:V176"/>
    <mergeCell ref="W176:Y176"/>
    <mergeCell ref="Z176:AA176"/>
    <mergeCell ref="AB176:AC176"/>
    <mergeCell ref="AD176:AE176"/>
    <mergeCell ref="AF176:AH176"/>
    <mergeCell ref="W173:Y173"/>
    <mergeCell ref="Z173:AA173"/>
    <mergeCell ref="AB173:AC173"/>
    <mergeCell ref="AD173:AE173"/>
    <mergeCell ref="AF173:AH173"/>
    <mergeCell ref="AI173:AK173"/>
    <mergeCell ref="AL173:AO173"/>
    <mergeCell ref="AP173:AS173"/>
    <mergeCell ref="AI176:AK176"/>
    <mergeCell ref="AL176:AO176"/>
    <mergeCell ref="AP176:AS176"/>
    <mergeCell ref="AT176:AW176"/>
    <mergeCell ref="D183:N183"/>
    <mergeCell ref="O183:V183"/>
    <mergeCell ref="W183:Y183"/>
    <mergeCell ref="Z183:AA183"/>
    <mergeCell ref="AB183:AC183"/>
    <mergeCell ref="AD183:AE183"/>
    <mergeCell ref="AF183:AH183"/>
    <mergeCell ref="AI183:AK183"/>
    <mergeCell ref="AL183:AO183"/>
    <mergeCell ref="AP183:AS183"/>
    <mergeCell ref="AT183:AW183"/>
    <mergeCell ref="W184:Y184"/>
    <mergeCell ref="Z184:AA184"/>
    <mergeCell ref="AB184:AC184"/>
    <mergeCell ref="AD184:AE184"/>
    <mergeCell ref="AF184:AH184"/>
    <mergeCell ref="AI184:AK184"/>
    <mergeCell ref="AL184:AO184"/>
    <mergeCell ref="AP184:AS184"/>
    <mergeCell ref="AT184:AW184"/>
    <mergeCell ref="AI187:AK187"/>
    <mergeCell ref="AL187:AO187"/>
    <mergeCell ref="AP187:AS187"/>
    <mergeCell ref="AT187:AW187"/>
    <mergeCell ref="D188:N188"/>
    <mergeCell ref="O188:V188"/>
    <mergeCell ref="W188:Y188"/>
    <mergeCell ref="Z188:AA188"/>
    <mergeCell ref="AB188:AC188"/>
    <mergeCell ref="AD188:AE188"/>
    <mergeCell ref="AF188:AH188"/>
    <mergeCell ref="AI188:AK188"/>
    <mergeCell ref="AL188:AO188"/>
    <mergeCell ref="AP188:AS188"/>
    <mergeCell ref="AT188:AW188"/>
    <mergeCell ref="AI194:AK194"/>
    <mergeCell ref="AL194:AO194"/>
    <mergeCell ref="AP194:AS194"/>
    <mergeCell ref="AT194:AW194"/>
    <mergeCell ref="D195:N195"/>
    <mergeCell ref="O195:V195"/>
    <mergeCell ref="W195:Y195"/>
    <mergeCell ref="Z195:AA195"/>
    <mergeCell ref="AB195:AC195"/>
    <mergeCell ref="AD195:AE195"/>
    <mergeCell ref="AF195:AH195"/>
    <mergeCell ref="AI195:AK195"/>
    <mergeCell ref="AL195:AO195"/>
    <mergeCell ref="AP195:AS195"/>
    <mergeCell ref="AT195:AW195"/>
    <mergeCell ref="W191:Y191"/>
    <mergeCell ref="Z191:AA191"/>
    <mergeCell ref="AB191:AC191"/>
    <mergeCell ref="AD191:AE191"/>
    <mergeCell ref="AF191:AH191"/>
    <mergeCell ref="AI191:AK191"/>
    <mergeCell ref="AL191:AO191"/>
    <mergeCell ref="AP191:AS191"/>
    <mergeCell ref="AT191:AW191"/>
    <mergeCell ref="O192:V192"/>
    <mergeCell ref="W192:Y192"/>
    <mergeCell ref="Z192:AA192"/>
    <mergeCell ref="AB192:AC192"/>
    <mergeCell ref="AD192:AE192"/>
    <mergeCell ref="AF192:AH192"/>
    <mergeCell ref="AI192:AK192"/>
    <mergeCell ref="AL192:AO192"/>
    <mergeCell ref="AP192:AS192"/>
    <mergeCell ref="AT192:AW192"/>
    <mergeCell ref="O193:V193"/>
    <mergeCell ref="W193:Y193"/>
    <mergeCell ref="Z193:AA193"/>
    <mergeCell ref="AB193:AC193"/>
    <mergeCell ref="AD193:AE193"/>
    <mergeCell ref="AF193:AH193"/>
    <mergeCell ref="AI193:AK193"/>
    <mergeCell ref="AL193:AO193"/>
    <mergeCell ref="W196:Y196"/>
    <mergeCell ref="Z196:AA196"/>
    <mergeCell ref="AB196:AC196"/>
    <mergeCell ref="AD196:AE196"/>
    <mergeCell ref="AF196:AH196"/>
    <mergeCell ref="AI196:AK196"/>
    <mergeCell ref="AL196:AO196"/>
    <mergeCell ref="AP196:AS196"/>
    <mergeCell ref="AT196:AW196"/>
    <mergeCell ref="W197:Y197"/>
    <mergeCell ref="Z197:AA197"/>
    <mergeCell ref="AB197:AC197"/>
    <mergeCell ref="AD197:AE197"/>
    <mergeCell ref="AF197:AH197"/>
    <mergeCell ref="AI197:AK197"/>
    <mergeCell ref="AL197:AO197"/>
    <mergeCell ref="AP197:AS197"/>
    <mergeCell ref="AT197:AW197"/>
    <mergeCell ref="D198:N198"/>
    <mergeCell ref="O198:V198"/>
    <mergeCell ref="W198:Y198"/>
    <mergeCell ref="Z198:AA198"/>
    <mergeCell ref="AB198:AC198"/>
    <mergeCell ref="AD198:AE198"/>
    <mergeCell ref="AF198:AH198"/>
    <mergeCell ref="AI198:AK198"/>
    <mergeCell ref="AL198:AO198"/>
    <mergeCell ref="AP198:AS198"/>
    <mergeCell ref="AT198:AW198"/>
    <mergeCell ref="D199:N199"/>
    <mergeCell ref="O199:V199"/>
    <mergeCell ref="W199:Y199"/>
    <mergeCell ref="Z199:AA199"/>
    <mergeCell ref="AB199:AC199"/>
    <mergeCell ref="AD199:AE199"/>
    <mergeCell ref="AF199:AH199"/>
    <mergeCell ref="AI199:AK199"/>
    <mergeCell ref="AL199:AO199"/>
    <mergeCell ref="AP199:AS199"/>
    <mergeCell ref="AT199:AW199"/>
    <mergeCell ref="W200:Y200"/>
    <mergeCell ref="Z200:AA200"/>
    <mergeCell ref="AB200:AC200"/>
    <mergeCell ref="AD200:AE200"/>
    <mergeCell ref="AF200:AH200"/>
    <mergeCell ref="AI200:AK200"/>
    <mergeCell ref="AL200:AO200"/>
    <mergeCell ref="AP200:AS200"/>
    <mergeCell ref="AT200:AW200"/>
    <mergeCell ref="AP203:AS203"/>
    <mergeCell ref="AT203:AW203"/>
    <mergeCell ref="D204:N204"/>
    <mergeCell ref="O204:V204"/>
    <mergeCell ref="W204:Y204"/>
    <mergeCell ref="Z204:AA204"/>
    <mergeCell ref="AB204:AC204"/>
    <mergeCell ref="AD204:AE204"/>
    <mergeCell ref="AF204:AH204"/>
    <mergeCell ref="AI204:AK204"/>
    <mergeCell ref="AL204:AO204"/>
    <mergeCell ref="AP204:AS204"/>
    <mergeCell ref="AT204:AW204"/>
    <mergeCell ref="D205:N205"/>
    <mergeCell ref="O205:V205"/>
    <mergeCell ref="W205:Y205"/>
    <mergeCell ref="Z205:AA205"/>
    <mergeCell ref="AB205:AC205"/>
    <mergeCell ref="AD205:AE205"/>
    <mergeCell ref="AF205:AH205"/>
    <mergeCell ref="AI205:AK205"/>
    <mergeCell ref="AL205:AO205"/>
    <mergeCell ref="AP205:AS205"/>
    <mergeCell ref="AT205:AW205"/>
    <mergeCell ref="W206:Y206"/>
    <mergeCell ref="Z206:AA206"/>
    <mergeCell ref="AB206:AC206"/>
    <mergeCell ref="AD206:AE206"/>
    <mergeCell ref="AF206:AH206"/>
    <mergeCell ref="AI206:AK206"/>
    <mergeCell ref="AL206:AO206"/>
    <mergeCell ref="AP206:AS206"/>
    <mergeCell ref="AT206:AW206"/>
    <mergeCell ref="D207:N207"/>
    <mergeCell ref="O207:V207"/>
    <mergeCell ref="W207:Y207"/>
    <mergeCell ref="Z207:AA207"/>
    <mergeCell ref="AB207:AC207"/>
    <mergeCell ref="AD207:AE207"/>
    <mergeCell ref="AF207:AH207"/>
    <mergeCell ref="AI207:AK207"/>
    <mergeCell ref="AL207:AO207"/>
    <mergeCell ref="AP207:AS207"/>
    <mergeCell ref="AT207:AW207"/>
    <mergeCell ref="D208:N208"/>
    <mergeCell ref="O208:V208"/>
    <mergeCell ref="W208:Y208"/>
    <mergeCell ref="Z208:AA208"/>
    <mergeCell ref="AB208:AC208"/>
    <mergeCell ref="AD208:AE208"/>
    <mergeCell ref="AF208:AH208"/>
    <mergeCell ref="AI208:AK208"/>
    <mergeCell ref="AL208:AO208"/>
    <mergeCell ref="AP208:AS208"/>
    <mergeCell ref="AT208:AW208"/>
    <mergeCell ref="D209:N209"/>
    <mergeCell ref="O209:V209"/>
    <mergeCell ref="W209:Y209"/>
    <mergeCell ref="Z209:AA209"/>
    <mergeCell ref="AB209:AC209"/>
    <mergeCell ref="AD209:AE209"/>
    <mergeCell ref="AF209:AH209"/>
    <mergeCell ref="AI209:AK209"/>
    <mergeCell ref="AL209:AO209"/>
    <mergeCell ref="AP209:AS209"/>
    <mergeCell ref="AT209:AW209"/>
    <mergeCell ref="D210:N210"/>
    <mergeCell ref="O210:V210"/>
    <mergeCell ref="W210:Y210"/>
    <mergeCell ref="Z210:AA210"/>
    <mergeCell ref="AB210:AC210"/>
    <mergeCell ref="AD210:AE210"/>
    <mergeCell ref="AF210:AH210"/>
    <mergeCell ref="AI210:AK210"/>
    <mergeCell ref="AL210:AO210"/>
    <mergeCell ref="AP210:AS210"/>
    <mergeCell ref="AT210:AW210"/>
    <mergeCell ref="D211:N211"/>
    <mergeCell ref="O211:V211"/>
    <mergeCell ref="W211:Y211"/>
    <mergeCell ref="Z211:AA211"/>
    <mergeCell ref="AB211:AC211"/>
    <mergeCell ref="AD211:AE211"/>
    <mergeCell ref="AF211:AH211"/>
    <mergeCell ref="AI211:AK211"/>
    <mergeCell ref="AL211:AO211"/>
    <mergeCell ref="AP211:AS211"/>
    <mergeCell ref="AT211:AW211"/>
    <mergeCell ref="D212:N212"/>
    <mergeCell ref="O212:V212"/>
    <mergeCell ref="W212:Y212"/>
    <mergeCell ref="Z212:AA212"/>
    <mergeCell ref="AB212:AC212"/>
    <mergeCell ref="AD212:AE212"/>
    <mergeCell ref="AF212:AH212"/>
    <mergeCell ref="AI212:AK212"/>
    <mergeCell ref="AL212:AO212"/>
    <mergeCell ref="AP212:AS212"/>
    <mergeCell ref="AT212:AW212"/>
    <mergeCell ref="D213:N213"/>
    <mergeCell ref="O213:V213"/>
    <mergeCell ref="W213:Y213"/>
    <mergeCell ref="Z213:AA213"/>
    <mergeCell ref="AB213:AC213"/>
    <mergeCell ref="AD213:AE213"/>
    <mergeCell ref="AF213:AH213"/>
    <mergeCell ref="AI213:AK213"/>
    <mergeCell ref="AL213:AO213"/>
    <mergeCell ref="AP213:AS213"/>
    <mergeCell ref="AT213:AW213"/>
    <mergeCell ref="D214:N214"/>
    <mergeCell ref="O214:V214"/>
    <mergeCell ref="W214:Y214"/>
    <mergeCell ref="Z214:AA214"/>
    <mergeCell ref="AB214:AC214"/>
    <mergeCell ref="AD214:AE214"/>
    <mergeCell ref="AF214:AH214"/>
    <mergeCell ref="AI214:AK214"/>
    <mergeCell ref="AL214:AO214"/>
    <mergeCell ref="AP214:AS214"/>
    <mergeCell ref="AT214:AW214"/>
    <mergeCell ref="D215:N215"/>
    <mergeCell ref="O215:V215"/>
    <mergeCell ref="W215:Y215"/>
    <mergeCell ref="Z215:AA215"/>
    <mergeCell ref="AB215:AC215"/>
    <mergeCell ref="AD215:AE215"/>
    <mergeCell ref="AF215:AH215"/>
    <mergeCell ref="AI215:AK215"/>
    <mergeCell ref="AL215:AO215"/>
    <mergeCell ref="AP215:AS215"/>
    <mergeCell ref="AT215:AW215"/>
    <mergeCell ref="AP219:AS219"/>
    <mergeCell ref="AT219:AW219"/>
    <mergeCell ref="D220:N220"/>
    <mergeCell ref="O220:V220"/>
    <mergeCell ref="W220:Y220"/>
    <mergeCell ref="Z220:AA220"/>
    <mergeCell ref="AB220:AC220"/>
    <mergeCell ref="AD220:AE220"/>
    <mergeCell ref="AF220:AH220"/>
    <mergeCell ref="AI220:AK220"/>
    <mergeCell ref="AL220:AO220"/>
    <mergeCell ref="AP220:AS220"/>
    <mergeCell ref="AT220:AW220"/>
    <mergeCell ref="D221:N221"/>
    <mergeCell ref="O221:V221"/>
    <mergeCell ref="W221:Y221"/>
    <mergeCell ref="Z221:AA221"/>
    <mergeCell ref="AB221:AC221"/>
    <mergeCell ref="AD221:AE221"/>
    <mergeCell ref="AF221:AH221"/>
    <mergeCell ref="AI221:AK221"/>
    <mergeCell ref="AL221:AO221"/>
    <mergeCell ref="AP221:AS221"/>
    <mergeCell ref="AT221:AW221"/>
    <mergeCell ref="D222:N222"/>
    <mergeCell ref="O222:V222"/>
    <mergeCell ref="W222:Y222"/>
    <mergeCell ref="Z222:AA222"/>
    <mergeCell ref="AB222:AC222"/>
    <mergeCell ref="AD222:AE222"/>
    <mergeCell ref="AF222:AH222"/>
    <mergeCell ref="AI222:AK222"/>
    <mergeCell ref="AL222:AO222"/>
    <mergeCell ref="AP222:AS222"/>
    <mergeCell ref="AT222:AW222"/>
    <mergeCell ref="D223:N223"/>
    <mergeCell ref="O223:V223"/>
    <mergeCell ref="W223:Y223"/>
    <mergeCell ref="Z223:AA223"/>
    <mergeCell ref="AB223:AC223"/>
    <mergeCell ref="AD223:AE223"/>
    <mergeCell ref="AF223:AH223"/>
    <mergeCell ref="AI223:AK223"/>
    <mergeCell ref="AL223:AO223"/>
    <mergeCell ref="AP223:AS223"/>
    <mergeCell ref="AT223:AW223"/>
    <mergeCell ref="D224:N224"/>
    <mergeCell ref="O224:V224"/>
    <mergeCell ref="W224:Y224"/>
    <mergeCell ref="Z224:AA224"/>
    <mergeCell ref="AB224:AC224"/>
    <mergeCell ref="AD224:AE224"/>
    <mergeCell ref="AF224:AH224"/>
    <mergeCell ref="AI224:AK224"/>
    <mergeCell ref="AL224:AO224"/>
    <mergeCell ref="AP224:AS224"/>
    <mergeCell ref="AT224:AW224"/>
    <mergeCell ref="D225:N225"/>
    <mergeCell ref="O225:V225"/>
    <mergeCell ref="W225:Y225"/>
    <mergeCell ref="Z225:AA225"/>
    <mergeCell ref="AB225:AC225"/>
    <mergeCell ref="AD225:AE225"/>
    <mergeCell ref="AF225:AH225"/>
    <mergeCell ref="AI225:AK225"/>
    <mergeCell ref="AL225:AO225"/>
    <mergeCell ref="AP225:AS225"/>
    <mergeCell ref="AT225:AW225"/>
    <mergeCell ref="D226:N226"/>
    <mergeCell ref="O226:V226"/>
    <mergeCell ref="W226:Y226"/>
    <mergeCell ref="Z226:AA226"/>
    <mergeCell ref="AB226:AC226"/>
    <mergeCell ref="AD226:AE226"/>
    <mergeCell ref="AF226:AH226"/>
    <mergeCell ref="AI226:AK226"/>
    <mergeCell ref="AL226:AO226"/>
    <mergeCell ref="AP226:AS226"/>
    <mergeCell ref="AT226:AW226"/>
    <mergeCell ref="D227:N227"/>
    <mergeCell ref="O227:V227"/>
    <mergeCell ref="W227:Y227"/>
    <mergeCell ref="Z227:AA227"/>
    <mergeCell ref="AB227:AC227"/>
    <mergeCell ref="AD227:AE227"/>
    <mergeCell ref="AF227:AH227"/>
    <mergeCell ref="AI227:AK227"/>
    <mergeCell ref="AL227:AO227"/>
    <mergeCell ref="AP227:AS227"/>
    <mergeCell ref="AT227:AW227"/>
    <mergeCell ref="D228:N228"/>
    <mergeCell ref="O228:V228"/>
    <mergeCell ref="W228:Y228"/>
    <mergeCell ref="Z228:AA228"/>
    <mergeCell ref="AB228:AC228"/>
    <mergeCell ref="AD228:AE228"/>
    <mergeCell ref="AF228:AH228"/>
    <mergeCell ref="AI228:AK228"/>
    <mergeCell ref="AL228:AO228"/>
    <mergeCell ref="AP228:AS228"/>
    <mergeCell ref="AT228:AW228"/>
    <mergeCell ref="D229:N229"/>
    <mergeCell ref="O229:V229"/>
    <mergeCell ref="W229:Y229"/>
    <mergeCell ref="Z229:AA229"/>
    <mergeCell ref="AB229:AC229"/>
    <mergeCell ref="AD229:AE229"/>
    <mergeCell ref="AF229:AH229"/>
    <mergeCell ref="AI229:AK229"/>
    <mergeCell ref="AL229:AO229"/>
    <mergeCell ref="AP229:AS229"/>
    <mergeCell ref="AT229:AW229"/>
    <mergeCell ref="D230:N230"/>
    <mergeCell ref="O230:V230"/>
    <mergeCell ref="W230:Y230"/>
    <mergeCell ref="Z230:AA230"/>
    <mergeCell ref="AB230:AC230"/>
    <mergeCell ref="AD230:AE230"/>
    <mergeCell ref="AF230:AH230"/>
    <mergeCell ref="AI230:AK230"/>
    <mergeCell ref="AL230:AO230"/>
    <mergeCell ref="AP230:AS230"/>
    <mergeCell ref="AT230:AW230"/>
    <mergeCell ref="D231:N231"/>
    <mergeCell ref="O231:V231"/>
    <mergeCell ref="W231:Y231"/>
    <mergeCell ref="Z231:AA231"/>
    <mergeCell ref="AB231:AC231"/>
    <mergeCell ref="AD231:AE231"/>
    <mergeCell ref="AF231:AH231"/>
    <mergeCell ref="AI231:AK231"/>
    <mergeCell ref="AL231:AO231"/>
    <mergeCell ref="AP231:AS231"/>
    <mergeCell ref="AT231:AW231"/>
    <mergeCell ref="D232:N232"/>
    <mergeCell ref="O232:V232"/>
    <mergeCell ref="W232:Y232"/>
    <mergeCell ref="Z232:AA232"/>
    <mergeCell ref="AB232:AC232"/>
    <mergeCell ref="AD232:AE232"/>
    <mergeCell ref="AF232:AH232"/>
    <mergeCell ref="AI232:AK232"/>
    <mergeCell ref="AL232:AO232"/>
    <mergeCell ref="AP232:AS232"/>
    <mergeCell ref="AT232:AW232"/>
    <mergeCell ref="D233:N233"/>
    <mergeCell ref="O233:V233"/>
    <mergeCell ref="W233:Y233"/>
    <mergeCell ref="Z233:AA233"/>
    <mergeCell ref="AB233:AC233"/>
    <mergeCell ref="AD233:AE233"/>
    <mergeCell ref="AF233:AH233"/>
    <mergeCell ref="AI233:AK233"/>
    <mergeCell ref="AL233:AO233"/>
    <mergeCell ref="AP233:AS233"/>
    <mergeCell ref="AT233:AW233"/>
    <mergeCell ref="D234:N234"/>
    <mergeCell ref="O234:V234"/>
    <mergeCell ref="W234:Y234"/>
    <mergeCell ref="Z234:AA234"/>
    <mergeCell ref="AB234:AC234"/>
    <mergeCell ref="AD234:AE234"/>
    <mergeCell ref="AF234:AH234"/>
    <mergeCell ref="AI234:AK234"/>
    <mergeCell ref="AL234:AO234"/>
    <mergeCell ref="AP234:AS234"/>
    <mergeCell ref="AT234:AW234"/>
    <mergeCell ref="D235:N235"/>
    <mergeCell ref="O235:V235"/>
    <mergeCell ref="W235:Y235"/>
    <mergeCell ref="Z235:AA235"/>
    <mergeCell ref="AB235:AC235"/>
    <mergeCell ref="AD235:AE235"/>
    <mergeCell ref="AF235:AH235"/>
    <mergeCell ref="AI235:AK235"/>
    <mergeCell ref="AL235:AO235"/>
    <mergeCell ref="AP235:AS235"/>
    <mergeCell ref="AT235:AW235"/>
    <mergeCell ref="D236:N236"/>
    <mergeCell ref="O236:V236"/>
    <mergeCell ref="W236:Y236"/>
    <mergeCell ref="Z236:AA236"/>
    <mergeCell ref="AB236:AC236"/>
    <mergeCell ref="AD236:AE236"/>
    <mergeCell ref="AF236:AH236"/>
    <mergeCell ref="AI236:AK236"/>
    <mergeCell ref="AL236:AO236"/>
    <mergeCell ref="AP236:AS236"/>
    <mergeCell ref="AT236:AW236"/>
    <mergeCell ref="D237:N237"/>
    <mergeCell ref="O237:V237"/>
    <mergeCell ref="W237:Y237"/>
    <mergeCell ref="Z237:AA237"/>
    <mergeCell ref="AB237:AC237"/>
    <mergeCell ref="AD237:AE237"/>
    <mergeCell ref="AF237:AH237"/>
    <mergeCell ref="AI237:AK237"/>
    <mergeCell ref="AL237:AO237"/>
    <mergeCell ref="AP237:AS237"/>
    <mergeCell ref="AT237:AW237"/>
    <mergeCell ref="AB240:AC240"/>
    <mergeCell ref="AD240:AE240"/>
    <mergeCell ref="AF240:AH240"/>
    <mergeCell ref="AI240:AK240"/>
    <mergeCell ref="AL240:AO240"/>
    <mergeCell ref="AP240:AS240"/>
    <mergeCell ref="AT240:AW240"/>
    <mergeCell ref="D241:N241"/>
    <mergeCell ref="O241:V241"/>
    <mergeCell ref="W241:Y241"/>
    <mergeCell ref="Z241:AA241"/>
    <mergeCell ref="AB241:AC241"/>
    <mergeCell ref="AD241:AE241"/>
    <mergeCell ref="AF241:AH241"/>
    <mergeCell ref="AI241:AK241"/>
    <mergeCell ref="AL241:AO241"/>
    <mergeCell ref="AP241:AS241"/>
    <mergeCell ref="AT241:AW241"/>
    <mergeCell ref="D242:N242"/>
    <mergeCell ref="O242:V242"/>
    <mergeCell ref="W242:Y242"/>
    <mergeCell ref="Z242:AA242"/>
    <mergeCell ref="AB242:AC242"/>
    <mergeCell ref="AD242:AE242"/>
    <mergeCell ref="AF242:AH242"/>
    <mergeCell ref="AI242:AK242"/>
    <mergeCell ref="AL242:AO242"/>
    <mergeCell ref="AP242:AS242"/>
    <mergeCell ref="AT242:AW242"/>
    <mergeCell ref="D243:N243"/>
    <mergeCell ref="O243:V243"/>
    <mergeCell ref="W243:Y243"/>
    <mergeCell ref="Z243:AA243"/>
    <mergeCell ref="AB243:AC243"/>
    <mergeCell ref="AD243:AE243"/>
    <mergeCell ref="AF243:AH243"/>
    <mergeCell ref="AI243:AK243"/>
    <mergeCell ref="AL243:AO243"/>
    <mergeCell ref="AP243:AS243"/>
    <mergeCell ref="AT243:AW243"/>
    <mergeCell ref="D244:N244"/>
    <mergeCell ref="O244:V244"/>
    <mergeCell ref="W244:Y244"/>
    <mergeCell ref="Z244:AA244"/>
    <mergeCell ref="AB244:AC244"/>
    <mergeCell ref="AD244:AE244"/>
    <mergeCell ref="AF244:AH244"/>
    <mergeCell ref="AI244:AK244"/>
    <mergeCell ref="AL244:AO244"/>
    <mergeCell ref="AP244:AS244"/>
    <mergeCell ref="AT244:AW244"/>
    <mergeCell ref="AI245:AK245"/>
    <mergeCell ref="AL245:AO245"/>
    <mergeCell ref="AP245:AS245"/>
    <mergeCell ref="AT245:AW245"/>
    <mergeCell ref="D246:N246"/>
    <mergeCell ref="O246:V246"/>
    <mergeCell ref="W246:Y246"/>
    <mergeCell ref="Z246:AA246"/>
    <mergeCell ref="AB246:AC246"/>
    <mergeCell ref="AD246:AE246"/>
    <mergeCell ref="AF246:AH246"/>
    <mergeCell ref="AI246:AK246"/>
    <mergeCell ref="AL246:AO246"/>
    <mergeCell ref="AP246:AS246"/>
    <mergeCell ref="AT246:AW246"/>
    <mergeCell ref="D247:N247"/>
    <mergeCell ref="O247:V247"/>
    <mergeCell ref="W247:Y247"/>
    <mergeCell ref="Z247:AA247"/>
    <mergeCell ref="AB247:AC247"/>
    <mergeCell ref="AD247:AE247"/>
    <mergeCell ref="AF247:AH247"/>
    <mergeCell ref="AI247:AK247"/>
    <mergeCell ref="AL247:AO247"/>
    <mergeCell ref="AP247:AS247"/>
    <mergeCell ref="AT247:AW247"/>
    <mergeCell ref="D248:N248"/>
    <mergeCell ref="O248:V248"/>
    <mergeCell ref="W248:Y248"/>
    <mergeCell ref="Z248:AA248"/>
    <mergeCell ref="AB248:AC248"/>
    <mergeCell ref="AD248:AE248"/>
    <mergeCell ref="AF248:AH248"/>
    <mergeCell ref="AI248:AK248"/>
    <mergeCell ref="AL248:AO248"/>
    <mergeCell ref="AP248:AS248"/>
    <mergeCell ref="AT248:AW248"/>
    <mergeCell ref="AI249:AK249"/>
    <mergeCell ref="AL249:AO249"/>
    <mergeCell ref="AP249:AS249"/>
    <mergeCell ref="AT249:AW249"/>
    <mergeCell ref="D250:N250"/>
    <mergeCell ref="O250:V250"/>
    <mergeCell ref="W250:Y250"/>
    <mergeCell ref="Z250:AA250"/>
    <mergeCell ref="AB250:AC250"/>
    <mergeCell ref="AD250:AE250"/>
    <mergeCell ref="AF250:AH250"/>
    <mergeCell ref="AI250:AK250"/>
    <mergeCell ref="AL250:AO250"/>
    <mergeCell ref="AP250:AS250"/>
    <mergeCell ref="AT250:AW250"/>
    <mergeCell ref="D251:N251"/>
    <mergeCell ref="O251:V251"/>
    <mergeCell ref="W251:Y251"/>
    <mergeCell ref="Z251:AA251"/>
    <mergeCell ref="AB251:AC251"/>
    <mergeCell ref="AD251:AE251"/>
    <mergeCell ref="AF251:AH251"/>
    <mergeCell ref="AI251:AK251"/>
    <mergeCell ref="AL251:AO251"/>
    <mergeCell ref="AP251:AS251"/>
    <mergeCell ref="AT251:AW251"/>
    <mergeCell ref="D252:N252"/>
    <mergeCell ref="O252:V252"/>
    <mergeCell ref="W252:Y252"/>
    <mergeCell ref="Z252:AA252"/>
    <mergeCell ref="AB252:AC252"/>
    <mergeCell ref="AD252:AE252"/>
    <mergeCell ref="AF252:AH252"/>
    <mergeCell ref="AI252:AK252"/>
    <mergeCell ref="AL252:AO252"/>
    <mergeCell ref="AP252:AS252"/>
    <mergeCell ref="AT252:AW252"/>
    <mergeCell ref="AI253:AK253"/>
    <mergeCell ref="AL253:AO253"/>
    <mergeCell ref="AP253:AS253"/>
    <mergeCell ref="AT253:AW253"/>
    <mergeCell ref="D254:N254"/>
    <mergeCell ref="O254:V254"/>
    <mergeCell ref="W254:Y254"/>
    <mergeCell ref="Z254:AA254"/>
    <mergeCell ref="AB254:AC254"/>
    <mergeCell ref="AD254:AE254"/>
    <mergeCell ref="AF254:AH254"/>
    <mergeCell ref="AI254:AK254"/>
    <mergeCell ref="AL254:AO254"/>
    <mergeCell ref="AP254:AS254"/>
    <mergeCell ref="AT254:AW254"/>
    <mergeCell ref="D255:N255"/>
    <mergeCell ref="O255:V255"/>
    <mergeCell ref="W255:Y255"/>
    <mergeCell ref="Z255:AA255"/>
    <mergeCell ref="AB255:AC255"/>
    <mergeCell ref="AD255:AE255"/>
    <mergeCell ref="AF255:AH255"/>
    <mergeCell ref="AI255:AK255"/>
    <mergeCell ref="AL255:AO255"/>
    <mergeCell ref="AP255:AS255"/>
    <mergeCell ref="AT255:AW255"/>
    <mergeCell ref="Z256:AA256"/>
    <mergeCell ref="AB256:AC256"/>
    <mergeCell ref="AD256:AE256"/>
    <mergeCell ref="AF256:AH256"/>
    <mergeCell ref="AI256:AK256"/>
    <mergeCell ref="AL256:AO256"/>
    <mergeCell ref="AP256:AS256"/>
    <mergeCell ref="AT256:AW256"/>
    <mergeCell ref="Z257:AA257"/>
    <mergeCell ref="AB257:AC257"/>
    <mergeCell ref="AD257:AE257"/>
    <mergeCell ref="AF257:AH257"/>
    <mergeCell ref="AI257:AK257"/>
    <mergeCell ref="AL257:AO257"/>
    <mergeCell ref="AP257:AS257"/>
    <mergeCell ref="AT257:AW257"/>
    <mergeCell ref="D258:N258"/>
    <mergeCell ref="O258:V258"/>
    <mergeCell ref="W258:Y258"/>
    <mergeCell ref="Z258:AA258"/>
    <mergeCell ref="AB258:AC258"/>
    <mergeCell ref="AD258:AE258"/>
    <mergeCell ref="AF258:AH258"/>
    <mergeCell ref="AI258:AK258"/>
    <mergeCell ref="AL258:AO258"/>
    <mergeCell ref="AP258:AS258"/>
    <mergeCell ref="AT258:AW258"/>
    <mergeCell ref="D259:N259"/>
    <mergeCell ref="O259:V259"/>
    <mergeCell ref="W259:Y259"/>
    <mergeCell ref="Z259:AA259"/>
    <mergeCell ref="AB259:AC259"/>
    <mergeCell ref="AD259:AE259"/>
    <mergeCell ref="AF259:AH259"/>
    <mergeCell ref="AI259:AK259"/>
    <mergeCell ref="AL259:AO259"/>
    <mergeCell ref="AP259:AS259"/>
    <mergeCell ref="AT259:AW259"/>
    <mergeCell ref="Z260:AA260"/>
    <mergeCell ref="AB260:AC260"/>
    <mergeCell ref="AD260:AE260"/>
    <mergeCell ref="AF260:AH260"/>
    <mergeCell ref="AI260:AK260"/>
    <mergeCell ref="AL260:AO260"/>
    <mergeCell ref="AP260:AS260"/>
    <mergeCell ref="AT260:AW260"/>
    <mergeCell ref="D261:N261"/>
    <mergeCell ref="O261:V261"/>
    <mergeCell ref="W261:Y261"/>
    <mergeCell ref="Z261:AA261"/>
    <mergeCell ref="AB261:AC261"/>
    <mergeCell ref="AD261:AE261"/>
    <mergeCell ref="AF261:AH261"/>
    <mergeCell ref="AI261:AK261"/>
    <mergeCell ref="AL261:AO261"/>
    <mergeCell ref="AP261:AS261"/>
    <mergeCell ref="AT261:AW261"/>
    <mergeCell ref="D262:N262"/>
    <mergeCell ref="O262:V262"/>
    <mergeCell ref="W262:Y262"/>
    <mergeCell ref="Z262:AA262"/>
    <mergeCell ref="AB262:AC262"/>
    <mergeCell ref="AD262:AE262"/>
    <mergeCell ref="AF262:AH262"/>
    <mergeCell ref="AI262:AK262"/>
    <mergeCell ref="AL262:AO262"/>
    <mergeCell ref="AP262:AS262"/>
    <mergeCell ref="AT262:AW262"/>
    <mergeCell ref="D263:N263"/>
    <mergeCell ref="O263:V263"/>
    <mergeCell ref="W263:Y263"/>
    <mergeCell ref="Z263:AA263"/>
    <mergeCell ref="AB263:AC263"/>
    <mergeCell ref="AD263:AE263"/>
    <mergeCell ref="AF263:AH263"/>
    <mergeCell ref="AI263:AK263"/>
    <mergeCell ref="AL263:AO263"/>
    <mergeCell ref="AP263:AS263"/>
    <mergeCell ref="AT263:AW263"/>
    <mergeCell ref="Z264:AA264"/>
    <mergeCell ref="AB264:AC264"/>
    <mergeCell ref="AD264:AE264"/>
    <mergeCell ref="AF264:AH264"/>
    <mergeCell ref="AI264:AK264"/>
    <mergeCell ref="AL264:AO264"/>
    <mergeCell ref="AP264:AS264"/>
    <mergeCell ref="AT264:AW264"/>
    <mergeCell ref="D265:N265"/>
    <mergeCell ref="O265:V265"/>
    <mergeCell ref="W265:Y265"/>
    <mergeCell ref="Z265:AA265"/>
    <mergeCell ref="AB265:AC265"/>
    <mergeCell ref="AD265:AE265"/>
    <mergeCell ref="AF265:AH265"/>
    <mergeCell ref="AI265:AK265"/>
    <mergeCell ref="AL265:AO265"/>
    <mergeCell ref="AP265:AS265"/>
    <mergeCell ref="AT265:AW265"/>
    <mergeCell ref="D266:N266"/>
    <mergeCell ref="O266:V266"/>
    <mergeCell ref="W266:Y266"/>
    <mergeCell ref="Z266:AA266"/>
    <mergeCell ref="AB266:AC266"/>
    <mergeCell ref="AD266:AE266"/>
    <mergeCell ref="AF266:AH266"/>
    <mergeCell ref="AI266:AK266"/>
    <mergeCell ref="AL266:AO266"/>
    <mergeCell ref="AP266:AS266"/>
    <mergeCell ref="AT266:AW266"/>
    <mergeCell ref="D267:N267"/>
    <mergeCell ref="O267:V267"/>
    <mergeCell ref="W267:Y267"/>
    <mergeCell ref="Z267:AA267"/>
    <mergeCell ref="AB267:AC267"/>
    <mergeCell ref="AD267:AE267"/>
    <mergeCell ref="AF267:AH267"/>
    <mergeCell ref="AI267:AK267"/>
    <mergeCell ref="AL267:AO267"/>
    <mergeCell ref="AP267:AS267"/>
    <mergeCell ref="AT267:AW267"/>
    <mergeCell ref="Z268:AA268"/>
    <mergeCell ref="AB268:AC268"/>
    <mergeCell ref="AD268:AE268"/>
    <mergeCell ref="AF268:AH268"/>
    <mergeCell ref="AI268:AK268"/>
    <mergeCell ref="AL268:AO268"/>
    <mergeCell ref="AP268:AS268"/>
    <mergeCell ref="AT268:AW268"/>
    <mergeCell ref="D269:N269"/>
    <mergeCell ref="O269:V269"/>
    <mergeCell ref="W269:Y269"/>
    <mergeCell ref="Z269:AA269"/>
    <mergeCell ref="AB269:AC269"/>
    <mergeCell ref="AD269:AE269"/>
    <mergeCell ref="AF269:AH269"/>
    <mergeCell ref="AI269:AK269"/>
    <mergeCell ref="AL269:AO269"/>
    <mergeCell ref="AP269:AS269"/>
    <mergeCell ref="AT269:AW269"/>
    <mergeCell ref="D270:N270"/>
    <mergeCell ref="O270:V270"/>
    <mergeCell ref="W270:Y270"/>
    <mergeCell ref="Z270:AA270"/>
    <mergeCell ref="AB270:AC270"/>
    <mergeCell ref="AD270:AE270"/>
    <mergeCell ref="AF270:AH270"/>
    <mergeCell ref="AI270:AK270"/>
    <mergeCell ref="AL270:AO270"/>
    <mergeCell ref="AP270:AS270"/>
    <mergeCell ref="AT270:AW270"/>
    <mergeCell ref="D271:N271"/>
    <mergeCell ref="O271:V271"/>
    <mergeCell ref="W271:Y271"/>
    <mergeCell ref="Z271:AA271"/>
    <mergeCell ref="AB271:AC271"/>
    <mergeCell ref="AD271:AE271"/>
    <mergeCell ref="AF271:AH271"/>
    <mergeCell ref="AI271:AK271"/>
    <mergeCell ref="AL271:AO271"/>
    <mergeCell ref="AP271:AS271"/>
    <mergeCell ref="AT271:AW271"/>
    <mergeCell ref="Z272:AA272"/>
    <mergeCell ref="AB272:AC272"/>
    <mergeCell ref="AD272:AE272"/>
    <mergeCell ref="AF272:AH272"/>
    <mergeCell ref="AI272:AK272"/>
    <mergeCell ref="AL272:AO272"/>
    <mergeCell ref="AP272:AS272"/>
    <mergeCell ref="AT272:AW272"/>
    <mergeCell ref="D273:N273"/>
    <mergeCell ref="O273:V273"/>
    <mergeCell ref="W273:Y273"/>
    <mergeCell ref="Z273:AA273"/>
    <mergeCell ref="AB273:AC273"/>
    <mergeCell ref="AD273:AE273"/>
    <mergeCell ref="AF273:AH273"/>
    <mergeCell ref="AI273:AK273"/>
    <mergeCell ref="AL273:AO273"/>
    <mergeCell ref="AP273:AS273"/>
    <mergeCell ref="AT273:AW273"/>
    <mergeCell ref="D274:N274"/>
    <mergeCell ref="O274:V274"/>
    <mergeCell ref="W274:Y274"/>
    <mergeCell ref="Z274:AA274"/>
    <mergeCell ref="AB274:AC274"/>
    <mergeCell ref="AD274:AE274"/>
    <mergeCell ref="AF274:AH274"/>
    <mergeCell ref="AI274:AK274"/>
    <mergeCell ref="AL274:AO274"/>
    <mergeCell ref="AP274:AS274"/>
    <mergeCell ref="AT274:AW274"/>
    <mergeCell ref="D275:N275"/>
    <mergeCell ref="O275:V275"/>
    <mergeCell ref="W275:Y275"/>
    <mergeCell ref="Z275:AA275"/>
    <mergeCell ref="AB275:AC275"/>
    <mergeCell ref="AD275:AE275"/>
    <mergeCell ref="AF275:AH275"/>
    <mergeCell ref="AI275:AK275"/>
    <mergeCell ref="AL275:AO275"/>
    <mergeCell ref="AP275:AS275"/>
    <mergeCell ref="AT275:AW275"/>
    <mergeCell ref="AT276:AW276"/>
    <mergeCell ref="D277:N277"/>
    <mergeCell ref="O277:V277"/>
    <mergeCell ref="W277:Y277"/>
    <mergeCell ref="Z277:AA277"/>
    <mergeCell ref="AB277:AC277"/>
    <mergeCell ref="AD277:AE277"/>
    <mergeCell ref="AF277:AH277"/>
    <mergeCell ref="AI277:AK277"/>
    <mergeCell ref="AL277:AO277"/>
    <mergeCell ref="AP277:AS277"/>
    <mergeCell ref="AT277:AW277"/>
    <mergeCell ref="D278:N278"/>
    <mergeCell ref="O278:V278"/>
    <mergeCell ref="W278:Y278"/>
    <mergeCell ref="Z278:AA278"/>
    <mergeCell ref="AB278:AC278"/>
    <mergeCell ref="AD278:AE278"/>
    <mergeCell ref="AF278:AH278"/>
    <mergeCell ref="AI278:AK278"/>
    <mergeCell ref="AL278:AO278"/>
    <mergeCell ref="AP278:AS278"/>
    <mergeCell ref="AT278:AW278"/>
    <mergeCell ref="D279:N279"/>
    <mergeCell ref="O279:V279"/>
    <mergeCell ref="W279:Y279"/>
    <mergeCell ref="Z279:AA279"/>
    <mergeCell ref="AB279:AC279"/>
    <mergeCell ref="AD279:AE279"/>
    <mergeCell ref="AF279:AH279"/>
    <mergeCell ref="AI279:AK279"/>
    <mergeCell ref="AL279:AO279"/>
    <mergeCell ref="AP279:AS279"/>
    <mergeCell ref="AT279:AW279"/>
    <mergeCell ref="Z276:AA276"/>
    <mergeCell ref="AB276:AC276"/>
    <mergeCell ref="AD276:AE276"/>
    <mergeCell ref="AF276:AH276"/>
    <mergeCell ref="AI276:AK276"/>
    <mergeCell ref="AL276:AO276"/>
    <mergeCell ref="AP276:AS276"/>
    <mergeCell ref="Z280:AA280"/>
    <mergeCell ref="AB280:AC280"/>
    <mergeCell ref="AD280:AE280"/>
    <mergeCell ref="AF280:AH280"/>
    <mergeCell ref="AI280:AK280"/>
    <mergeCell ref="AL280:AO280"/>
    <mergeCell ref="AP280:AS280"/>
    <mergeCell ref="AT280:AW280"/>
    <mergeCell ref="D281:N281"/>
    <mergeCell ref="O281:V281"/>
    <mergeCell ref="W281:Y281"/>
    <mergeCell ref="Z281:AA281"/>
    <mergeCell ref="AB281:AC281"/>
    <mergeCell ref="AD281:AE281"/>
    <mergeCell ref="AF281:AH281"/>
    <mergeCell ref="AI281:AK281"/>
    <mergeCell ref="AL281:AO281"/>
    <mergeCell ref="AP281:AS281"/>
    <mergeCell ref="AT281:AW281"/>
    <mergeCell ref="D282:N282"/>
    <mergeCell ref="O282:V282"/>
    <mergeCell ref="W282:Y282"/>
    <mergeCell ref="Z282:AA282"/>
    <mergeCell ref="AB282:AC282"/>
    <mergeCell ref="AD282:AE282"/>
    <mergeCell ref="AF282:AH282"/>
    <mergeCell ref="AI282:AK282"/>
    <mergeCell ref="AL282:AO282"/>
    <mergeCell ref="AP282:AS282"/>
    <mergeCell ref="AT282:AW282"/>
    <mergeCell ref="D283:N283"/>
    <mergeCell ref="O283:V283"/>
    <mergeCell ref="W283:Y283"/>
    <mergeCell ref="Z283:AA283"/>
    <mergeCell ref="AB283:AC283"/>
    <mergeCell ref="AD283:AE283"/>
    <mergeCell ref="AF283:AH283"/>
    <mergeCell ref="AI283:AK283"/>
    <mergeCell ref="AL283:AO283"/>
    <mergeCell ref="AP283:AS283"/>
    <mergeCell ref="AT283:AW283"/>
    <mergeCell ref="Z284:AA284"/>
    <mergeCell ref="AB284:AC284"/>
    <mergeCell ref="AD284:AE284"/>
    <mergeCell ref="AF284:AH284"/>
    <mergeCell ref="AI284:AK284"/>
    <mergeCell ref="AL284:AO284"/>
    <mergeCell ref="AP284:AS284"/>
    <mergeCell ref="AT284:AW284"/>
    <mergeCell ref="D285:N285"/>
    <mergeCell ref="O285:V285"/>
    <mergeCell ref="W285:Y285"/>
    <mergeCell ref="Z285:AA285"/>
    <mergeCell ref="AB285:AC285"/>
    <mergeCell ref="AD285:AE285"/>
    <mergeCell ref="AF285:AH285"/>
    <mergeCell ref="AI285:AK285"/>
    <mergeCell ref="AL285:AO285"/>
    <mergeCell ref="AP285:AS285"/>
    <mergeCell ref="AT285:AW285"/>
    <mergeCell ref="AI286:AK286"/>
    <mergeCell ref="AL286:AO286"/>
    <mergeCell ref="AP286:AS286"/>
    <mergeCell ref="AT286:AW286"/>
    <mergeCell ref="D287:N287"/>
    <mergeCell ref="O287:V287"/>
    <mergeCell ref="W287:Y287"/>
    <mergeCell ref="Z287:AA287"/>
    <mergeCell ref="AB287:AC287"/>
    <mergeCell ref="AD287:AE287"/>
    <mergeCell ref="AF287:AH287"/>
    <mergeCell ref="AI287:AK287"/>
    <mergeCell ref="AL287:AO287"/>
    <mergeCell ref="AP287:AS287"/>
    <mergeCell ref="AT287:AW287"/>
    <mergeCell ref="AI288:AK288"/>
    <mergeCell ref="AL288:AO288"/>
    <mergeCell ref="AP288:AS288"/>
    <mergeCell ref="AT288:AW288"/>
    <mergeCell ref="D289:N289"/>
    <mergeCell ref="O289:V289"/>
    <mergeCell ref="W289:Y289"/>
    <mergeCell ref="Z289:AA289"/>
    <mergeCell ref="AB289:AC289"/>
    <mergeCell ref="AD289:AE289"/>
    <mergeCell ref="AF289:AH289"/>
    <mergeCell ref="AI289:AK289"/>
    <mergeCell ref="AL289:AO289"/>
    <mergeCell ref="AP289:AS289"/>
    <mergeCell ref="AT289:AW289"/>
    <mergeCell ref="O286:V286"/>
    <mergeCell ref="W286:Y286"/>
    <mergeCell ref="Z286:AA286"/>
    <mergeCell ref="AB286:AC286"/>
    <mergeCell ref="AD286:AE286"/>
    <mergeCell ref="AF286:AH286"/>
    <mergeCell ref="AI290:AK290"/>
    <mergeCell ref="AL290:AO290"/>
    <mergeCell ref="AP290:AS290"/>
    <mergeCell ref="AT290:AW290"/>
    <mergeCell ref="D291:N291"/>
    <mergeCell ref="O291:V291"/>
    <mergeCell ref="W291:Y291"/>
    <mergeCell ref="Z291:AA291"/>
    <mergeCell ref="AB291:AC291"/>
    <mergeCell ref="AD291:AE291"/>
    <mergeCell ref="AF291:AH291"/>
    <mergeCell ref="AI291:AK291"/>
    <mergeCell ref="AL291:AO291"/>
    <mergeCell ref="AP291:AS291"/>
    <mergeCell ref="AT291:AW291"/>
    <mergeCell ref="AI292:AK292"/>
    <mergeCell ref="AL292:AO292"/>
    <mergeCell ref="AP292:AS292"/>
    <mergeCell ref="AT292:AW292"/>
    <mergeCell ref="D293:N293"/>
    <mergeCell ref="O293:V293"/>
    <mergeCell ref="W293:Y293"/>
    <mergeCell ref="Z293:AA293"/>
    <mergeCell ref="AB293:AC293"/>
    <mergeCell ref="AD293:AE293"/>
    <mergeCell ref="AF293:AH293"/>
    <mergeCell ref="AI293:AK293"/>
    <mergeCell ref="AL293:AO293"/>
    <mergeCell ref="AP293:AS293"/>
    <mergeCell ref="AT293:AW293"/>
    <mergeCell ref="D294:N294"/>
    <mergeCell ref="O294:V294"/>
    <mergeCell ref="W294:Y294"/>
    <mergeCell ref="Z294:AA294"/>
    <mergeCell ref="AB294:AC294"/>
    <mergeCell ref="AD294:AE294"/>
    <mergeCell ref="AF294:AH294"/>
    <mergeCell ref="AI294:AK294"/>
    <mergeCell ref="AL294:AO294"/>
    <mergeCell ref="AP294:AS294"/>
    <mergeCell ref="AT294:AW294"/>
    <mergeCell ref="D295:N295"/>
    <mergeCell ref="O295:V295"/>
    <mergeCell ref="W295:Y295"/>
    <mergeCell ref="Z295:AA295"/>
    <mergeCell ref="AB295:AC295"/>
    <mergeCell ref="AD295:AE295"/>
    <mergeCell ref="AF295:AH295"/>
    <mergeCell ref="AI295:AK295"/>
    <mergeCell ref="AL295:AO295"/>
    <mergeCell ref="AP295:AS295"/>
    <mergeCell ref="AT295:AW295"/>
    <mergeCell ref="AI296:AK296"/>
    <mergeCell ref="AL296:AO296"/>
    <mergeCell ref="AP296:AS296"/>
    <mergeCell ref="AT296:AW296"/>
    <mergeCell ref="Z297:AA297"/>
    <mergeCell ref="AB297:AC297"/>
    <mergeCell ref="AD297:AE297"/>
    <mergeCell ref="AF297:AH297"/>
    <mergeCell ref="AI297:AK297"/>
    <mergeCell ref="AL297:AO297"/>
    <mergeCell ref="AP297:AS297"/>
    <mergeCell ref="AT297:AW297"/>
    <mergeCell ref="D298:N298"/>
    <mergeCell ref="O298:V298"/>
    <mergeCell ref="W298:Y298"/>
    <mergeCell ref="Z298:AA298"/>
    <mergeCell ref="AB298:AC298"/>
    <mergeCell ref="AD298:AE298"/>
    <mergeCell ref="AF298:AH298"/>
    <mergeCell ref="AI298:AK298"/>
    <mergeCell ref="AL298:AO298"/>
    <mergeCell ref="AP298:AS298"/>
    <mergeCell ref="AT298:AW298"/>
    <mergeCell ref="D299:N299"/>
    <mergeCell ref="O299:V299"/>
    <mergeCell ref="W299:Y299"/>
    <mergeCell ref="Z299:AA299"/>
    <mergeCell ref="AB299:AC299"/>
    <mergeCell ref="AD299:AE299"/>
    <mergeCell ref="AF299:AH299"/>
    <mergeCell ref="AI299:AK299"/>
    <mergeCell ref="AL299:AO299"/>
    <mergeCell ref="AP299:AS299"/>
    <mergeCell ref="AT299:AW299"/>
    <mergeCell ref="AI300:AK300"/>
    <mergeCell ref="AL300:AO300"/>
    <mergeCell ref="AP300:AS300"/>
    <mergeCell ref="AT300:AW300"/>
    <mergeCell ref="D301:N301"/>
    <mergeCell ref="O301:V301"/>
    <mergeCell ref="W301:Y301"/>
    <mergeCell ref="Z301:AA301"/>
    <mergeCell ref="AB301:AC301"/>
    <mergeCell ref="AD301:AE301"/>
    <mergeCell ref="AF301:AH301"/>
    <mergeCell ref="AI301:AK301"/>
    <mergeCell ref="AL301:AO301"/>
    <mergeCell ref="AP301:AS301"/>
    <mergeCell ref="AT301:AW301"/>
    <mergeCell ref="D302:N302"/>
    <mergeCell ref="O302:V302"/>
    <mergeCell ref="W302:Y302"/>
    <mergeCell ref="Z302:AA302"/>
    <mergeCell ref="AB302:AC302"/>
    <mergeCell ref="AD302:AE302"/>
    <mergeCell ref="AF302:AH302"/>
    <mergeCell ref="AI302:AK302"/>
    <mergeCell ref="AL302:AO302"/>
    <mergeCell ref="AP302:AS302"/>
    <mergeCell ref="AT302:AW302"/>
    <mergeCell ref="D303:N303"/>
    <mergeCell ref="O303:V303"/>
    <mergeCell ref="W303:Y303"/>
    <mergeCell ref="Z303:AA303"/>
    <mergeCell ref="AB303:AC303"/>
    <mergeCell ref="AD303:AE303"/>
    <mergeCell ref="AF303:AH303"/>
    <mergeCell ref="AI303:AK303"/>
    <mergeCell ref="AL303:AO303"/>
    <mergeCell ref="AP303:AS303"/>
    <mergeCell ref="AT303:AW303"/>
    <mergeCell ref="Z304:AA304"/>
    <mergeCell ref="AB304:AC304"/>
    <mergeCell ref="AD304:AE304"/>
    <mergeCell ref="AF304:AH304"/>
    <mergeCell ref="AI304:AK304"/>
    <mergeCell ref="AL304:AO304"/>
    <mergeCell ref="AP304:AS304"/>
    <mergeCell ref="AT304:AW304"/>
    <mergeCell ref="D305:N305"/>
    <mergeCell ref="O305:V305"/>
    <mergeCell ref="W305:Y305"/>
    <mergeCell ref="Z305:AA305"/>
    <mergeCell ref="AB305:AC305"/>
    <mergeCell ref="AD305:AE305"/>
    <mergeCell ref="AF305:AH305"/>
    <mergeCell ref="AI305:AK305"/>
    <mergeCell ref="AL305:AO305"/>
    <mergeCell ref="AP305:AS305"/>
    <mergeCell ref="AT305:AW305"/>
    <mergeCell ref="D306:N306"/>
    <mergeCell ref="O306:V306"/>
    <mergeCell ref="W306:Y306"/>
    <mergeCell ref="Z306:AA306"/>
    <mergeCell ref="AB306:AC306"/>
    <mergeCell ref="AD306:AE306"/>
    <mergeCell ref="AF306:AH306"/>
    <mergeCell ref="AI306:AK306"/>
    <mergeCell ref="AL306:AO306"/>
    <mergeCell ref="AP306:AS306"/>
    <mergeCell ref="AT306:AW306"/>
    <mergeCell ref="D307:N307"/>
    <mergeCell ref="O307:V307"/>
    <mergeCell ref="W307:Y307"/>
    <mergeCell ref="Z307:AA307"/>
    <mergeCell ref="AB307:AC307"/>
    <mergeCell ref="AD307:AE307"/>
    <mergeCell ref="AF307:AH307"/>
    <mergeCell ref="AI307:AK307"/>
    <mergeCell ref="AL307:AO307"/>
    <mergeCell ref="AP307:AS307"/>
    <mergeCell ref="AT307:AW307"/>
    <mergeCell ref="AT308:AW308"/>
    <mergeCell ref="D309:N309"/>
    <mergeCell ref="O309:V309"/>
    <mergeCell ref="W309:Y309"/>
    <mergeCell ref="Z309:AA309"/>
    <mergeCell ref="AB309:AC309"/>
    <mergeCell ref="AD309:AE309"/>
    <mergeCell ref="AF309:AH309"/>
    <mergeCell ref="AI309:AK309"/>
    <mergeCell ref="AL309:AO309"/>
    <mergeCell ref="AP309:AS309"/>
    <mergeCell ref="AT309:AW309"/>
    <mergeCell ref="D310:N310"/>
    <mergeCell ref="O310:V310"/>
    <mergeCell ref="W310:Y310"/>
    <mergeCell ref="Z310:AA310"/>
    <mergeCell ref="AB310:AC310"/>
    <mergeCell ref="AD310:AE310"/>
    <mergeCell ref="AF310:AH310"/>
    <mergeCell ref="AI310:AK310"/>
    <mergeCell ref="AL310:AO310"/>
    <mergeCell ref="AP310:AS310"/>
    <mergeCell ref="AT310:AW310"/>
    <mergeCell ref="D311:N311"/>
    <mergeCell ref="O311:V311"/>
    <mergeCell ref="W311:Y311"/>
    <mergeCell ref="Z311:AA311"/>
    <mergeCell ref="AB311:AC311"/>
    <mergeCell ref="AD311:AE311"/>
    <mergeCell ref="AF311:AH311"/>
    <mergeCell ref="AI311:AK311"/>
    <mergeCell ref="AL311:AO311"/>
    <mergeCell ref="AP311:AS311"/>
    <mergeCell ref="AT311:AW311"/>
    <mergeCell ref="AT312:AW312"/>
    <mergeCell ref="D313:N313"/>
    <mergeCell ref="O313:V313"/>
    <mergeCell ref="W313:Y313"/>
    <mergeCell ref="Z313:AA313"/>
    <mergeCell ref="AB313:AC313"/>
    <mergeCell ref="AD313:AE313"/>
    <mergeCell ref="AF313:AH313"/>
    <mergeCell ref="AI313:AK313"/>
    <mergeCell ref="AL313:AO313"/>
    <mergeCell ref="AP313:AS313"/>
    <mergeCell ref="AT313:AW313"/>
    <mergeCell ref="D314:N314"/>
    <mergeCell ref="O314:V314"/>
    <mergeCell ref="W314:Y314"/>
    <mergeCell ref="Z314:AA314"/>
    <mergeCell ref="AB314:AC314"/>
    <mergeCell ref="AD314:AE314"/>
    <mergeCell ref="AF314:AH314"/>
    <mergeCell ref="AI314:AK314"/>
    <mergeCell ref="AL314:AO314"/>
    <mergeCell ref="AP314:AS314"/>
    <mergeCell ref="AT314:AW314"/>
    <mergeCell ref="D315:N315"/>
    <mergeCell ref="O315:V315"/>
    <mergeCell ref="W315:Y315"/>
    <mergeCell ref="Z315:AA315"/>
    <mergeCell ref="AB315:AC315"/>
    <mergeCell ref="AD315:AE315"/>
    <mergeCell ref="AF315:AH315"/>
    <mergeCell ref="AI315:AK315"/>
    <mergeCell ref="AL315:AO315"/>
    <mergeCell ref="AP315:AS315"/>
    <mergeCell ref="AT315:AW315"/>
    <mergeCell ref="AT316:AW316"/>
    <mergeCell ref="D317:N317"/>
    <mergeCell ref="O317:V317"/>
    <mergeCell ref="W317:Y317"/>
    <mergeCell ref="Z317:AA317"/>
    <mergeCell ref="AB317:AC317"/>
    <mergeCell ref="AD317:AE317"/>
    <mergeCell ref="AF317:AH317"/>
    <mergeCell ref="AI317:AK317"/>
    <mergeCell ref="AL317:AO317"/>
    <mergeCell ref="AP317:AS317"/>
    <mergeCell ref="AT317:AW317"/>
    <mergeCell ref="D318:N318"/>
    <mergeCell ref="O318:V318"/>
    <mergeCell ref="W318:Y318"/>
    <mergeCell ref="Z318:AA318"/>
    <mergeCell ref="AB318:AC318"/>
    <mergeCell ref="AD318:AE318"/>
    <mergeCell ref="AF318:AH318"/>
    <mergeCell ref="AI318:AK318"/>
    <mergeCell ref="AL318:AO318"/>
    <mergeCell ref="AP318:AS318"/>
    <mergeCell ref="AT318:AW318"/>
    <mergeCell ref="D319:N319"/>
    <mergeCell ref="O319:V319"/>
    <mergeCell ref="W319:Y319"/>
    <mergeCell ref="Z319:AA319"/>
    <mergeCell ref="AB319:AC319"/>
    <mergeCell ref="AD319:AE319"/>
    <mergeCell ref="AF319:AH319"/>
    <mergeCell ref="AI319:AK319"/>
    <mergeCell ref="AL319:AO319"/>
    <mergeCell ref="AP319:AS319"/>
    <mergeCell ref="AT319:AW319"/>
    <mergeCell ref="AT320:AW320"/>
    <mergeCell ref="D321:N321"/>
    <mergeCell ref="O321:V321"/>
    <mergeCell ref="W321:Y321"/>
    <mergeCell ref="Z321:AA321"/>
    <mergeCell ref="AB321:AC321"/>
    <mergeCell ref="AD321:AE321"/>
    <mergeCell ref="AF321:AH321"/>
    <mergeCell ref="AI321:AK321"/>
    <mergeCell ref="AL321:AO321"/>
    <mergeCell ref="AP321:AS321"/>
    <mergeCell ref="AT321:AW321"/>
    <mergeCell ref="D322:N322"/>
    <mergeCell ref="O322:V322"/>
    <mergeCell ref="W322:Y322"/>
    <mergeCell ref="Z322:AA322"/>
    <mergeCell ref="AB322:AC322"/>
    <mergeCell ref="AD322:AE322"/>
    <mergeCell ref="AF322:AH322"/>
    <mergeCell ref="AI322:AK322"/>
    <mergeCell ref="AL322:AO322"/>
    <mergeCell ref="AP322:AS322"/>
    <mergeCell ref="AT322:AW322"/>
    <mergeCell ref="D323:N323"/>
    <mergeCell ref="O323:V323"/>
    <mergeCell ref="W323:Y323"/>
    <mergeCell ref="Z323:AA323"/>
    <mergeCell ref="AB323:AC323"/>
    <mergeCell ref="AD323:AE323"/>
    <mergeCell ref="AF323:AH323"/>
    <mergeCell ref="AI323:AK323"/>
    <mergeCell ref="AL323:AO323"/>
    <mergeCell ref="AP323:AS323"/>
    <mergeCell ref="AT323:AW323"/>
    <mergeCell ref="D324:N324"/>
    <mergeCell ref="O324:V324"/>
    <mergeCell ref="W324:Y324"/>
    <mergeCell ref="Z324:AA324"/>
    <mergeCell ref="AB324:AC324"/>
    <mergeCell ref="AD324:AE324"/>
    <mergeCell ref="AF324:AH324"/>
    <mergeCell ref="AI324:AK324"/>
    <mergeCell ref="AL324:AO324"/>
    <mergeCell ref="AP324:AS324"/>
    <mergeCell ref="AT324:AW324"/>
    <mergeCell ref="D325:N325"/>
    <mergeCell ref="O325:V325"/>
    <mergeCell ref="W325:Y325"/>
    <mergeCell ref="Z325:AA325"/>
    <mergeCell ref="AB325:AC325"/>
    <mergeCell ref="AD325:AE325"/>
    <mergeCell ref="AF325:AH325"/>
    <mergeCell ref="AI325:AK325"/>
    <mergeCell ref="AL325:AO325"/>
    <mergeCell ref="AP325:AS325"/>
    <mergeCell ref="AT325:AW325"/>
    <mergeCell ref="AI326:AK326"/>
    <mergeCell ref="AL326:AO326"/>
    <mergeCell ref="AP326:AS326"/>
    <mergeCell ref="AT326:AW326"/>
    <mergeCell ref="D327:N327"/>
    <mergeCell ref="O327:V327"/>
    <mergeCell ref="W327:Y327"/>
    <mergeCell ref="Z327:AA327"/>
    <mergeCell ref="AB327:AC327"/>
    <mergeCell ref="AD327:AE327"/>
    <mergeCell ref="AF327:AH327"/>
    <mergeCell ref="AI327:AK327"/>
    <mergeCell ref="AL327:AO327"/>
    <mergeCell ref="AP327:AS327"/>
    <mergeCell ref="AT327:AW327"/>
    <mergeCell ref="AI328:AK328"/>
    <mergeCell ref="AL328:AO328"/>
    <mergeCell ref="AP328:AS328"/>
    <mergeCell ref="AT328:AW328"/>
    <mergeCell ref="D329:N329"/>
    <mergeCell ref="O329:V329"/>
    <mergeCell ref="W329:Y329"/>
    <mergeCell ref="Z329:AA329"/>
    <mergeCell ref="AB329:AC329"/>
    <mergeCell ref="AD329:AE329"/>
    <mergeCell ref="AF329:AH329"/>
    <mergeCell ref="AI329:AK329"/>
    <mergeCell ref="AL329:AO329"/>
    <mergeCell ref="AP329:AS329"/>
    <mergeCell ref="AT329:AW329"/>
    <mergeCell ref="AI330:AK330"/>
    <mergeCell ref="AL330:AO330"/>
    <mergeCell ref="AP330:AS330"/>
    <mergeCell ref="AT330:AW330"/>
    <mergeCell ref="D331:N331"/>
    <mergeCell ref="O331:V331"/>
    <mergeCell ref="W331:Y331"/>
    <mergeCell ref="Z331:AA331"/>
    <mergeCell ref="AB331:AC331"/>
    <mergeCell ref="AD331:AE331"/>
    <mergeCell ref="AF331:AH331"/>
    <mergeCell ref="AI331:AK331"/>
    <mergeCell ref="AL331:AO331"/>
    <mergeCell ref="AP331:AS331"/>
    <mergeCell ref="AT331:AW331"/>
    <mergeCell ref="D332:N332"/>
    <mergeCell ref="O332:V332"/>
    <mergeCell ref="W332:Y332"/>
    <mergeCell ref="Z332:AA332"/>
    <mergeCell ref="AB332:AC332"/>
    <mergeCell ref="AD332:AE332"/>
    <mergeCell ref="AF332:AH332"/>
    <mergeCell ref="AI332:AK332"/>
    <mergeCell ref="AL332:AO332"/>
    <mergeCell ref="AP332:AS332"/>
    <mergeCell ref="AT332:AW332"/>
    <mergeCell ref="AI333:AK333"/>
    <mergeCell ref="AL333:AO333"/>
    <mergeCell ref="AP333:AS333"/>
    <mergeCell ref="AT333:AW333"/>
    <mergeCell ref="D334:N334"/>
    <mergeCell ref="O334:V334"/>
    <mergeCell ref="W334:Y334"/>
    <mergeCell ref="Z334:AA334"/>
    <mergeCell ref="AB334:AC334"/>
    <mergeCell ref="AD334:AE334"/>
    <mergeCell ref="AF334:AH334"/>
    <mergeCell ref="AI334:AK334"/>
    <mergeCell ref="AL334:AO334"/>
    <mergeCell ref="AP334:AS334"/>
    <mergeCell ref="AT334:AW334"/>
    <mergeCell ref="D335:N335"/>
    <mergeCell ref="O335:V335"/>
    <mergeCell ref="W335:Y335"/>
    <mergeCell ref="Z335:AA335"/>
    <mergeCell ref="AB335:AC335"/>
    <mergeCell ref="AD335:AE335"/>
    <mergeCell ref="AF335:AH335"/>
    <mergeCell ref="AI335:AK335"/>
    <mergeCell ref="AL335:AO335"/>
    <mergeCell ref="AP335:AS335"/>
    <mergeCell ref="AT335:AW335"/>
    <mergeCell ref="D336:N336"/>
    <mergeCell ref="O336:V336"/>
    <mergeCell ref="W336:Y336"/>
    <mergeCell ref="Z336:AA336"/>
    <mergeCell ref="AB336:AC336"/>
    <mergeCell ref="AD336:AE336"/>
    <mergeCell ref="AF336:AH336"/>
    <mergeCell ref="AI336:AK336"/>
    <mergeCell ref="AL336:AO336"/>
    <mergeCell ref="AP336:AS336"/>
    <mergeCell ref="AT336:AW336"/>
    <mergeCell ref="AI337:AK337"/>
    <mergeCell ref="AL337:AO337"/>
    <mergeCell ref="AP337:AS337"/>
    <mergeCell ref="AT337:AW337"/>
    <mergeCell ref="D338:N338"/>
    <mergeCell ref="O338:V338"/>
    <mergeCell ref="W338:Y338"/>
    <mergeCell ref="Z338:AA338"/>
    <mergeCell ref="AB338:AC338"/>
    <mergeCell ref="AD338:AE338"/>
    <mergeCell ref="AF338:AH338"/>
    <mergeCell ref="AI338:AK338"/>
    <mergeCell ref="AL338:AO338"/>
    <mergeCell ref="AP338:AS338"/>
    <mergeCell ref="AT338:AW338"/>
    <mergeCell ref="D339:N339"/>
    <mergeCell ref="O339:V339"/>
    <mergeCell ref="W339:Y339"/>
    <mergeCell ref="Z339:AA339"/>
    <mergeCell ref="AB339:AC339"/>
    <mergeCell ref="AD339:AE339"/>
    <mergeCell ref="AF339:AH339"/>
    <mergeCell ref="AI339:AK339"/>
    <mergeCell ref="AL339:AO339"/>
    <mergeCell ref="AP339:AS339"/>
    <mergeCell ref="AT339:AW339"/>
    <mergeCell ref="D340:N340"/>
    <mergeCell ref="O340:V340"/>
    <mergeCell ref="W340:Y340"/>
    <mergeCell ref="Z340:AA340"/>
    <mergeCell ref="AB340:AC340"/>
    <mergeCell ref="AD340:AE340"/>
    <mergeCell ref="AF340:AH340"/>
    <mergeCell ref="AI340:AK340"/>
    <mergeCell ref="AL340:AO340"/>
    <mergeCell ref="AP340:AS340"/>
    <mergeCell ref="AT340:AW340"/>
    <mergeCell ref="AI341:AK341"/>
    <mergeCell ref="AL341:AO341"/>
    <mergeCell ref="AP341:AS341"/>
    <mergeCell ref="AT341:AW341"/>
    <mergeCell ref="D342:N342"/>
    <mergeCell ref="O342:V342"/>
    <mergeCell ref="W342:Y342"/>
    <mergeCell ref="Z342:AA342"/>
    <mergeCell ref="AB342:AC342"/>
    <mergeCell ref="AD342:AE342"/>
    <mergeCell ref="AF342:AH342"/>
    <mergeCell ref="AI342:AK342"/>
    <mergeCell ref="AL342:AO342"/>
    <mergeCell ref="AP342:AS342"/>
    <mergeCell ref="AT342:AW342"/>
    <mergeCell ref="D343:N343"/>
    <mergeCell ref="O343:V343"/>
    <mergeCell ref="W343:Y343"/>
    <mergeCell ref="Z343:AA343"/>
    <mergeCell ref="AB343:AC343"/>
    <mergeCell ref="AD343:AE343"/>
    <mergeCell ref="AF343:AH343"/>
    <mergeCell ref="AI343:AK343"/>
    <mergeCell ref="AL343:AO343"/>
    <mergeCell ref="AP343:AS343"/>
    <mergeCell ref="AT343:AW343"/>
    <mergeCell ref="D344:N344"/>
    <mergeCell ref="O344:V344"/>
    <mergeCell ref="W344:Y344"/>
    <mergeCell ref="Z344:AA344"/>
    <mergeCell ref="AB344:AC344"/>
    <mergeCell ref="AD344:AE344"/>
    <mergeCell ref="AF344:AH344"/>
    <mergeCell ref="AI344:AK344"/>
    <mergeCell ref="AL344:AO344"/>
    <mergeCell ref="AP344:AS344"/>
    <mergeCell ref="AT344:AW344"/>
    <mergeCell ref="AF345:AH345"/>
    <mergeCell ref="AI345:AK345"/>
    <mergeCell ref="AL345:AO345"/>
    <mergeCell ref="AP345:AS345"/>
    <mergeCell ref="AT345:AW345"/>
    <mergeCell ref="D346:N346"/>
    <mergeCell ref="O346:V346"/>
    <mergeCell ref="W346:Y346"/>
    <mergeCell ref="Z346:AA346"/>
    <mergeCell ref="AB346:AC346"/>
    <mergeCell ref="AD346:AE346"/>
    <mergeCell ref="AF346:AH346"/>
    <mergeCell ref="AI346:AK346"/>
    <mergeCell ref="AL346:AO346"/>
    <mergeCell ref="AP346:AS346"/>
    <mergeCell ref="AT346:AW346"/>
    <mergeCell ref="D347:N347"/>
    <mergeCell ref="O347:V347"/>
    <mergeCell ref="W347:Y347"/>
    <mergeCell ref="Z347:AA347"/>
    <mergeCell ref="AB347:AC347"/>
    <mergeCell ref="AD347:AE347"/>
    <mergeCell ref="AF347:AH347"/>
    <mergeCell ref="AI347:AK347"/>
    <mergeCell ref="AL347:AO347"/>
    <mergeCell ref="AP347:AS347"/>
    <mergeCell ref="AT347:AW347"/>
    <mergeCell ref="D348:N348"/>
    <mergeCell ref="O348:V348"/>
    <mergeCell ref="W348:Y348"/>
    <mergeCell ref="Z348:AA348"/>
    <mergeCell ref="AB348:AC348"/>
    <mergeCell ref="AD348:AE348"/>
    <mergeCell ref="AF348:AH348"/>
    <mergeCell ref="AI348:AK348"/>
    <mergeCell ref="AL348:AO348"/>
    <mergeCell ref="AP348:AS348"/>
    <mergeCell ref="AT348:AW348"/>
    <mergeCell ref="AT349:AW349"/>
    <mergeCell ref="D350:N350"/>
    <mergeCell ref="O350:V350"/>
    <mergeCell ref="W350:Y350"/>
    <mergeCell ref="Z350:AA350"/>
    <mergeCell ref="AB350:AC350"/>
    <mergeCell ref="AD350:AE350"/>
    <mergeCell ref="AF350:AH350"/>
    <mergeCell ref="AI350:AK350"/>
    <mergeCell ref="AL350:AO350"/>
    <mergeCell ref="AP350:AS350"/>
    <mergeCell ref="AT350:AW350"/>
    <mergeCell ref="D351:N351"/>
    <mergeCell ref="O351:V351"/>
    <mergeCell ref="W351:Y351"/>
    <mergeCell ref="Z351:AA351"/>
    <mergeCell ref="AB351:AC351"/>
    <mergeCell ref="AD351:AE351"/>
    <mergeCell ref="AF351:AH351"/>
    <mergeCell ref="AI351:AK351"/>
    <mergeCell ref="AL351:AO351"/>
    <mergeCell ref="AP351:AS351"/>
    <mergeCell ref="AT351:AW351"/>
    <mergeCell ref="D352:N352"/>
    <mergeCell ref="O352:V352"/>
    <mergeCell ref="W352:Y352"/>
    <mergeCell ref="Z352:AA352"/>
    <mergeCell ref="AB352:AC352"/>
    <mergeCell ref="AD352:AE352"/>
    <mergeCell ref="AF352:AH352"/>
    <mergeCell ref="AI352:AK352"/>
    <mergeCell ref="AL352:AO352"/>
    <mergeCell ref="AP352:AS352"/>
    <mergeCell ref="AT352:AW352"/>
    <mergeCell ref="AT353:AW353"/>
    <mergeCell ref="D354:N354"/>
    <mergeCell ref="O354:V354"/>
    <mergeCell ref="W354:Y354"/>
    <mergeCell ref="Z354:AA354"/>
    <mergeCell ref="AB354:AC354"/>
    <mergeCell ref="AD354:AE354"/>
    <mergeCell ref="AF354:AH354"/>
    <mergeCell ref="AI354:AK354"/>
    <mergeCell ref="AL354:AO354"/>
    <mergeCell ref="AP354:AS354"/>
    <mergeCell ref="AT354:AW354"/>
    <mergeCell ref="D355:N355"/>
    <mergeCell ref="O355:V355"/>
    <mergeCell ref="W355:Y355"/>
    <mergeCell ref="Z355:AA355"/>
    <mergeCell ref="AB355:AC355"/>
    <mergeCell ref="AD355:AE355"/>
    <mergeCell ref="AF355:AH355"/>
    <mergeCell ref="AI355:AK355"/>
    <mergeCell ref="AL355:AO355"/>
    <mergeCell ref="AP355:AS355"/>
    <mergeCell ref="AT355:AW355"/>
    <mergeCell ref="AT356:AW356"/>
    <mergeCell ref="D357:N357"/>
    <mergeCell ref="O357:V357"/>
    <mergeCell ref="W357:Y357"/>
    <mergeCell ref="Z357:AA357"/>
    <mergeCell ref="AB357:AC357"/>
    <mergeCell ref="AD357:AE357"/>
    <mergeCell ref="AF357:AH357"/>
    <mergeCell ref="AI357:AK357"/>
    <mergeCell ref="AL357:AO357"/>
    <mergeCell ref="AP357:AS357"/>
    <mergeCell ref="AT357:AW357"/>
    <mergeCell ref="AT358:AW358"/>
    <mergeCell ref="D359:N359"/>
    <mergeCell ref="O359:V359"/>
    <mergeCell ref="W359:Y359"/>
    <mergeCell ref="Z359:AA359"/>
    <mergeCell ref="AB359:AC359"/>
    <mergeCell ref="AD359:AE359"/>
    <mergeCell ref="AF359:AH359"/>
    <mergeCell ref="AI359:AK359"/>
    <mergeCell ref="AL359:AO359"/>
    <mergeCell ref="AP359:AS359"/>
    <mergeCell ref="AT359:AW359"/>
    <mergeCell ref="D360:N360"/>
    <mergeCell ref="O360:V360"/>
    <mergeCell ref="W360:Y360"/>
    <mergeCell ref="Z360:AA360"/>
    <mergeCell ref="AB360:AC360"/>
    <mergeCell ref="AD360:AE360"/>
    <mergeCell ref="AF360:AH360"/>
    <mergeCell ref="AI360:AK360"/>
    <mergeCell ref="AL360:AO360"/>
    <mergeCell ref="AP360:AS360"/>
    <mergeCell ref="AT360:AW360"/>
    <mergeCell ref="D361:N361"/>
    <mergeCell ref="O361:V361"/>
    <mergeCell ref="W361:Y361"/>
    <mergeCell ref="Z361:AA361"/>
    <mergeCell ref="AB361:AC361"/>
    <mergeCell ref="AD361:AE361"/>
    <mergeCell ref="AF361:AH361"/>
    <mergeCell ref="AI361:AK361"/>
    <mergeCell ref="AL361:AO361"/>
    <mergeCell ref="AP361:AS361"/>
    <mergeCell ref="AT361:AW361"/>
    <mergeCell ref="D362:N362"/>
    <mergeCell ref="O362:V362"/>
    <mergeCell ref="W362:Y362"/>
    <mergeCell ref="Z362:AA362"/>
    <mergeCell ref="AB362:AC362"/>
    <mergeCell ref="AD362:AE362"/>
    <mergeCell ref="AF362:AH362"/>
    <mergeCell ref="AI362:AK362"/>
    <mergeCell ref="AL362:AO362"/>
    <mergeCell ref="AP362:AS362"/>
    <mergeCell ref="AT362:AW362"/>
    <mergeCell ref="D363:N363"/>
    <mergeCell ref="O363:V363"/>
    <mergeCell ref="W363:Y363"/>
    <mergeCell ref="Z363:AA363"/>
    <mergeCell ref="AB363:AC363"/>
    <mergeCell ref="AD363:AE363"/>
    <mergeCell ref="AF363:AH363"/>
    <mergeCell ref="AI363:AK363"/>
    <mergeCell ref="AL363:AO363"/>
    <mergeCell ref="AP363:AS363"/>
    <mergeCell ref="AT363:AW363"/>
    <mergeCell ref="D364:N364"/>
    <mergeCell ref="O364:V364"/>
    <mergeCell ref="W364:Y364"/>
    <mergeCell ref="Z364:AA364"/>
    <mergeCell ref="AB364:AC364"/>
    <mergeCell ref="AD364:AE364"/>
    <mergeCell ref="AF364:AH364"/>
    <mergeCell ref="AI364:AK364"/>
    <mergeCell ref="AL364:AO364"/>
    <mergeCell ref="AP364:AS364"/>
    <mergeCell ref="AT364:AW364"/>
    <mergeCell ref="AI365:AK365"/>
    <mergeCell ref="AL365:AO365"/>
    <mergeCell ref="AP365:AS365"/>
    <mergeCell ref="AT365:AW365"/>
    <mergeCell ref="AI366:AK366"/>
    <mergeCell ref="AL366:AO366"/>
    <mergeCell ref="AP366:AS366"/>
    <mergeCell ref="AT366:AW366"/>
    <mergeCell ref="D367:N367"/>
    <mergeCell ref="O367:V367"/>
    <mergeCell ref="W367:Y367"/>
    <mergeCell ref="Z367:AA367"/>
    <mergeCell ref="AB367:AC367"/>
    <mergeCell ref="AD367:AE367"/>
    <mergeCell ref="AF367:AH367"/>
    <mergeCell ref="AI367:AK367"/>
    <mergeCell ref="AL367:AO367"/>
    <mergeCell ref="AP367:AS367"/>
    <mergeCell ref="AT367:AW367"/>
    <mergeCell ref="D368:N368"/>
    <mergeCell ref="O368:V368"/>
    <mergeCell ref="W368:Y368"/>
    <mergeCell ref="Z368:AA368"/>
    <mergeCell ref="AB368:AC368"/>
    <mergeCell ref="AD368:AE368"/>
    <mergeCell ref="AF368:AH368"/>
    <mergeCell ref="AI368:AK368"/>
    <mergeCell ref="AL368:AO368"/>
    <mergeCell ref="AP368:AS368"/>
    <mergeCell ref="AT368:AW368"/>
    <mergeCell ref="D369:N369"/>
    <mergeCell ref="O369:V369"/>
    <mergeCell ref="W369:Y369"/>
    <mergeCell ref="Z369:AA369"/>
    <mergeCell ref="AB369:AC369"/>
    <mergeCell ref="AD369:AE369"/>
    <mergeCell ref="AF369:AH369"/>
    <mergeCell ref="AI369:AK369"/>
    <mergeCell ref="AL369:AO369"/>
    <mergeCell ref="AP369:AS369"/>
    <mergeCell ref="AT369:AW369"/>
    <mergeCell ref="AI370:AK370"/>
    <mergeCell ref="AL370:AO370"/>
    <mergeCell ref="AP370:AS370"/>
    <mergeCell ref="AT370:AW370"/>
    <mergeCell ref="D371:N371"/>
    <mergeCell ref="O371:V371"/>
    <mergeCell ref="W371:Y371"/>
    <mergeCell ref="Z371:AA371"/>
    <mergeCell ref="AB371:AC371"/>
    <mergeCell ref="AD371:AE371"/>
    <mergeCell ref="AF371:AH371"/>
    <mergeCell ref="AI371:AK371"/>
    <mergeCell ref="AL371:AO371"/>
    <mergeCell ref="AP371:AS371"/>
    <mergeCell ref="AT371:AW371"/>
    <mergeCell ref="D372:N372"/>
    <mergeCell ref="O372:V372"/>
    <mergeCell ref="W372:Y372"/>
    <mergeCell ref="Z372:AA372"/>
    <mergeCell ref="AB372:AC372"/>
    <mergeCell ref="AD372:AE372"/>
    <mergeCell ref="AF372:AH372"/>
    <mergeCell ref="AI372:AK372"/>
    <mergeCell ref="AL372:AO372"/>
    <mergeCell ref="AP372:AS372"/>
    <mergeCell ref="AT372:AW372"/>
    <mergeCell ref="D373:N373"/>
    <mergeCell ref="O373:V373"/>
    <mergeCell ref="W373:Y373"/>
    <mergeCell ref="Z373:AA373"/>
    <mergeCell ref="AB373:AC373"/>
    <mergeCell ref="AD373:AE373"/>
    <mergeCell ref="AF373:AH373"/>
    <mergeCell ref="AI373:AK373"/>
    <mergeCell ref="AL373:AO373"/>
    <mergeCell ref="AP373:AS373"/>
    <mergeCell ref="AT373:AW373"/>
    <mergeCell ref="AI374:AK374"/>
    <mergeCell ref="AL374:AO374"/>
    <mergeCell ref="AP374:AS374"/>
    <mergeCell ref="AT374:AW374"/>
    <mergeCell ref="D375:N375"/>
    <mergeCell ref="O375:V375"/>
    <mergeCell ref="W375:Y375"/>
    <mergeCell ref="Z375:AA375"/>
    <mergeCell ref="AB375:AC375"/>
    <mergeCell ref="AD375:AE375"/>
    <mergeCell ref="AF375:AH375"/>
    <mergeCell ref="AI375:AK375"/>
    <mergeCell ref="AL375:AO375"/>
    <mergeCell ref="AP375:AS375"/>
    <mergeCell ref="AT375:AW375"/>
    <mergeCell ref="D376:N376"/>
    <mergeCell ref="O376:V376"/>
    <mergeCell ref="W376:Y376"/>
    <mergeCell ref="Z376:AA376"/>
    <mergeCell ref="AB376:AC376"/>
    <mergeCell ref="AD376:AE376"/>
    <mergeCell ref="AF376:AH376"/>
    <mergeCell ref="AI376:AK376"/>
    <mergeCell ref="AL376:AO376"/>
    <mergeCell ref="AP376:AS376"/>
    <mergeCell ref="AT376:AW376"/>
    <mergeCell ref="Z377:AA377"/>
    <mergeCell ref="AB377:AC377"/>
    <mergeCell ref="AD377:AE377"/>
    <mergeCell ref="AF377:AH377"/>
    <mergeCell ref="AI377:AK377"/>
    <mergeCell ref="AL377:AO377"/>
    <mergeCell ref="AP377:AS377"/>
    <mergeCell ref="AT377:AW377"/>
    <mergeCell ref="AI378:AK378"/>
    <mergeCell ref="AL378:AO378"/>
    <mergeCell ref="AP378:AS378"/>
    <mergeCell ref="AT378:AW378"/>
    <mergeCell ref="D379:N379"/>
    <mergeCell ref="O379:V379"/>
    <mergeCell ref="W379:Y379"/>
    <mergeCell ref="Z379:AA379"/>
    <mergeCell ref="AB379:AC379"/>
    <mergeCell ref="AD379:AE379"/>
    <mergeCell ref="AF379:AH379"/>
    <mergeCell ref="AI379:AK379"/>
    <mergeCell ref="AL379:AO379"/>
    <mergeCell ref="AP379:AS379"/>
    <mergeCell ref="AT379:AW379"/>
    <mergeCell ref="D380:N380"/>
    <mergeCell ref="O380:V380"/>
    <mergeCell ref="W380:Y380"/>
    <mergeCell ref="Z380:AA380"/>
    <mergeCell ref="AB380:AC380"/>
    <mergeCell ref="AD380:AE380"/>
    <mergeCell ref="AF380:AH380"/>
    <mergeCell ref="AI380:AK380"/>
    <mergeCell ref="AL380:AO380"/>
    <mergeCell ref="AP380:AS380"/>
    <mergeCell ref="AT380:AW380"/>
    <mergeCell ref="D381:N381"/>
    <mergeCell ref="O381:V381"/>
    <mergeCell ref="W381:Y381"/>
    <mergeCell ref="Z381:AA381"/>
    <mergeCell ref="AB381:AC381"/>
    <mergeCell ref="AD381:AE381"/>
    <mergeCell ref="AF381:AH381"/>
    <mergeCell ref="AI381:AK381"/>
    <mergeCell ref="AL381:AO381"/>
    <mergeCell ref="AP381:AS381"/>
    <mergeCell ref="AT381:AW381"/>
    <mergeCell ref="AI382:AK382"/>
    <mergeCell ref="AL382:AO382"/>
    <mergeCell ref="AP382:AS382"/>
    <mergeCell ref="AT382:AW382"/>
    <mergeCell ref="D383:N383"/>
    <mergeCell ref="O383:V383"/>
    <mergeCell ref="W383:Y383"/>
    <mergeCell ref="Z383:AA383"/>
    <mergeCell ref="AB383:AC383"/>
    <mergeCell ref="AD383:AE383"/>
    <mergeCell ref="AF383:AH383"/>
    <mergeCell ref="AI383:AK383"/>
    <mergeCell ref="AL383:AO383"/>
    <mergeCell ref="AP383:AS383"/>
    <mergeCell ref="AT383:AW383"/>
    <mergeCell ref="D384:N384"/>
    <mergeCell ref="O384:V384"/>
    <mergeCell ref="W384:Y384"/>
    <mergeCell ref="Z384:AA384"/>
    <mergeCell ref="AB384:AC384"/>
    <mergeCell ref="AD384:AE384"/>
    <mergeCell ref="AF384:AH384"/>
    <mergeCell ref="AI384:AK384"/>
    <mergeCell ref="AL384:AO384"/>
    <mergeCell ref="AP384:AS384"/>
    <mergeCell ref="AT384:AW384"/>
    <mergeCell ref="D385:N385"/>
    <mergeCell ref="O385:V385"/>
    <mergeCell ref="W385:Y385"/>
    <mergeCell ref="Z385:AA385"/>
    <mergeCell ref="AB385:AC385"/>
    <mergeCell ref="AD385:AE385"/>
    <mergeCell ref="AF385:AH385"/>
    <mergeCell ref="AI385:AK385"/>
    <mergeCell ref="AL385:AO385"/>
    <mergeCell ref="AP385:AS385"/>
    <mergeCell ref="AT385:AW385"/>
    <mergeCell ref="Z386:AA386"/>
    <mergeCell ref="AB386:AC386"/>
    <mergeCell ref="AD386:AE386"/>
    <mergeCell ref="AF386:AH386"/>
    <mergeCell ref="AI386:AK386"/>
    <mergeCell ref="AL386:AO386"/>
    <mergeCell ref="AP386:AS386"/>
    <mergeCell ref="AT386:AW386"/>
    <mergeCell ref="D387:N387"/>
    <mergeCell ref="O387:V387"/>
    <mergeCell ref="W387:Y387"/>
    <mergeCell ref="Z387:AA387"/>
    <mergeCell ref="AB387:AC387"/>
    <mergeCell ref="AD387:AE387"/>
    <mergeCell ref="AF387:AH387"/>
    <mergeCell ref="AI387:AK387"/>
    <mergeCell ref="AL387:AO387"/>
    <mergeCell ref="AP387:AS387"/>
    <mergeCell ref="AT387:AW387"/>
    <mergeCell ref="D388:N388"/>
    <mergeCell ref="O388:V388"/>
    <mergeCell ref="W388:Y388"/>
    <mergeCell ref="Z388:AA388"/>
    <mergeCell ref="AB388:AC388"/>
    <mergeCell ref="AD388:AE388"/>
    <mergeCell ref="AF388:AH388"/>
    <mergeCell ref="AI388:AK388"/>
    <mergeCell ref="AL388:AO388"/>
    <mergeCell ref="AP388:AS388"/>
    <mergeCell ref="AT388:AW388"/>
    <mergeCell ref="D389:N389"/>
    <mergeCell ref="O389:V389"/>
    <mergeCell ref="W389:Y389"/>
    <mergeCell ref="Z389:AA389"/>
    <mergeCell ref="AB389:AC389"/>
    <mergeCell ref="AD389:AE389"/>
    <mergeCell ref="AF389:AH389"/>
    <mergeCell ref="AI389:AK389"/>
    <mergeCell ref="AL389:AO389"/>
    <mergeCell ref="AP389:AS389"/>
    <mergeCell ref="AT389:AW389"/>
    <mergeCell ref="AT390:AW390"/>
    <mergeCell ref="D391:N391"/>
    <mergeCell ref="O391:V391"/>
    <mergeCell ref="W391:Y391"/>
    <mergeCell ref="Z391:AA391"/>
    <mergeCell ref="AB391:AC391"/>
    <mergeCell ref="AD391:AE391"/>
    <mergeCell ref="AF391:AH391"/>
    <mergeCell ref="AI391:AK391"/>
    <mergeCell ref="AL391:AO391"/>
    <mergeCell ref="AP391:AS391"/>
    <mergeCell ref="AT391:AW391"/>
    <mergeCell ref="D392:N392"/>
    <mergeCell ref="O392:V392"/>
    <mergeCell ref="W392:Y392"/>
    <mergeCell ref="Z392:AA392"/>
    <mergeCell ref="AB392:AC392"/>
    <mergeCell ref="AD392:AE392"/>
    <mergeCell ref="AF392:AH392"/>
    <mergeCell ref="AI392:AK392"/>
    <mergeCell ref="AL392:AO392"/>
    <mergeCell ref="AP392:AS392"/>
    <mergeCell ref="AT392:AW392"/>
    <mergeCell ref="D393:N393"/>
    <mergeCell ref="O393:V393"/>
    <mergeCell ref="W393:Y393"/>
    <mergeCell ref="Z393:AA393"/>
    <mergeCell ref="AB393:AC393"/>
    <mergeCell ref="AD393:AE393"/>
    <mergeCell ref="AF393:AH393"/>
    <mergeCell ref="AI393:AK393"/>
    <mergeCell ref="AL393:AO393"/>
    <mergeCell ref="AP393:AS393"/>
    <mergeCell ref="AT393:AW393"/>
    <mergeCell ref="AT394:AW394"/>
    <mergeCell ref="D395:N395"/>
    <mergeCell ref="O395:V395"/>
    <mergeCell ref="W395:Y395"/>
    <mergeCell ref="Z395:AA395"/>
    <mergeCell ref="AB395:AC395"/>
    <mergeCell ref="AD395:AE395"/>
    <mergeCell ref="AF395:AH395"/>
    <mergeCell ref="AI395:AK395"/>
    <mergeCell ref="AL395:AO395"/>
    <mergeCell ref="AP395:AS395"/>
    <mergeCell ref="AT395:AW395"/>
    <mergeCell ref="AT396:AW396"/>
    <mergeCell ref="D397:N397"/>
    <mergeCell ref="O397:V397"/>
    <mergeCell ref="W397:Y397"/>
    <mergeCell ref="Z397:AA397"/>
    <mergeCell ref="AB397:AC397"/>
    <mergeCell ref="AD397:AE397"/>
    <mergeCell ref="AF397:AH397"/>
    <mergeCell ref="AI397:AK397"/>
    <mergeCell ref="AL397:AO397"/>
    <mergeCell ref="AP397:AS397"/>
    <mergeCell ref="AT397:AW397"/>
    <mergeCell ref="D398:N398"/>
    <mergeCell ref="O398:V398"/>
    <mergeCell ref="W398:Y398"/>
    <mergeCell ref="Z398:AA398"/>
    <mergeCell ref="AB398:AC398"/>
    <mergeCell ref="AD398:AE398"/>
    <mergeCell ref="AF398:AH398"/>
    <mergeCell ref="AI398:AK398"/>
    <mergeCell ref="AL398:AO398"/>
    <mergeCell ref="AP398:AS398"/>
    <mergeCell ref="AT398:AW398"/>
    <mergeCell ref="AT399:AW399"/>
    <mergeCell ref="D400:N400"/>
    <mergeCell ref="O400:V400"/>
    <mergeCell ref="W400:Y400"/>
    <mergeCell ref="Z400:AA400"/>
    <mergeCell ref="AB400:AC400"/>
    <mergeCell ref="AD400:AE400"/>
    <mergeCell ref="AF400:AH400"/>
    <mergeCell ref="AI400:AK400"/>
    <mergeCell ref="AL400:AO400"/>
    <mergeCell ref="AP400:AS400"/>
    <mergeCell ref="AT400:AW400"/>
    <mergeCell ref="D401:N401"/>
    <mergeCell ref="O401:V401"/>
    <mergeCell ref="W401:Y401"/>
    <mergeCell ref="Z401:AA401"/>
    <mergeCell ref="AB401:AC401"/>
    <mergeCell ref="AD401:AE401"/>
    <mergeCell ref="AF401:AH401"/>
    <mergeCell ref="AI401:AK401"/>
    <mergeCell ref="AL401:AO401"/>
    <mergeCell ref="AP401:AS401"/>
    <mergeCell ref="AT401:AW401"/>
    <mergeCell ref="D402:N402"/>
    <mergeCell ref="O402:V402"/>
    <mergeCell ref="W402:Y402"/>
    <mergeCell ref="Z402:AA402"/>
    <mergeCell ref="AB402:AC402"/>
    <mergeCell ref="AD402:AE402"/>
    <mergeCell ref="AF402:AH402"/>
    <mergeCell ref="AI402:AK402"/>
    <mergeCell ref="AL402:AO402"/>
    <mergeCell ref="AP402:AS402"/>
    <mergeCell ref="AT402:AW402"/>
    <mergeCell ref="D403:N403"/>
    <mergeCell ref="O403:V403"/>
    <mergeCell ref="W403:Y403"/>
    <mergeCell ref="Z403:AA403"/>
    <mergeCell ref="AB403:AC403"/>
    <mergeCell ref="AD403:AE403"/>
    <mergeCell ref="AF403:AH403"/>
    <mergeCell ref="AI403:AK403"/>
    <mergeCell ref="AL403:AO403"/>
    <mergeCell ref="AP403:AS403"/>
    <mergeCell ref="AT403:AW403"/>
    <mergeCell ref="D404:N404"/>
    <mergeCell ref="O404:V404"/>
    <mergeCell ref="W404:Y404"/>
    <mergeCell ref="Z404:AA404"/>
    <mergeCell ref="AB404:AC404"/>
    <mergeCell ref="AD404:AE404"/>
    <mergeCell ref="AF404:AH404"/>
    <mergeCell ref="AI404:AK404"/>
    <mergeCell ref="AL404:AO404"/>
    <mergeCell ref="AP404:AS404"/>
    <mergeCell ref="AT404:AW404"/>
    <mergeCell ref="D405:N405"/>
    <mergeCell ref="O405:V405"/>
    <mergeCell ref="W405:Y405"/>
    <mergeCell ref="Z405:AA405"/>
    <mergeCell ref="AB405:AC405"/>
    <mergeCell ref="AD405:AE405"/>
    <mergeCell ref="AF405:AH405"/>
    <mergeCell ref="AI405:AK405"/>
    <mergeCell ref="AL405:AO405"/>
    <mergeCell ref="AP405:AS405"/>
    <mergeCell ref="AT405:AW405"/>
    <mergeCell ref="AI406:AK406"/>
    <mergeCell ref="AL406:AO406"/>
    <mergeCell ref="AP406:AS406"/>
    <mergeCell ref="AT406:AW406"/>
    <mergeCell ref="D407:N407"/>
    <mergeCell ref="O407:V407"/>
    <mergeCell ref="W407:Y407"/>
    <mergeCell ref="Z407:AA407"/>
    <mergeCell ref="AB407:AC407"/>
    <mergeCell ref="AD407:AE407"/>
    <mergeCell ref="AF407:AH407"/>
    <mergeCell ref="AI407:AK407"/>
    <mergeCell ref="AL407:AO407"/>
    <mergeCell ref="AP407:AS407"/>
    <mergeCell ref="AT407:AW407"/>
    <mergeCell ref="D408:N408"/>
    <mergeCell ref="O408:V408"/>
    <mergeCell ref="W408:Y408"/>
    <mergeCell ref="Z408:AA408"/>
    <mergeCell ref="AB408:AC408"/>
    <mergeCell ref="AD408:AE408"/>
    <mergeCell ref="AF408:AH408"/>
    <mergeCell ref="AI408:AK408"/>
    <mergeCell ref="AL408:AO408"/>
    <mergeCell ref="AP408:AS408"/>
    <mergeCell ref="AT408:AW408"/>
    <mergeCell ref="D409:N409"/>
    <mergeCell ref="O409:V409"/>
    <mergeCell ref="W409:Y409"/>
    <mergeCell ref="Z409:AA409"/>
    <mergeCell ref="AB409:AC409"/>
    <mergeCell ref="AD409:AE409"/>
    <mergeCell ref="AF409:AH409"/>
    <mergeCell ref="AI409:AK409"/>
    <mergeCell ref="AL409:AO409"/>
    <mergeCell ref="AP409:AS409"/>
    <mergeCell ref="AT409:AW409"/>
    <mergeCell ref="AI410:AK410"/>
    <mergeCell ref="AL410:AO410"/>
    <mergeCell ref="AP410:AS410"/>
    <mergeCell ref="AT410:AW410"/>
    <mergeCell ref="D411:N411"/>
    <mergeCell ref="O411:V411"/>
    <mergeCell ref="W411:Y411"/>
    <mergeCell ref="Z411:AA411"/>
    <mergeCell ref="AB411:AC411"/>
    <mergeCell ref="AD411:AE411"/>
    <mergeCell ref="AF411:AH411"/>
    <mergeCell ref="AI411:AK411"/>
    <mergeCell ref="AL411:AO411"/>
    <mergeCell ref="AP411:AS411"/>
    <mergeCell ref="AT411:AW411"/>
    <mergeCell ref="D412:N412"/>
    <mergeCell ref="O412:V412"/>
    <mergeCell ref="W412:Y412"/>
    <mergeCell ref="Z412:AA412"/>
    <mergeCell ref="AB412:AC412"/>
    <mergeCell ref="AD412:AE412"/>
    <mergeCell ref="AF412:AH412"/>
    <mergeCell ref="AI412:AK412"/>
    <mergeCell ref="AL412:AO412"/>
    <mergeCell ref="AP412:AS412"/>
    <mergeCell ref="AT412:AW412"/>
    <mergeCell ref="D413:N413"/>
    <mergeCell ref="O413:V413"/>
    <mergeCell ref="W413:Y413"/>
    <mergeCell ref="Z413:AA413"/>
    <mergeCell ref="AB413:AC413"/>
    <mergeCell ref="AD413:AE413"/>
    <mergeCell ref="AF413:AH413"/>
    <mergeCell ref="AI413:AK413"/>
    <mergeCell ref="AL413:AO413"/>
    <mergeCell ref="AP413:AS413"/>
    <mergeCell ref="AT413:AW413"/>
    <mergeCell ref="AI414:AK414"/>
    <mergeCell ref="AL414:AO414"/>
    <mergeCell ref="AP414:AS414"/>
    <mergeCell ref="AT414:AW414"/>
    <mergeCell ref="D415:N415"/>
    <mergeCell ref="O415:V415"/>
    <mergeCell ref="W415:Y415"/>
    <mergeCell ref="Z415:AA415"/>
    <mergeCell ref="AB415:AC415"/>
    <mergeCell ref="AD415:AE415"/>
    <mergeCell ref="AF415:AH415"/>
    <mergeCell ref="AI415:AK415"/>
    <mergeCell ref="AL415:AO415"/>
    <mergeCell ref="AP415:AS415"/>
    <mergeCell ref="AT415:AW415"/>
    <mergeCell ref="D416:N416"/>
    <mergeCell ref="O416:V416"/>
    <mergeCell ref="W416:Y416"/>
    <mergeCell ref="Z416:AA416"/>
    <mergeCell ref="AB416:AC416"/>
    <mergeCell ref="AD416:AE416"/>
    <mergeCell ref="AF416:AH416"/>
    <mergeCell ref="AI416:AK416"/>
    <mergeCell ref="AL416:AO416"/>
    <mergeCell ref="AP416:AS416"/>
    <mergeCell ref="AT416:AW416"/>
    <mergeCell ref="Z417:AA417"/>
    <mergeCell ref="AB417:AC417"/>
    <mergeCell ref="AD417:AE417"/>
    <mergeCell ref="AF417:AH417"/>
    <mergeCell ref="AI417:AK417"/>
    <mergeCell ref="AL417:AO417"/>
    <mergeCell ref="AP417:AS417"/>
    <mergeCell ref="AT417:AW417"/>
    <mergeCell ref="AI418:AK418"/>
    <mergeCell ref="AL418:AO418"/>
    <mergeCell ref="AP418:AS418"/>
    <mergeCell ref="AT418:AW418"/>
    <mergeCell ref="D419:N419"/>
    <mergeCell ref="O419:V419"/>
    <mergeCell ref="W419:Y419"/>
    <mergeCell ref="Z419:AA419"/>
    <mergeCell ref="AB419:AC419"/>
    <mergeCell ref="AD419:AE419"/>
    <mergeCell ref="AF419:AH419"/>
    <mergeCell ref="AI419:AK419"/>
    <mergeCell ref="AL419:AO419"/>
    <mergeCell ref="AP419:AS419"/>
    <mergeCell ref="AT419:AW419"/>
    <mergeCell ref="D420:N420"/>
    <mergeCell ref="O420:V420"/>
    <mergeCell ref="W420:Y420"/>
    <mergeCell ref="Z420:AA420"/>
    <mergeCell ref="AB420:AC420"/>
    <mergeCell ref="AD420:AE420"/>
    <mergeCell ref="AF420:AH420"/>
    <mergeCell ref="AI420:AK420"/>
    <mergeCell ref="AL420:AO420"/>
    <mergeCell ref="AP420:AS420"/>
    <mergeCell ref="AT420:AW420"/>
    <mergeCell ref="D421:N421"/>
    <mergeCell ref="O421:V421"/>
    <mergeCell ref="W421:Y421"/>
    <mergeCell ref="Z421:AA421"/>
    <mergeCell ref="AB421:AC421"/>
    <mergeCell ref="AD421:AE421"/>
    <mergeCell ref="AF421:AH421"/>
    <mergeCell ref="AI421:AK421"/>
    <mergeCell ref="AL421:AO421"/>
    <mergeCell ref="AP421:AS421"/>
    <mergeCell ref="AT421:AW421"/>
    <mergeCell ref="AI422:AK422"/>
    <mergeCell ref="AL422:AO422"/>
    <mergeCell ref="AP422:AS422"/>
    <mergeCell ref="AT422:AW422"/>
    <mergeCell ref="D423:N423"/>
    <mergeCell ref="O423:V423"/>
    <mergeCell ref="W423:Y423"/>
    <mergeCell ref="Z423:AA423"/>
    <mergeCell ref="AB423:AC423"/>
    <mergeCell ref="AD423:AE423"/>
    <mergeCell ref="AF423:AH423"/>
    <mergeCell ref="AI423:AK423"/>
    <mergeCell ref="AL423:AO423"/>
    <mergeCell ref="AP423:AS423"/>
    <mergeCell ref="AT423:AW423"/>
    <mergeCell ref="D424:N424"/>
    <mergeCell ref="O424:V424"/>
    <mergeCell ref="W424:Y424"/>
    <mergeCell ref="Z424:AA424"/>
    <mergeCell ref="AB424:AC424"/>
    <mergeCell ref="AD424:AE424"/>
    <mergeCell ref="AF424:AH424"/>
    <mergeCell ref="AI424:AK424"/>
    <mergeCell ref="AL424:AO424"/>
    <mergeCell ref="AP424:AS424"/>
    <mergeCell ref="AT424:AW424"/>
    <mergeCell ref="D425:N425"/>
    <mergeCell ref="O425:V425"/>
    <mergeCell ref="W425:Y425"/>
    <mergeCell ref="Z425:AA425"/>
    <mergeCell ref="AB425:AC425"/>
    <mergeCell ref="AD425:AE425"/>
    <mergeCell ref="AF425:AH425"/>
    <mergeCell ref="AI425:AK425"/>
    <mergeCell ref="AL425:AO425"/>
    <mergeCell ref="AP425:AS425"/>
    <mergeCell ref="AT425:AW425"/>
    <mergeCell ref="AI426:AK426"/>
    <mergeCell ref="AL426:AO426"/>
    <mergeCell ref="AP426:AS426"/>
    <mergeCell ref="AT426:AW426"/>
    <mergeCell ref="D427:N427"/>
    <mergeCell ref="O427:V427"/>
    <mergeCell ref="W427:Y427"/>
    <mergeCell ref="Z427:AA427"/>
    <mergeCell ref="AB427:AC427"/>
    <mergeCell ref="AD427:AE427"/>
    <mergeCell ref="AF427:AH427"/>
    <mergeCell ref="AI427:AK427"/>
    <mergeCell ref="AL427:AO427"/>
    <mergeCell ref="AP427:AS427"/>
    <mergeCell ref="AT427:AW427"/>
    <mergeCell ref="D428:N428"/>
    <mergeCell ref="O428:V428"/>
    <mergeCell ref="W428:Y428"/>
    <mergeCell ref="Z428:AA428"/>
    <mergeCell ref="AB428:AC428"/>
    <mergeCell ref="AD428:AE428"/>
    <mergeCell ref="AF428:AH428"/>
    <mergeCell ref="AI428:AK428"/>
    <mergeCell ref="AL428:AO428"/>
    <mergeCell ref="AP428:AS428"/>
    <mergeCell ref="AT428:AW428"/>
    <mergeCell ref="D429:N429"/>
    <mergeCell ref="O429:V429"/>
    <mergeCell ref="W429:Y429"/>
    <mergeCell ref="Z429:AA429"/>
    <mergeCell ref="AB429:AC429"/>
    <mergeCell ref="AD429:AE429"/>
    <mergeCell ref="AF429:AH429"/>
    <mergeCell ref="AI429:AK429"/>
    <mergeCell ref="AL429:AO429"/>
    <mergeCell ref="AP429:AS429"/>
    <mergeCell ref="AT429:AW429"/>
    <mergeCell ref="AT430:AW430"/>
    <mergeCell ref="D431:N431"/>
    <mergeCell ref="O431:V431"/>
    <mergeCell ref="W431:Y431"/>
    <mergeCell ref="Z431:AA431"/>
    <mergeCell ref="AB431:AC431"/>
    <mergeCell ref="AD431:AE431"/>
    <mergeCell ref="AF431:AH431"/>
    <mergeCell ref="AI431:AK431"/>
    <mergeCell ref="AL431:AO431"/>
    <mergeCell ref="AP431:AS431"/>
    <mergeCell ref="AT431:AW431"/>
    <mergeCell ref="D432:N432"/>
    <mergeCell ref="O432:V432"/>
    <mergeCell ref="W432:Y432"/>
    <mergeCell ref="Z432:AA432"/>
    <mergeCell ref="AB432:AC432"/>
    <mergeCell ref="AD432:AE432"/>
    <mergeCell ref="AF432:AH432"/>
    <mergeCell ref="AI432:AK432"/>
    <mergeCell ref="AL432:AO432"/>
    <mergeCell ref="AP432:AS432"/>
    <mergeCell ref="AT432:AW432"/>
    <mergeCell ref="D433:N433"/>
    <mergeCell ref="O433:V433"/>
    <mergeCell ref="W433:Y433"/>
    <mergeCell ref="Z433:AA433"/>
    <mergeCell ref="AB433:AC433"/>
    <mergeCell ref="AD433:AE433"/>
    <mergeCell ref="AF433:AH433"/>
    <mergeCell ref="AI433:AK433"/>
    <mergeCell ref="AL433:AO433"/>
    <mergeCell ref="AP433:AS433"/>
    <mergeCell ref="AT433:AW433"/>
    <mergeCell ref="AT434:AW434"/>
    <mergeCell ref="D435:N435"/>
    <mergeCell ref="O435:V435"/>
    <mergeCell ref="W435:Y435"/>
    <mergeCell ref="Z435:AA435"/>
    <mergeCell ref="AB435:AC435"/>
    <mergeCell ref="AD435:AE435"/>
    <mergeCell ref="AF435:AH435"/>
    <mergeCell ref="AI435:AK435"/>
    <mergeCell ref="AL435:AO435"/>
    <mergeCell ref="AP435:AS435"/>
    <mergeCell ref="AT435:AW435"/>
    <mergeCell ref="AT436:AW436"/>
    <mergeCell ref="D437:N437"/>
    <mergeCell ref="O437:V437"/>
    <mergeCell ref="W437:Y437"/>
    <mergeCell ref="Z437:AA437"/>
    <mergeCell ref="AB437:AC437"/>
    <mergeCell ref="AD437:AE437"/>
    <mergeCell ref="AF437:AH437"/>
    <mergeCell ref="AI437:AK437"/>
    <mergeCell ref="AL437:AO437"/>
    <mergeCell ref="AP437:AS437"/>
    <mergeCell ref="AT437:AW437"/>
    <mergeCell ref="D438:N438"/>
    <mergeCell ref="O438:V438"/>
    <mergeCell ref="W438:Y438"/>
    <mergeCell ref="Z438:AA438"/>
    <mergeCell ref="AB438:AC438"/>
    <mergeCell ref="AD438:AE438"/>
    <mergeCell ref="AF438:AH438"/>
    <mergeCell ref="AI438:AK438"/>
    <mergeCell ref="AL438:AO438"/>
    <mergeCell ref="AP438:AS438"/>
    <mergeCell ref="AT438:AW438"/>
    <mergeCell ref="AT439:AW439"/>
    <mergeCell ref="D440:N440"/>
    <mergeCell ref="O440:V440"/>
    <mergeCell ref="W440:Y440"/>
    <mergeCell ref="Z440:AA440"/>
    <mergeCell ref="AB440:AC440"/>
    <mergeCell ref="AD440:AE440"/>
    <mergeCell ref="AF440:AH440"/>
    <mergeCell ref="AI440:AK440"/>
    <mergeCell ref="AL440:AO440"/>
    <mergeCell ref="AP440:AS440"/>
    <mergeCell ref="AT440:AW440"/>
    <mergeCell ref="D441:N441"/>
    <mergeCell ref="O441:V441"/>
    <mergeCell ref="W441:Y441"/>
    <mergeCell ref="Z441:AA441"/>
    <mergeCell ref="AB441:AC441"/>
    <mergeCell ref="AD441:AE441"/>
    <mergeCell ref="AF441:AH441"/>
    <mergeCell ref="AI441:AK441"/>
    <mergeCell ref="AL441:AO441"/>
    <mergeCell ref="AP441:AS441"/>
    <mergeCell ref="AT441:AW441"/>
    <mergeCell ref="D442:N442"/>
    <mergeCell ref="O442:V442"/>
    <mergeCell ref="W442:Y442"/>
    <mergeCell ref="Z442:AA442"/>
    <mergeCell ref="AB442:AC442"/>
    <mergeCell ref="AD442:AE442"/>
    <mergeCell ref="AF442:AH442"/>
    <mergeCell ref="AI442:AK442"/>
    <mergeCell ref="AL442:AO442"/>
    <mergeCell ref="AP442:AS442"/>
    <mergeCell ref="AT442:AW442"/>
    <mergeCell ref="D443:N443"/>
    <mergeCell ref="O443:V443"/>
    <mergeCell ref="W443:Y443"/>
    <mergeCell ref="Z443:AA443"/>
    <mergeCell ref="AB443:AC443"/>
    <mergeCell ref="AD443:AE443"/>
    <mergeCell ref="AF443:AH443"/>
    <mergeCell ref="AI443:AK443"/>
    <mergeCell ref="AL443:AO443"/>
    <mergeCell ref="AP443:AS443"/>
    <mergeCell ref="AT443:AW443"/>
    <mergeCell ref="D444:N444"/>
    <mergeCell ref="O444:V444"/>
    <mergeCell ref="W444:Y444"/>
    <mergeCell ref="Z444:AA444"/>
    <mergeCell ref="AB444:AC444"/>
    <mergeCell ref="AD444:AE444"/>
    <mergeCell ref="AF444:AH444"/>
    <mergeCell ref="AI444:AK444"/>
    <mergeCell ref="AL444:AO444"/>
    <mergeCell ref="AP444:AS444"/>
    <mergeCell ref="AT444:AW444"/>
    <mergeCell ref="D445:N445"/>
    <mergeCell ref="O445:V445"/>
    <mergeCell ref="W445:Y445"/>
    <mergeCell ref="Z445:AA445"/>
    <mergeCell ref="AB445:AC445"/>
    <mergeCell ref="AD445:AE445"/>
    <mergeCell ref="AF445:AH445"/>
    <mergeCell ref="AI445:AK445"/>
    <mergeCell ref="AL445:AO445"/>
    <mergeCell ref="AP445:AS445"/>
    <mergeCell ref="AT445:AW445"/>
    <mergeCell ref="AI446:AK446"/>
    <mergeCell ref="AL446:AO446"/>
    <mergeCell ref="AP446:AS446"/>
    <mergeCell ref="AT446:AW446"/>
    <mergeCell ref="D447:N447"/>
    <mergeCell ref="O447:V447"/>
    <mergeCell ref="W447:Y447"/>
    <mergeCell ref="Z447:AA447"/>
    <mergeCell ref="AB447:AC447"/>
    <mergeCell ref="AD447:AE447"/>
    <mergeCell ref="AF447:AH447"/>
    <mergeCell ref="AI447:AK447"/>
    <mergeCell ref="AL447:AO447"/>
    <mergeCell ref="AP447:AS447"/>
    <mergeCell ref="AT447:AW447"/>
    <mergeCell ref="D448:N448"/>
    <mergeCell ref="O448:V448"/>
    <mergeCell ref="W448:Y448"/>
    <mergeCell ref="Z448:AA448"/>
    <mergeCell ref="AB448:AC448"/>
    <mergeCell ref="AD448:AE448"/>
    <mergeCell ref="AF448:AH448"/>
    <mergeCell ref="AI448:AK448"/>
    <mergeCell ref="AL448:AO448"/>
    <mergeCell ref="AP448:AS448"/>
    <mergeCell ref="AT448:AW448"/>
    <mergeCell ref="D449:N449"/>
    <mergeCell ref="O449:V449"/>
    <mergeCell ref="W449:Y449"/>
    <mergeCell ref="Z449:AA449"/>
    <mergeCell ref="AB449:AC449"/>
    <mergeCell ref="AD449:AE449"/>
    <mergeCell ref="AF449:AH449"/>
    <mergeCell ref="AI449:AK449"/>
    <mergeCell ref="AL449:AO449"/>
    <mergeCell ref="AP449:AS449"/>
    <mergeCell ref="AT449:AW449"/>
    <mergeCell ref="AI450:AK450"/>
    <mergeCell ref="AL450:AO450"/>
    <mergeCell ref="AP450:AS450"/>
    <mergeCell ref="AT450:AW450"/>
    <mergeCell ref="D451:N451"/>
    <mergeCell ref="O451:V451"/>
    <mergeCell ref="W451:Y451"/>
    <mergeCell ref="Z451:AA451"/>
    <mergeCell ref="AB451:AC451"/>
    <mergeCell ref="AD451:AE451"/>
    <mergeCell ref="AF451:AH451"/>
    <mergeCell ref="AI451:AK451"/>
    <mergeCell ref="AL451:AO451"/>
    <mergeCell ref="AP451:AS451"/>
    <mergeCell ref="AT451:AW451"/>
    <mergeCell ref="D452:N452"/>
    <mergeCell ref="O452:V452"/>
    <mergeCell ref="W452:Y452"/>
    <mergeCell ref="Z452:AA452"/>
    <mergeCell ref="AB452:AC452"/>
    <mergeCell ref="AD452:AE452"/>
    <mergeCell ref="AF452:AH452"/>
    <mergeCell ref="AI452:AK452"/>
    <mergeCell ref="AL452:AO452"/>
    <mergeCell ref="AP452:AS452"/>
    <mergeCell ref="AT452:AW452"/>
    <mergeCell ref="D453:N453"/>
    <mergeCell ref="O453:V453"/>
    <mergeCell ref="W453:Y453"/>
    <mergeCell ref="Z453:AA453"/>
    <mergeCell ref="AB453:AC453"/>
    <mergeCell ref="AD453:AE453"/>
    <mergeCell ref="AF453:AH453"/>
    <mergeCell ref="AI453:AK453"/>
    <mergeCell ref="AL453:AO453"/>
    <mergeCell ref="AP453:AS453"/>
    <mergeCell ref="AT453:AW453"/>
    <mergeCell ref="AI454:AK454"/>
    <mergeCell ref="AL454:AO454"/>
    <mergeCell ref="AP454:AS454"/>
    <mergeCell ref="AT454:AW454"/>
    <mergeCell ref="D455:N455"/>
    <mergeCell ref="O455:V455"/>
    <mergeCell ref="W455:Y455"/>
    <mergeCell ref="Z455:AA455"/>
    <mergeCell ref="AB455:AC455"/>
    <mergeCell ref="AD455:AE455"/>
    <mergeCell ref="AF455:AH455"/>
    <mergeCell ref="AI455:AK455"/>
    <mergeCell ref="AL455:AO455"/>
    <mergeCell ref="AP455:AS455"/>
    <mergeCell ref="AT455:AW455"/>
    <mergeCell ref="D456:N456"/>
    <mergeCell ref="O456:V456"/>
    <mergeCell ref="W456:Y456"/>
    <mergeCell ref="Z456:AA456"/>
    <mergeCell ref="AB456:AC456"/>
    <mergeCell ref="AD456:AE456"/>
    <mergeCell ref="AF456:AH456"/>
    <mergeCell ref="AI456:AK456"/>
    <mergeCell ref="AL456:AO456"/>
    <mergeCell ref="AP456:AS456"/>
    <mergeCell ref="AT456:AW456"/>
    <mergeCell ref="Z457:AA457"/>
    <mergeCell ref="AB457:AC457"/>
    <mergeCell ref="AD457:AE457"/>
    <mergeCell ref="AF457:AH457"/>
    <mergeCell ref="AI457:AK457"/>
    <mergeCell ref="AL457:AO457"/>
    <mergeCell ref="AP457:AS457"/>
    <mergeCell ref="AT457:AW457"/>
    <mergeCell ref="AI458:AK458"/>
    <mergeCell ref="AL458:AO458"/>
    <mergeCell ref="AP458:AS458"/>
    <mergeCell ref="AT458:AW458"/>
    <mergeCell ref="D459:N459"/>
    <mergeCell ref="O459:V459"/>
    <mergeCell ref="W459:Y459"/>
    <mergeCell ref="Z459:AA459"/>
    <mergeCell ref="AB459:AC459"/>
    <mergeCell ref="AD459:AE459"/>
    <mergeCell ref="AF459:AH459"/>
    <mergeCell ref="AI459:AK459"/>
    <mergeCell ref="AL459:AO459"/>
    <mergeCell ref="AP459:AS459"/>
    <mergeCell ref="AT459:AW459"/>
    <mergeCell ref="D460:N460"/>
    <mergeCell ref="O460:V460"/>
    <mergeCell ref="W460:Y460"/>
    <mergeCell ref="Z460:AA460"/>
    <mergeCell ref="AB460:AC460"/>
    <mergeCell ref="AD460:AE460"/>
    <mergeCell ref="AF460:AH460"/>
    <mergeCell ref="AI460:AK460"/>
    <mergeCell ref="AL460:AO460"/>
    <mergeCell ref="AP460:AS460"/>
    <mergeCell ref="AT460:AW460"/>
    <mergeCell ref="D461:N461"/>
    <mergeCell ref="O461:V461"/>
    <mergeCell ref="W461:Y461"/>
    <mergeCell ref="Z461:AA461"/>
    <mergeCell ref="AB461:AC461"/>
    <mergeCell ref="AD461:AE461"/>
    <mergeCell ref="AF461:AH461"/>
    <mergeCell ref="AI461:AK461"/>
    <mergeCell ref="AL461:AO461"/>
    <mergeCell ref="AP461:AS461"/>
    <mergeCell ref="AT461:AW461"/>
    <mergeCell ref="AI462:AK462"/>
    <mergeCell ref="AL462:AO462"/>
    <mergeCell ref="AP462:AS462"/>
    <mergeCell ref="AT462:AW462"/>
    <mergeCell ref="D463:N463"/>
    <mergeCell ref="O463:V463"/>
    <mergeCell ref="W463:Y463"/>
    <mergeCell ref="Z463:AA463"/>
    <mergeCell ref="AB463:AC463"/>
    <mergeCell ref="AD463:AE463"/>
    <mergeCell ref="AF463:AH463"/>
    <mergeCell ref="AI463:AK463"/>
    <mergeCell ref="AL463:AO463"/>
    <mergeCell ref="AP463:AS463"/>
    <mergeCell ref="AT463:AW463"/>
    <mergeCell ref="D464:N464"/>
    <mergeCell ref="O464:V464"/>
    <mergeCell ref="W464:Y464"/>
    <mergeCell ref="Z464:AA464"/>
    <mergeCell ref="AB464:AC464"/>
    <mergeCell ref="AD464:AE464"/>
    <mergeCell ref="AF464:AH464"/>
    <mergeCell ref="AI464:AK464"/>
    <mergeCell ref="AL464:AO464"/>
    <mergeCell ref="AP464:AS464"/>
    <mergeCell ref="AT464:AW464"/>
    <mergeCell ref="D465:N465"/>
    <mergeCell ref="O465:V465"/>
    <mergeCell ref="W465:Y465"/>
    <mergeCell ref="Z465:AA465"/>
    <mergeCell ref="AB465:AC465"/>
    <mergeCell ref="AD465:AE465"/>
    <mergeCell ref="AF465:AH465"/>
    <mergeCell ref="AI465:AK465"/>
    <mergeCell ref="AL465:AO465"/>
    <mergeCell ref="AP465:AS465"/>
    <mergeCell ref="AT465:AW465"/>
    <mergeCell ref="AI466:AK466"/>
    <mergeCell ref="AL466:AO466"/>
    <mergeCell ref="AP466:AS466"/>
    <mergeCell ref="AT466:AW466"/>
    <mergeCell ref="D467:N467"/>
    <mergeCell ref="O467:V467"/>
    <mergeCell ref="W467:Y467"/>
    <mergeCell ref="Z467:AA467"/>
    <mergeCell ref="AB467:AC467"/>
    <mergeCell ref="AD467:AE467"/>
    <mergeCell ref="AF467:AH467"/>
    <mergeCell ref="AI467:AK467"/>
    <mergeCell ref="AL467:AO467"/>
    <mergeCell ref="AP467:AS467"/>
    <mergeCell ref="AT467:AW467"/>
    <mergeCell ref="D468:N468"/>
    <mergeCell ref="O468:V468"/>
    <mergeCell ref="W468:Y468"/>
    <mergeCell ref="Z468:AA468"/>
    <mergeCell ref="AB468:AC468"/>
    <mergeCell ref="AD468:AE468"/>
    <mergeCell ref="AF468:AH468"/>
    <mergeCell ref="AI468:AK468"/>
    <mergeCell ref="AL468:AO468"/>
    <mergeCell ref="AP468:AS468"/>
    <mergeCell ref="AT468:AW468"/>
    <mergeCell ref="D469:N469"/>
    <mergeCell ref="O469:V469"/>
    <mergeCell ref="W469:Y469"/>
    <mergeCell ref="Z469:AA469"/>
    <mergeCell ref="AB469:AC469"/>
    <mergeCell ref="AD469:AE469"/>
    <mergeCell ref="AF469:AH469"/>
    <mergeCell ref="AI469:AK469"/>
    <mergeCell ref="AL469:AO469"/>
    <mergeCell ref="AP469:AS469"/>
    <mergeCell ref="AT469:AW469"/>
    <mergeCell ref="AT470:AW470"/>
    <mergeCell ref="D471:N471"/>
    <mergeCell ref="O471:V471"/>
    <mergeCell ref="W471:Y471"/>
    <mergeCell ref="Z471:AA471"/>
    <mergeCell ref="AB471:AC471"/>
    <mergeCell ref="AD471:AE471"/>
    <mergeCell ref="AF471:AH471"/>
    <mergeCell ref="AI471:AK471"/>
    <mergeCell ref="AL471:AO471"/>
    <mergeCell ref="AP471:AS471"/>
    <mergeCell ref="AT471:AW471"/>
    <mergeCell ref="D472:N472"/>
    <mergeCell ref="O472:V472"/>
    <mergeCell ref="W472:Y472"/>
    <mergeCell ref="Z472:AA472"/>
    <mergeCell ref="AB472:AC472"/>
    <mergeCell ref="AD472:AE472"/>
    <mergeCell ref="AF472:AH472"/>
    <mergeCell ref="AI472:AK472"/>
    <mergeCell ref="AL472:AO472"/>
    <mergeCell ref="AP472:AS472"/>
    <mergeCell ref="AT472:AW472"/>
    <mergeCell ref="D473:N473"/>
    <mergeCell ref="O473:V473"/>
    <mergeCell ref="W473:Y473"/>
    <mergeCell ref="Z473:AA473"/>
    <mergeCell ref="AB473:AC473"/>
    <mergeCell ref="AD473:AE473"/>
    <mergeCell ref="AF473:AH473"/>
    <mergeCell ref="AI473:AK473"/>
    <mergeCell ref="AL473:AO473"/>
    <mergeCell ref="AP473:AS473"/>
    <mergeCell ref="AT473:AW473"/>
    <mergeCell ref="AT474:AW474"/>
    <mergeCell ref="D475:N475"/>
    <mergeCell ref="O475:V475"/>
    <mergeCell ref="W475:Y475"/>
    <mergeCell ref="Z475:AA475"/>
    <mergeCell ref="AB475:AC475"/>
    <mergeCell ref="AD475:AE475"/>
    <mergeCell ref="AF475:AH475"/>
    <mergeCell ref="AI475:AK475"/>
    <mergeCell ref="AL475:AO475"/>
    <mergeCell ref="AP475:AS475"/>
    <mergeCell ref="AT475:AW475"/>
    <mergeCell ref="AT476:AW476"/>
    <mergeCell ref="D477:N477"/>
    <mergeCell ref="O477:V477"/>
    <mergeCell ref="W477:Y477"/>
    <mergeCell ref="Z477:AA477"/>
    <mergeCell ref="AB477:AC477"/>
    <mergeCell ref="AD477:AE477"/>
    <mergeCell ref="AF477:AH477"/>
    <mergeCell ref="AI477:AK477"/>
    <mergeCell ref="AL477:AO477"/>
    <mergeCell ref="AP477:AS477"/>
    <mergeCell ref="AT477:AW477"/>
    <mergeCell ref="D478:N478"/>
    <mergeCell ref="O478:V478"/>
    <mergeCell ref="W478:Y478"/>
    <mergeCell ref="Z478:AA478"/>
    <mergeCell ref="AB478:AC478"/>
    <mergeCell ref="AD478:AE478"/>
    <mergeCell ref="AF478:AH478"/>
    <mergeCell ref="AI478:AK478"/>
    <mergeCell ref="AL478:AO478"/>
    <mergeCell ref="AP478:AS478"/>
    <mergeCell ref="AT478:AW478"/>
    <mergeCell ref="AT479:AW479"/>
    <mergeCell ref="D480:N480"/>
    <mergeCell ref="O480:V480"/>
    <mergeCell ref="W480:Y480"/>
    <mergeCell ref="Z480:AA480"/>
    <mergeCell ref="AB480:AC480"/>
    <mergeCell ref="AD480:AE480"/>
    <mergeCell ref="AF480:AH480"/>
    <mergeCell ref="AI480:AK480"/>
    <mergeCell ref="AL480:AO480"/>
    <mergeCell ref="AP480:AS480"/>
    <mergeCell ref="AT480:AW480"/>
    <mergeCell ref="D481:N481"/>
    <mergeCell ref="O481:V481"/>
    <mergeCell ref="W481:Y481"/>
    <mergeCell ref="Z481:AA481"/>
    <mergeCell ref="AB481:AC481"/>
    <mergeCell ref="AD481:AE481"/>
    <mergeCell ref="AF481:AH481"/>
    <mergeCell ref="AI481:AK481"/>
    <mergeCell ref="AL481:AO481"/>
    <mergeCell ref="AP481:AS481"/>
    <mergeCell ref="AT481:AW481"/>
    <mergeCell ref="D482:N482"/>
    <mergeCell ref="O482:V482"/>
    <mergeCell ref="W482:Y482"/>
    <mergeCell ref="Z482:AA482"/>
    <mergeCell ref="AB482:AC482"/>
    <mergeCell ref="AD482:AE482"/>
    <mergeCell ref="AF482:AH482"/>
    <mergeCell ref="AI482:AK482"/>
    <mergeCell ref="AL482:AO482"/>
    <mergeCell ref="AP482:AS482"/>
    <mergeCell ref="AT482:AW482"/>
    <mergeCell ref="D483:N483"/>
    <mergeCell ref="O483:V483"/>
    <mergeCell ref="W483:Y483"/>
    <mergeCell ref="Z483:AA483"/>
    <mergeCell ref="AB483:AC483"/>
    <mergeCell ref="AD483:AE483"/>
    <mergeCell ref="AF483:AH483"/>
    <mergeCell ref="AI483:AK483"/>
    <mergeCell ref="AL483:AO483"/>
    <mergeCell ref="AP483:AS483"/>
    <mergeCell ref="AT483:AW483"/>
    <mergeCell ref="D484:N484"/>
    <mergeCell ref="O484:V484"/>
    <mergeCell ref="W484:Y484"/>
    <mergeCell ref="Z484:AA484"/>
    <mergeCell ref="AB484:AC484"/>
    <mergeCell ref="AD484:AE484"/>
    <mergeCell ref="AF484:AH484"/>
    <mergeCell ref="AI484:AK484"/>
    <mergeCell ref="AL484:AO484"/>
    <mergeCell ref="AP484:AS484"/>
    <mergeCell ref="AT484:AW484"/>
    <mergeCell ref="D485:N485"/>
    <mergeCell ref="O485:V485"/>
    <mergeCell ref="W485:Y485"/>
    <mergeCell ref="Z485:AA485"/>
    <mergeCell ref="AB485:AC485"/>
    <mergeCell ref="AD485:AE485"/>
    <mergeCell ref="AF485:AH485"/>
    <mergeCell ref="AI485:AK485"/>
    <mergeCell ref="AL485:AO485"/>
    <mergeCell ref="AP485:AS485"/>
    <mergeCell ref="AT485:AW485"/>
    <mergeCell ref="AI486:AK486"/>
    <mergeCell ref="AL486:AO486"/>
    <mergeCell ref="AP486:AS486"/>
    <mergeCell ref="AT486:AW486"/>
    <mergeCell ref="D487:N487"/>
    <mergeCell ref="O487:V487"/>
    <mergeCell ref="W487:Y487"/>
    <mergeCell ref="Z487:AA487"/>
    <mergeCell ref="AB487:AC487"/>
    <mergeCell ref="AD487:AE487"/>
    <mergeCell ref="AF487:AH487"/>
    <mergeCell ref="AI487:AK487"/>
    <mergeCell ref="AL487:AO487"/>
    <mergeCell ref="AP487:AS487"/>
    <mergeCell ref="AT487:AW487"/>
    <mergeCell ref="D488:N488"/>
    <mergeCell ref="O488:V488"/>
    <mergeCell ref="W488:Y488"/>
    <mergeCell ref="Z488:AA488"/>
    <mergeCell ref="AB488:AC488"/>
    <mergeCell ref="AD488:AE488"/>
    <mergeCell ref="AF488:AH488"/>
    <mergeCell ref="AI488:AK488"/>
    <mergeCell ref="AL488:AO488"/>
    <mergeCell ref="AP488:AS488"/>
    <mergeCell ref="AT488:AW488"/>
    <mergeCell ref="D489:N489"/>
    <mergeCell ref="O489:V489"/>
    <mergeCell ref="W489:Y489"/>
    <mergeCell ref="Z489:AA489"/>
    <mergeCell ref="AB489:AC489"/>
    <mergeCell ref="AD489:AE489"/>
    <mergeCell ref="AF489:AH489"/>
    <mergeCell ref="AI489:AK489"/>
    <mergeCell ref="AL489:AO489"/>
    <mergeCell ref="AP489:AS489"/>
    <mergeCell ref="AT489:AW489"/>
    <mergeCell ref="AI490:AK490"/>
    <mergeCell ref="AL490:AO490"/>
    <mergeCell ref="AP490:AS490"/>
    <mergeCell ref="AT490:AW490"/>
    <mergeCell ref="D491:N491"/>
    <mergeCell ref="O491:V491"/>
    <mergeCell ref="W491:Y491"/>
    <mergeCell ref="Z491:AA491"/>
    <mergeCell ref="AB491:AC491"/>
    <mergeCell ref="AD491:AE491"/>
    <mergeCell ref="AF491:AH491"/>
    <mergeCell ref="AI491:AK491"/>
    <mergeCell ref="AL491:AO491"/>
    <mergeCell ref="AP491:AS491"/>
    <mergeCell ref="AT491:AW491"/>
    <mergeCell ref="D492:N492"/>
    <mergeCell ref="O492:V492"/>
    <mergeCell ref="W492:Y492"/>
    <mergeCell ref="Z492:AA492"/>
    <mergeCell ref="AB492:AC492"/>
    <mergeCell ref="AD492:AE492"/>
    <mergeCell ref="AF492:AH492"/>
    <mergeCell ref="AI492:AK492"/>
    <mergeCell ref="AL492:AO492"/>
    <mergeCell ref="AP492:AS492"/>
    <mergeCell ref="AT492:AW492"/>
    <mergeCell ref="D493:N493"/>
    <mergeCell ref="O493:V493"/>
    <mergeCell ref="W493:Y493"/>
    <mergeCell ref="Z493:AA493"/>
    <mergeCell ref="AB493:AC493"/>
    <mergeCell ref="AD493:AE493"/>
    <mergeCell ref="AF493:AH493"/>
    <mergeCell ref="AI493:AK493"/>
    <mergeCell ref="AL493:AO493"/>
    <mergeCell ref="AP493:AS493"/>
    <mergeCell ref="AT493:AW493"/>
    <mergeCell ref="AI494:AK494"/>
    <mergeCell ref="AL494:AO494"/>
    <mergeCell ref="AP494:AS494"/>
    <mergeCell ref="AT494:AW494"/>
    <mergeCell ref="D495:N495"/>
    <mergeCell ref="O495:V495"/>
    <mergeCell ref="W495:Y495"/>
    <mergeCell ref="Z495:AA495"/>
    <mergeCell ref="AB495:AC495"/>
    <mergeCell ref="AD495:AE495"/>
    <mergeCell ref="AF495:AH495"/>
    <mergeCell ref="AI495:AK495"/>
    <mergeCell ref="AL495:AO495"/>
    <mergeCell ref="AP495:AS495"/>
    <mergeCell ref="AT495:AW495"/>
    <mergeCell ref="D496:N496"/>
    <mergeCell ref="O496:V496"/>
    <mergeCell ref="W496:Y496"/>
    <mergeCell ref="Z496:AA496"/>
    <mergeCell ref="AB496:AC496"/>
    <mergeCell ref="AD496:AE496"/>
    <mergeCell ref="AF496:AH496"/>
    <mergeCell ref="AI496:AK496"/>
    <mergeCell ref="AL496:AO496"/>
    <mergeCell ref="AP496:AS496"/>
    <mergeCell ref="AT496:AW496"/>
    <mergeCell ref="Z497:AA497"/>
    <mergeCell ref="AB497:AC497"/>
    <mergeCell ref="AD497:AE497"/>
    <mergeCell ref="AF497:AH497"/>
    <mergeCell ref="AI497:AK497"/>
    <mergeCell ref="AL497:AO497"/>
    <mergeCell ref="AP497:AS497"/>
    <mergeCell ref="AT497:AW497"/>
    <mergeCell ref="AI498:AK498"/>
    <mergeCell ref="AL498:AO498"/>
    <mergeCell ref="AP498:AS498"/>
    <mergeCell ref="AT498:AW498"/>
    <mergeCell ref="D499:N499"/>
    <mergeCell ref="O499:V499"/>
    <mergeCell ref="W499:Y499"/>
    <mergeCell ref="Z499:AA499"/>
    <mergeCell ref="AB499:AC499"/>
    <mergeCell ref="AD499:AE499"/>
    <mergeCell ref="AF499:AH499"/>
    <mergeCell ref="AI499:AK499"/>
    <mergeCell ref="AL499:AO499"/>
    <mergeCell ref="AP499:AS499"/>
    <mergeCell ref="AT499:AW499"/>
    <mergeCell ref="D500:N500"/>
    <mergeCell ref="O500:V500"/>
    <mergeCell ref="W500:Y500"/>
    <mergeCell ref="Z500:AA500"/>
    <mergeCell ref="AB500:AC500"/>
    <mergeCell ref="AD500:AE500"/>
    <mergeCell ref="AF500:AH500"/>
    <mergeCell ref="AI500:AK500"/>
    <mergeCell ref="AL500:AO500"/>
    <mergeCell ref="AP500:AS500"/>
    <mergeCell ref="AT500:AW500"/>
    <mergeCell ref="D501:N501"/>
    <mergeCell ref="O501:V501"/>
    <mergeCell ref="W501:Y501"/>
    <mergeCell ref="Z501:AA501"/>
    <mergeCell ref="AB501:AC501"/>
    <mergeCell ref="AD501:AE501"/>
    <mergeCell ref="AF501:AH501"/>
    <mergeCell ref="AI501:AK501"/>
    <mergeCell ref="AL501:AO501"/>
    <mergeCell ref="AP501:AS501"/>
    <mergeCell ref="AT501:AW501"/>
    <mergeCell ref="AI502:AK502"/>
    <mergeCell ref="AL502:AO502"/>
    <mergeCell ref="AP502:AS502"/>
    <mergeCell ref="AT502:AW502"/>
    <mergeCell ref="D503:N503"/>
    <mergeCell ref="O503:V503"/>
    <mergeCell ref="W503:Y503"/>
    <mergeCell ref="Z503:AA503"/>
    <mergeCell ref="AB503:AC503"/>
    <mergeCell ref="AD503:AE503"/>
    <mergeCell ref="AF503:AH503"/>
    <mergeCell ref="AI503:AK503"/>
    <mergeCell ref="AL503:AO503"/>
    <mergeCell ref="AP503:AS503"/>
    <mergeCell ref="AT503:AW503"/>
    <mergeCell ref="D504:N504"/>
    <mergeCell ref="O504:V504"/>
    <mergeCell ref="W504:Y504"/>
    <mergeCell ref="Z504:AA504"/>
    <mergeCell ref="AB504:AC504"/>
    <mergeCell ref="AD504:AE504"/>
    <mergeCell ref="AF504:AH504"/>
    <mergeCell ref="AI504:AK504"/>
    <mergeCell ref="AL504:AO504"/>
    <mergeCell ref="AP504:AS504"/>
    <mergeCell ref="AT504:AW504"/>
    <mergeCell ref="D505:N505"/>
    <mergeCell ref="O505:V505"/>
    <mergeCell ref="W505:Y505"/>
    <mergeCell ref="Z505:AA505"/>
    <mergeCell ref="AB505:AC505"/>
    <mergeCell ref="AD505:AE505"/>
    <mergeCell ref="AF505:AH505"/>
    <mergeCell ref="AI505:AK505"/>
    <mergeCell ref="AL505:AO505"/>
    <mergeCell ref="AP505:AS505"/>
    <mergeCell ref="AT505:AW505"/>
    <mergeCell ref="AI506:AK506"/>
    <mergeCell ref="AL506:AO506"/>
    <mergeCell ref="AP506:AS506"/>
    <mergeCell ref="AT506:AW506"/>
    <mergeCell ref="D507:N507"/>
    <mergeCell ref="O507:V507"/>
    <mergeCell ref="W507:Y507"/>
    <mergeCell ref="Z507:AA507"/>
    <mergeCell ref="AB507:AC507"/>
    <mergeCell ref="AD507:AE507"/>
    <mergeCell ref="AF507:AH507"/>
    <mergeCell ref="AI507:AK507"/>
    <mergeCell ref="AL507:AO507"/>
    <mergeCell ref="AP507:AS507"/>
    <mergeCell ref="AT507:AW507"/>
    <mergeCell ref="D508:N508"/>
    <mergeCell ref="O508:V508"/>
    <mergeCell ref="W508:Y508"/>
    <mergeCell ref="Z508:AA508"/>
    <mergeCell ref="AB508:AC508"/>
    <mergeCell ref="AD508:AE508"/>
    <mergeCell ref="AF508:AH508"/>
    <mergeCell ref="AI508:AK508"/>
    <mergeCell ref="AL508:AO508"/>
    <mergeCell ref="AP508:AS508"/>
    <mergeCell ref="AT508:AW508"/>
    <mergeCell ref="D509:N509"/>
    <mergeCell ref="O509:V509"/>
    <mergeCell ref="W509:Y509"/>
    <mergeCell ref="Z509:AA509"/>
    <mergeCell ref="AB509:AC509"/>
    <mergeCell ref="AD509:AE509"/>
    <mergeCell ref="AF509:AH509"/>
    <mergeCell ref="AI509:AK509"/>
    <mergeCell ref="AL509:AO509"/>
    <mergeCell ref="AP509:AS509"/>
    <mergeCell ref="AT509:AW509"/>
    <mergeCell ref="AT510:AW510"/>
    <mergeCell ref="D511:N511"/>
    <mergeCell ref="O511:V511"/>
    <mergeCell ref="W511:Y511"/>
    <mergeCell ref="Z511:AA511"/>
    <mergeCell ref="AB511:AC511"/>
    <mergeCell ref="AD511:AE511"/>
    <mergeCell ref="AF511:AH511"/>
    <mergeCell ref="AI511:AK511"/>
    <mergeCell ref="AL511:AO511"/>
    <mergeCell ref="AP511:AS511"/>
    <mergeCell ref="AT511:AW511"/>
    <mergeCell ref="D512:N512"/>
    <mergeCell ref="O512:V512"/>
    <mergeCell ref="W512:Y512"/>
    <mergeCell ref="Z512:AA512"/>
    <mergeCell ref="AB512:AC512"/>
    <mergeCell ref="AD512:AE512"/>
    <mergeCell ref="AF512:AH512"/>
    <mergeCell ref="AI512:AK512"/>
    <mergeCell ref="AL512:AO512"/>
    <mergeCell ref="AP512:AS512"/>
    <mergeCell ref="AT512:AW512"/>
    <mergeCell ref="D513:N513"/>
    <mergeCell ref="O513:V513"/>
    <mergeCell ref="W513:Y513"/>
    <mergeCell ref="Z513:AA513"/>
    <mergeCell ref="AB513:AC513"/>
    <mergeCell ref="AD513:AE513"/>
    <mergeCell ref="AF513:AH513"/>
    <mergeCell ref="AI513:AK513"/>
    <mergeCell ref="AL513:AO513"/>
    <mergeCell ref="AP513:AS513"/>
    <mergeCell ref="AT513:AW513"/>
    <mergeCell ref="AT514:AW514"/>
    <mergeCell ref="D515:N515"/>
    <mergeCell ref="O515:V515"/>
    <mergeCell ref="W515:Y515"/>
    <mergeCell ref="Z515:AA515"/>
    <mergeCell ref="AB515:AC515"/>
    <mergeCell ref="AD515:AE515"/>
    <mergeCell ref="AF515:AH515"/>
    <mergeCell ref="AI515:AK515"/>
    <mergeCell ref="AL515:AO515"/>
    <mergeCell ref="AP515:AS515"/>
    <mergeCell ref="AT515:AW515"/>
    <mergeCell ref="AT516:AW516"/>
    <mergeCell ref="D517:N517"/>
    <mergeCell ref="O517:V517"/>
    <mergeCell ref="W517:Y517"/>
    <mergeCell ref="Z517:AA517"/>
    <mergeCell ref="AB517:AC517"/>
    <mergeCell ref="AD517:AE517"/>
    <mergeCell ref="AF517:AH517"/>
    <mergeCell ref="AI517:AK517"/>
    <mergeCell ref="AL517:AO517"/>
    <mergeCell ref="AP517:AS517"/>
    <mergeCell ref="AT517:AW517"/>
    <mergeCell ref="D518:N518"/>
    <mergeCell ref="O518:V518"/>
    <mergeCell ref="W518:Y518"/>
    <mergeCell ref="Z518:AA518"/>
    <mergeCell ref="AB518:AC518"/>
    <mergeCell ref="AD518:AE518"/>
    <mergeCell ref="AF518:AH518"/>
    <mergeCell ref="AI518:AK518"/>
    <mergeCell ref="AL518:AO518"/>
    <mergeCell ref="AP518:AS518"/>
    <mergeCell ref="AT518:AW518"/>
    <mergeCell ref="AT519:AW519"/>
    <mergeCell ref="D520:N520"/>
    <mergeCell ref="O520:V520"/>
    <mergeCell ref="W520:Y520"/>
    <mergeCell ref="Z520:AA520"/>
    <mergeCell ref="AB520:AC520"/>
    <mergeCell ref="AD520:AE520"/>
    <mergeCell ref="AF520:AH520"/>
    <mergeCell ref="AI520:AK520"/>
    <mergeCell ref="AL520:AO520"/>
    <mergeCell ref="AP520:AS520"/>
    <mergeCell ref="AT520:AW520"/>
    <mergeCell ref="D521:N521"/>
    <mergeCell ref="O521:V521"/>
    <mergeCell ref="W521:Y521"/>
    <mergeCell ref="Z521:AA521"/>
    <mergeCell ref="AB521:AC521"/>
    <mergeCell ref="AD521:AE521"/>
    <mergeCell ref="AF521:AH521"/>
    <mergeCell ref="AI521:AK521"/>
    <mergeCell ref="AL521:AO521"/>
    <mergeCell ref="AP521:AS521"/>
    <mergeCell ref="AT521:AW521"/>
    <mergeCell ref="D522:N522"/>
    <mergeCell ref="O522:V522"/>
    <mergeCell ref="W522:Y522"/>
    <mergeCell ref="Z522:AA522"/>
    <mergeCell ref="AB522:AC522"/>
    <mergeCell ref="AD522:AE522"/>
    <mergeCell ref="AF522:AH522"/>
    <mergeCell ref="AI522:AK522"/>
    <mergeCell ref="AL522:AO522"/>
    <mergeCell ref="AP522:AS522"/>
    <mergeCell ref="AT522:AW522"/>
    <mergeCell ref="D523:N523"/>
    <mergeCell ref="O523:V523"/>
    <mergeCell ref="W523:Y523"/>
    <mergeCell ref="Z523:AA523"/>
    <mergeCell ref="AB523:AC523"/>
    <mergeCell ref="AD523:AE523"/>
    <mergeCell ref="AF523:AH523"/>
    <mergeCell ref="AI523:AK523"/>
    <mergeCell ref="AL523:AO523"/>
    <mergeCell ref="AP523:AS523"/>
    <mergeCell ref="AT523:AW523"/>
    <mergeCell ref="D524:N524"/>
    <mergeCell ref="O524:V524"/>
    <mergeCell ref="W524:Y524"/>
    <mergeCell ref="Z524:AA524"/>
    <mergeCell ref="AB524:AC524"/>
    <mergeCell ref="AD524:AE524"/>
    <mergeCell ref="AF524:AH524"/>
    <mergeCell ref="AI524:AK524"/>
    <mergeCell ref="AL524:AO524"/>
    <mergeCell ref="AP524:AS524"/>
    <mergeCell ref="AT524:AW524"/>
    <mergeCell ref="D525:N525"/>
    <mergeCell ref="O525:V525"/>
    <mergeCell ref="W525:Y525"/>
    <mergeCell ref="Z525:AA525"/>
    <mergeCell ref="AB525:AC525"/>
    <mergeCell ref="AD525:AE525"/>
    <mergeCell ref="AF525:AH525"/>
    <mergeCell ref="AI525:AK525"/>
    <mergeCell ref="AL525:AO525"/>
    <mergeCell ref="AP525:AS525"/>
    <mergeCell ref="AT525:AW525"/>
    <mergeCell ref="AI526:AK526"/>
    <mergeCell ref="AL526:AO526"/>
    <mergeCell ref="AP526:AS526"/>
    <mergeCell ref="AT526:AW526"/>
    <mergeCell ref="D527:N527"/>
    <mergeCell ref="O527:V527"/>
    <mergeCell ref="W527:Y527"/>
    <mergeCell ref="Z527:AA527"/>
    <mergeCell ref="AB527:AC527"/>
    <mergeCell ref="AD527:AE527"/>
    <mergeCell ref="AF527:AH527"/>
    <mergeCell ref="AI527:AK527"/>
    <mergeCell ref="AL527:AO527"/>
    <mergeCell ref="AP527:AS527"/>
    <mergeCell ref="AT527:AW527"/>
    <mergeCell ref="D528:N528"/>
    <mergeCell ref="O528:V528"/>
    <mergeCell ref="W528:Y528"/>
    <mergeCell ref="Z528:AA528"/>
    <mergeCell ref="AB528:AC528"/>
    <mergeCell ref="AD528:AE528"/>
    <mergeCell ref="AF528:AH528"/>
    <mergeCell ref="AI528:AK528"/>
    <mergeCell ref="AL528:AO528"/>
    <mergeCell ref="AP528:AS528"/>
    <mergeCell ref="AT528:AW528"/>
    <mergeCell ref="D529:N529"/>
    <mergeCell ref="O529:V529"/>
    <mergeCell ref="W529:Y529"/>
    <mergeCell ref="Z529:AA529"/>
    <mergeCell ref="AB529:AC529"/>
    <mergeCell ref="AD529:AE529"/>
    <mergeCell ref="AF529:AH529"/>
    <mergeCell ref="AI529:AK529"/>
    <mergeCell ref="AL529:AO529"/>
    <mergeCell ref="AP529:AS529"/>
    <mergeCell ref="AT529:AW529"/>
    <mergeCell ref="AI530:AK530"/>
    <mergeCell ref="AL530:AO530"/>
    <mergeCell ref="AP530:AS530"/>
    <mergeCell ref="AT530:AW530"/>
    <mergeCell ref="D531:N531"/>
    <mergeCell ref="O531:V531"/>
    <mergeCell ref="W531:Y531"/>
    <mergeCell ref="Z531:AA531"/>
    <mergeCell ref="AB531:AC531"/>
    <mergeCell ref="AD531:AE531"/>
    <mergeCell ref="AF531:AH531"/>
    <mergeCell ref="AI531:AK531"/>
    <mergeCell ref="AL531:AO531"/>
    <mergeCell ref="AP531:AS531"/>
    <mergeCell ref="AT531:AW531"/>
    <mergeCell ref="D532:N532"/>
    <mergeCell ref="O532:V532"/>
    <mergeCell ref="W532:Y532"/>
    <mergeCell ref="Z532:AA532"/>
    <mergeCell ref="AB532:AC532"/>
    <mergeCell ref="AD532:AE532"/>
    <mergeCell ref="AF532:AH532"/>
    <mergeCell ref="AI532:AK532"/>
    <mergeCell ref="AL532:AO532"/>
    <mergeCell ref="AP532:AS532"/>
    <mergeCell ref="AT532:AW532"/>
    <mergeCell ref="D533:N533"/>
    <mergeCell ref="O533:V533"/>
    <mergeCell ref="W533:Y533"/>
    <mergeCell ref="Z533:AA533"/>
    <mergeCell ref="AB533:AC533"/>
    <mergeCell ref="AD533:AE533"/>
    <mergeCell ref="AF533:AH533"/>
    <mergeCell ref="AI533:AK533"/>
    <mergeCell ref="AL533:AO533"/>
    <mergeCell ref="AP533:AS533"/>
    <mergeCell ref="AT533:AW533"/>
    <mergeCell ref="AI534:AK534"/>
    <mergeCell ref="AL534:AO534"/>
    <mergeCell ref="AP534:AS534"/>
    <mergeCell ref="AT534:AW534"/>
    <mergeCell ref="D535:N535"/>
    <mergeCell ref="O535:V535"/>
    <mergeCell ref="W535:Y535"/>
    <mergeCell ref="Z535:AA535"/>
    <mergeCell ref="AB535:AC535"/>
    <mergeCell ref="AD535:AE535"/>
    <mergeCell ref="AF535:AH535"/>
    <mergeCell ref="AI535:AK535"/>
    <mergeCell ref="AL535:AO535"/>
    <mergeCell ref="AP535:AS535"/>
    <mergeCell ref="AT535:AW535"/>
    <mergeCell ref="D536:N536"/>
    <mergeCell ref="O536:V536"/>
    <mergeCell ref="W536:Y536"/>
    <mergeCell ref="Z536:AA536"/>
    <mergeCell ref="AB536:AC536"/>
    <mergeCell ref="AD536:AE536"/>
    <mergeCell ref="AF536:AH536"/>
    <mergeCell ref="AI536:AK536"/>
    <mergeCell ref="AL536:AO536"/>
    <mergeCell ref="AP536:AS536"/>
    <mergeCell ref="AT536:AW536"/>
    <mergeCell ref="Z537:AA537"/>
    <mergeCell ref="AB537:AC537"/>
    <mergeCell ref="AD537:AE537"/>
    <mergeCell ref="AF537:AH537"/>
    <mergeCell ref="AI537:AK537"/>
    <mergeCell ref="AL537:AO537"/>
    <mergeCell ref="AP537:AS537"/>
    <mergeCell ref="AT537:AW537"/>
    <mergeCell ref="AI538:AK538"/>
    <mergeCell ref="AL538:AO538"/>
    <mergeCell ref="AP538:AS538"/>
    <mergeCell ref="AT538:AW538"/>
    <mergeCell ref="D539:N539"/>
    <mergeCell ref="O539:V539"/>
    <mergeCell ref="W539:Y539"/>
    <mergeCell ref="Z539:AA539"/>
    <mergeCell ref="AB539:AC539"/>
    <mergeCell ref="AD539:AE539"/>
    <mergeCell ref="AF539:AH539"/>
    <mergeCell ref="AI539:AK539"/>
    <mergeCell ref="AL539:AO539"/>
    <mergeCell ref="AP539:AS539"/>
    <mergeCell ref="AT539:AW539"/>
    <mergeCell ref="D540:N540"/>
    <mergeCell ref="O540:V540"/>
    <mergeCell ref="W540:Y540"/>
    <mergeCell ref="Z540:AA540"/>
    <mergeCell ref="AB540:AC540"/>
    <mergeCell ref="AD540:AE540"/>
    <mergeCell ref="AF540:AH540"/>
    <mergeCell ref="AI540:AK540"/>
    <mergeCell ref="AL540:AO540"/>
    <mergeCell ref="AP540:AS540"/>
    <mergeCell ref="AT540:AW540"/>
    <mergeCell ref="D541:N541"/>
    <mergeCell ref="O541:V541"/>
    <mergeCell ref="W541:Y541"/>
    <mergeCell ref="Z541:AA541"/>
    <mergeCell ref="AB541:AC541"/>
    <mergeCell ref="AD541:AE541"/>
    <mergeCell ref="AF541:AH541"/>
    <mergeCell ref="AI541:AK541"/>
    <mergeCell ref="AL541:AO541"/>
    <mergeCell ref="AP541:AS541"/>
    <mergeCell ref="AT541:AW541"/>
    <mergeCell ref="AI542:AK542"/>
    <mergeCell ref="AL542:AO542"/>
    <mergeCell ref="AP542:AS542"/>
    <mergeCell ref="AT542:AW542"/>
    <mergeCell ref="D543:N543"/>
    <mergeCell ref="O543:V543"/>
    <mergeCell ref="W543:Y543"/>
    <mergeCell ref="Z543:AA543"/>
    <mergeCell ref="AB543:AC543"/>
    <mergeCell ref="AD543:AE543"/>
    <mergeCell ref="AF543:AH543"/>
    <mergeCell ref="AI543:AK543"/>
    <mergeCell ref="AL543:AO543"/>
    <mergeCell ref="AP543:AS543"/>
    <mergeCell ref="AT543:AW543"/>
    <mergeCell ref="D544:N544"/>
    <mergeCell ref="O544:V544"/>
    <mergeCell ref="W544:Y544"/>
    <mergeCell ref="Z544:AA544"/>
    <mergeCell ref="AB544:AC544"/>
    <mergeCell ref="AD544:AE544"/>
    <mergeCell ref="AF544:AH544"/>
    <mergeCell ref="AI544:AK544"/>
    <mergeCell ref="AL544:AO544"/>
    <mergeCell ref="AP544:AS544"/>
    <mergeCell ref="AT544:AW544"/>
    <mergeCell ref="D545:N545"/>
    <mergeCell ref="O545:V545"/>
    <mergeCell ref="W545:Y545"/>
    <mergeCell ref="Z545:AA545"/>
    <mergeCell ref="AB545:AC545"/>
    <mergeCell ref="AD545:AE545"/>
    <mergeCell ref="AF545:AH545"/>
    <mergeCell ref="AI545:AK545"/>
    <mergeCell ref="AL545:AO545"/>
    <mergeCell ref="AP545:AS545"/>
    <mergeCell ref="AT545:AW545"/>
    <mergeCell ref="AI546:AK546"/>
    <mergeCell ref="AL546:AO546"/>
    <mergeCell ref="AP546:AS546"/>
    <mergeCell ref="AT546:AW546"/>
    <mergeCell ref="D547:N547"/>
    <mergeCell ref="O547:V547"/>
    <mergeCell ref="W547:Y547"/>
    <mergeCell ref="Z547:AA547"/>
    <mergeCell ref="AB547:AC547"/>
    <mergeCell ref="AD547:AE547"/>
    <mergeCell ref="AF547:AH547"/>
    <mergeCell ref="AI547:AK547"/>
    <mergeCell ref="AL547:AO547"/>
    <mergeCell ref="AP547:AS547"/>
    <mergeCell ref="AT547:AW547"/>
    <mergeCell ref="D548:N548"/>
    <mergeCell ref="O548:V548"/>
    <mergeCell ref="W548:Y548"/>
    <mergeCell ref="Z548:AA548"/>
    <mergeCell ref="AB548:AC548"/>
    <mergeCell ref="AD548:AE548"/>
    <mergeCell ref="AF548:AH548"/>
    <mergeCell ref="AI548:AK548"/>
    <mergeCell ref="AL548:AO548"/>
    <mergeCell ref="AP548:AS548"/>
    <mergeCell ref="AT548:AW548"/>
    <mergeCell ref="D549:N549"/>
    <mergeCell ref="O549:V549"/>
    <mergeCell ref="W549:Y549"/>
    <mergeCell ref="Z549:AA549"/>
    <mergeCell ref="AB549:AC549"/>
    <mergeCell ref="AD549:AE549"/>
    <mergeCell ref="AF549:AH549"/>
    <mergeCell ref="AI549:AK549"/>
    <mergeCell ref="AL549:AO549"/>
    <mergeCell ref="AP549:AS549"/>
    <mergeCell ref="AT549:AW549"/>
    <mergeCell ref="AT550:AW550"/>
    <mergeCell ref="D551:N551"/>
    <mergeCell ref="O551:V551"/>
    <mergeCell ref="W551:Y551"/>
    <mergeCell ref="Z551:AA551"/>
    <mergeCell ref="AB551:AC551"/>
    <mergeCell ref="AD551:AE551"/>
    <mergeCell ref="AF551:AH551"/>
    <mergeCell ref="AI551:AK551"/>
    <mergeCell ref="AL551:AO551"/>
    <mergeCell ref="AP551:AS551"/>
    <mergeCell ref="AT551:AW551"/>
    <mergeCell ref="D552:N552"/>
    <mergeCell ref="O552:V552"/>
    <mergeCell ref="W552:Y552"/>
    <mergeCell ref="Z552:AA552"/>
    <mergeCell ref="AB552:AC552"/>
    <mergeCell ref="AD552:AE552"/>
    <mergeCell ref="AF552:AH552"/>
    <mergeCell ref="AI552:AK552"/>
    <mergeCell ref="AL552:AO552"/>
    <mergeCell ref="AP552:AS552"/>
    <mergeCell ref="AT552:AW552"/>
    <mergeCell ref="D553:N553"/>
    <mergeCell ref="O553:V553"/>
    <mergeCell ref="W553:Y553"/>
    <mergeCell ref="Z553:AA553"/>
    <mergeCell ref="AB553:AC553"/>
    <mergeCell ref="AD553:AE553"/>
    <mergeCell ref="AF553:AH553"/>
    <mergeCell ref="AI553:AK553"/>
    <mergeCell ref="AL553:AO553"/>
    <mergeCell ref="AP553:AS553"/>
    <mergeCell ref="AT553:AW553"/>
    <mergeCell ref="AT554:AW554"/>
    <mergeCell ref="D555:N555"/>
    <mergeCell ref="O555:V555"/>
    <mergeCell ref="W555:Y555"/>
    <mergeCell ref="Z555:AA555"/>
    <mergeCell ref="AB555:AC555"/>
    <mergeCell ref="AD555:AE555"/>
    <mergeCell ref="AF555:AH555"/>
    <mergeCell ref="AI555:AK555"/>
    <mergeCell ref="AL555:AO555"/>
    <mergeCell ref="AP555:AS555"/>
    <mergeCell ref="AT555:AW555"/>
    <mergeCell ref="AT556:AW556"/>
    <mergeCell ref="D557:N557"/>
    <mergeCell ref="O557:V557"/>
    <mergeCell ref="W557:Y557"/>
    <mergeCell ref="Z557:AA557"/>
    <mergeCell ref="AB557:AC557"/>
    <mergeCell ref="AD557:AE557"/>
    <mergeCell ref="AF557:AH557"/>
    <mergeCell ref="AI557:AK557"/>
    <mergeCell ref="AL557:AO557"/>
    <mergeCell ref="AP557:AS557"/>
    <mergeCell ref="AT557:AW557"/>
    <mergeCell ref="D558:N558"/>
    <mergeCell ref="O558:V558"/>
    <mergeCell ref="W558:Y558"/>
    <mergeCell ref="Z558:AA558"/>
    <mergeCell ref="AB558:AC558"/>
    <mergeCell ref="AD558:AE558"/>
    <mergeCell ref="AF558:AH558"/>
    <mergeCell ref="AI558:AK558"/>
    <mergeCell ref="AL558:AO558"/>
    <mergeCell ref="AP558:AS558"/>
    <mergeCell ref="AT558:AW558"/>
    <mergeCell ref="AT559:AW559"/>
    <mergeCell ref="D560:N560"/>
    <mergeCell ref="O560:V560"/>
    <mergeCell ref="W560:Y560"/>
    <mergeCell ref="Z560:AA560"/>
    <mergeCell ref="AB560:AC560"/>
    <mergeCell ref="AD560:AE560"/>
    <mergeCell ref="AF560:AH560"/>
    <mergeCell ref="AI560:AK560"/>
    <mergeCell ref="AL560:AO560"/>
    <mergeCell ref="AP560:AS560"/>
    <mergeCell ref="AT560:AW560"/>
    <mergeCell ref="D561:N561"/>
    <mergeCell ref="O561:V561"/>
    <mergeCell ref="W561:Y561"/>
    <mergeCell ref="Z561:AA561"/>
    <mergeCell ref="AB561:AC561"/>
    <mergeCell ref="AD561:AE561"/>
    <mergeCell ref="AF561:AH561"/>
    <mergeCell ref="AI561:AK561"/>
    <mergeCell ref="AL561:AO561"/>
    <mergeCell ref="AP561:AS561"/>
    <mergeCell ref="AT561:AW561"/>
    <mergeCell ref="D562:N562"/>
    <mergeCell ref="O562:V562"/>
    <mergeCell ref="W562:Y562"/>
    <mergeCell ref="Z562:AA562"/>
    <mergeCell ref="AB562:AC562"/>
    <mergeCell ref="AD562:AE562"/>
    <mergeCell ref="AF562:AH562"/>
    <mergeCell ref="AI562:AK562"/>
    <mergeCell ref="AL562:AO562"/>
    <mergeCell ref="AP562:AS562"/>
    <mergeCell ref="AT562:AW562"/>
    <mergeCell ref="D563:N563"/>
    <mergeCell ref="O563:V563"/>
    <mergeCell ref="W563:Y563"/>
    <mergeCell ref="Z563:AA563"/>
    <mergeCell ref="AB563:AC563"/>
    <mergeCell ref="AD563:AE563"/>
    <mergeCell ref="AF563:AH563"/>
    <mergeCell ref="AI563:AK563"/>
    <mergeCell ref="AL563:AO563"/>
    <mergeCell ref="AP563:AS563"/>
    <mergeCell ref="AT563:AW563"/>
    <mergeCell ref="D564:N564"/>
    <mergeCell ref="O564:V564"/>
    <mergeCell ref="W564:Y564"/>
    <mergeCell ref="Z564:AA564"/>
    <mergeCell ref="AB564:AC564"/>
    <mergeCell ref="AD564:AE564"/>
    <mergeCell ref="AF564:AH564"/>
    <mergeCell ref="AI564:AK564"/>
    <mergeCell ref="AL564:AO564"/>
    <mergeCell ref="AP564:AS564"/>
    <mergeCell ref="AT564:AW564"/>
    <mergeCell ref="D565:N565"/>
    <mergeCell ref="O565:V565"/>
    <mergeCell ref="W565:Y565"/>
    <mergeCell ref="Z565:AA565"/>
    <mergeCell ref="AB565:AC565"/>
    <mergeCell ref="AD565:AE565"/>
    <mergeCell ref="AF565:AH565"/>
    <mergeCell ref="AI565:AK565"/>
    <mergeCell ref="AL565:AO565"/>
    <mergeCell ref="AP565:AS565"/>
    <mergeCell ref="AT565:AW565"/>
    <mergeCell ref="AI566:AK566"/>
    <mergeCell ref="AL566:AO566"/>
    <mergeCell ref="AP566:AS566"/>
    <mergeCell ref="AT566:AW566"/>
    <mergeCell ref="D567:N567"/>
    <mergeCell ref="O567:V567"/>
    <mergeCell ref="W567:Y567"/>
    <mergeCell ref="Z567:AA567"/>
    <mergeCell ref="AB567:AC567"/>
    <mergeCell ref="AD567:AE567"/>
    <mergeCell ref="AF567:AH567"/>
    <mergeCell ref="AI567:AK567"/>
    <mergeCell ref="AL567:AO567"/>
    <mergeCell ref="AP567:AS567"/>
    <mergeCell ref="AT567:AW567"/>
    <mergeCell ref="D568:N568"/>
    <mergeCell ref="O568:V568"/>
    <mergeCell ref="W568:Y568"/>
    <mergeCell ref="Z568:AA568"/>
    <mergeCell ref="AB568:AC568"/>
    <mergeCell ref="AD568:AE568"/>
    <mergeCell ref="AF568:AH568"/>
    <mergeCell ref="AI568:AK568"/>
    <mergeCell ref="AL568:AO568"/>
    <mergeCell ref="AP568:AS568"/>
    <mergeCell ref="AT568:AW568"/>
    <mergeCell ref="D569:N569"/>
    <mergeCell ref="O569:V569"/>
    <mergeCell ref="W569:Y569"/>
    <mergeCell ref="Z569:AA569"/>
    <mergeCell ref="AB569:AC569"/>
    <mergeCell ref="AD569:AE569"/>
    <mergeCell ref="AF569:AH569"/>
    <mergeCell ref="AI569:AK569"/>
    <mergeCell ref="AL569:AO569"/>
    <mergeCell ref="AP569:AS569"/>
    <mergeCell ref="AT569:AW569"/>
    <mergeCell ref="AI570:AK570"/>
    <mergeCell ref="AL570:AO570"/>
    <mergeCell ref="AP570:AS570"/>
    <mergeCell ref="AT570:AW570"/>
    <mergeCell ref="D571:N571"/>
    <mergeCell ref="O571:V571"/>
    <mergeCell ref="W571:Y571"/>
    <mergeCell ref="Z571:AA571"/>
    <mergeCell ref="AB571:AC571"/>
    <mergeCell ref="AD571:AE571"/>
    <mergeCell ref="AF571:AH571"/>
    <mergeCell ref="AI571:AK571"/>
    <mergeCell ref="AL571:AO571"/>
    <mergeCell ref="AP571:AS571"/>
    <mergeCell ref="AT571:AW571"/>
    <mergeCell ref="D572:N572"/>
    <mergeCell ref="O572:V572"/>
    <mergeCell ref="W572:Y572"/>
    <mergeCell ref="Z572:AA572"/>
    <mergeCell ref="AB572:AC572"/>
    <mergeCell ref="AD572:AE572"/>
    <mergeCell ref="AF572:AH572"/>
    <mergeCell ref="AI572:AK572"/>
    <mergeCell ref="AL572:AO572"/>
    <mergeCell ref="AP572:AS572"/>
    <mergeCell ref="AT572:AW572"/>
    <mergeCell ref="D573:N573"/>
    <mergeCell ref="O573:V573"/>
    <mergeCell ref="W573:Y573"/>
    <mergeCell ref="Z573:AA573"/>
    <mergeCell ref="AB573:AC573"/>
    <mergeCell ref="AD573:AE573"/>
    <mergeCell ref="AF573:AH573"/>
    <mergeCell ref="AI573:AK573"/>
    <mergeCell ref="AL573:AO573"/>
    <mergeCell ref="AP573:AS573"/>
    <mergeCell ref="AT573:AW573"/>
    <mergeCell ref="AI574:AK574"/>
    <mergeCell ref="AL574:AO574"/>
    <mergeCell ref="AP574:AS574"/>
    <mergeCell ref="AT574:AW574"/>
    <mergeCell ref="D575:N575"/>
    <mergeCell ref="O575:V575"/>
    <mergeCell ref="W575:Y575"/>
    <mergeCell ref="Z575:AA575"/>
    <mergeCell ref="AB575:AC575"/>
    <mergeCell ref="AD575:AE575"/>
    <mergeCell ref="AF575:AH575"/>
    <mergeCell ref="AI575:AK575"/>
    <mergeCell ref="AL575:AO575"/>
    <mergeCell ref="AP575:AS575"/>
    <mergeCell ref="AT575:AW575"/>
    <mergeCell ref="D576:N576"/>
    <mergeCell ref="O576:V576"/>
    <mergeCell ref="W576:Y576"/>
    <mergeCell ref="Z576:AA576"/>
    <mergeCell ref="AB576:AC576"/>
    <mergeCell ref="AD576:AE576"/>
    <mergeCell ref="AF576:AH576"/>
    <mergeCell ref="AI576:AK576"/>
    <mergeCell ref="AL576:AO576"/>
    <mergeCell ref="AP576:AS576"/>
    <mergeCell ref="AT576:AW576"/>
    <mergeCell ref="Z577:AA577"/>
    <mergeCell ref="AB577:AC577"/>
    <mergeCell ref="AD577:AE577"/>
    <mergeCell ref="AF577:AH577"/>
    <mergeCell ref="AI577:AK577"/>
    <mergeCell ref="AL577:AO577"/>
    <mergeCell ref="AP577:AS577"/>
    <mergeCell ref="AT577:AW577"/>
    <mergeCell ref="AI578:AK578"/>
    <mergeCell ref="AL578:AO578"/>
    <mergeCell ref="AP578:AS578"/>
    <mergeCell ref="AT578:AW578"/>
    <mergeCell ref="D579:N579"/>
    <mergeCell ref="O579:V579"/>
    <mergeCell ref="W579:Y579"/>
    <mergeCell ref="Z579:AA579"/>
    <mergeCell ref="AB579:AC579"/>
    <mergeCell ref="AD579:AE579"/>
    <mergeCell ref="AF579:AH579"/>
    <mergeCell ref="AI579:AK579"/>
    <mergeCell ref="AL579:AO579"/>
    <mergeCell ref="AP579:AS579"/>
    <mergeCell ref="AT579:AW579"/>
    <mergeCell ref="D580:N580"/>
    <mergeCell ref="O580:V580"/>
    <mergeCell ref="W580:Y580"/>
    <mergeCell ref="Z580:AA580"/>
    <mergeCell ref="AB580:AC580"/>
    <mergeCell ref="AD580:AE580"/>
    <mergeCell ref="AF580:AH580"/>
    <mergeCell ref="AI580:AK580"/>
    <mergeCell ref="AL580:AO580"/>
    <mergeCell ref="AP580:AS580"/>
    <mergeCell ref="AT580:AW580"/>
    <mergeCell ref="D581:N581"/>
    <mergeCell ref="O581:V581"/>
    <mergeCell ref="W581:Y581"/>
    <mergeCell ref="Z581:AA581"/>
    <mergeCell ref="AB581:AC581"/>
    <mergeCell ref="AD581:AE581"/>
    <mergeCell ref="AF581:AH581"/>
    <mergeCell ref="AI581:AK581"/>
    <mergeCell ref="AL581:AO581"/>
    <mergeCell ref="AP581:AS581"/>
    <mergeCell ref="AT581:AW581"/>
    <mergeCell ref="AI582:AK582"/>
    <mergeCell ref="AL582:AO582"/>
    <mergeCell ref="AP582:AS582"/>
    <mergeCell ref="AT582:AW582"/>
    <mergeCell ref="D583:N583"/>
    <mergeCell ref="O583:V583"/>
    <mergeCell ref="W583:Y583"/>
    <mergeCell ref="Z583:AA583"/>
    <mergeCell ref="AB583:AC583"/>
    <mergeCell ref="AD583:AE583"/>
    <mergeCell ref="AF583:AH583"/>
    <mergeCell ref="AI583:AK583"/>
    <mergeCell ref="AL583:AO583"/>
    <mergeCell ref="AP583:AS583"/>
    <mergeCell ref="AT583:AW583"/>
    <mergeCell ref="D584:N584"/>
    <mergeCell ref="O584:V584"/>
    <mergeCell ref="W584:Y584"/>
    <mergeCell ref="Z584:AA584"/>
    <mergeCell ref="AB584:AC584"/>
    <mergeCell ref="AD584:AE584"/>
    <mergeCell ref="AF584:AH584"/>
    <mergeCell ref="AI584:AK584"/>
    <mergeCell ref="AL584:AO584"/>
    <mergeCell ref="AP584:AS584"/>
    <mergeCell ref="AT584:AW584"/>
    <mergeCell ref="D585:N585"/>
    <mergeCell ref="O585:V585"/>
    <mergeCell ref="W585:Y585"/>
    <mergeCell ref="Z585:AA585"/>
    <mergeCell ref="AB585:AC585"/>
    <mergeCell ref="AD585:AE585"/>
    <mergeCell ref="AF585:AH585"/>
    <mergeCell ref="AI585:AK585"/>
    <mergeCell ref="AL585:AO585"/>
    <mergeCell ref="AP585:AS585"/>
    <mergeCell ref="AT585:AW585"/>
    <mergeCell ref="AI586:AK586"/>
    <mergeCell ref="AL586:AO586"/>
    <mergeCell ref="AP586:AS586"/>
    <mergeCell ref="AT586:AW586"/>
    <mergeCell ref="D587:N587"/>
    <mergeCell ref="O587:V587"/>
    <mergeCell ref="W587:Y587"/>
    <mergeCell ref="Z587:AA587"/>
    <mergeCell ref="AB587:AC587"/>
    <mergeCell ref="AD587:AE587"/>
    <mergeCell ref="AF587:AH587"/>
    <mergeCell ref="AI587:AK587"/>
    <mergeCell ref="AL587:AO587"/>
    <mergeCell ref="AP587:AS587"/>
    <mergeCell ref="AT587:AW587"/>
    <mergeCell ref="D588:N588"/>
    <mergeCell ref="O588:V588"/>
    <mergeCell ref="W588:Y588"/>
    <mergeCell ref="Z588:AA588"/>
    <mergeCell ref="AB588:AC588"/>
    <mergeCell ref="AD588:AE588"/>
    <mergeCell ref="AF588:AH588"/>
    <mergeCell ref="AI588:AK588"/>
    <mergeCell ref="AL588:AO588"/>
    <mergeCell ref="AP588:AS588"/>
    <mergeCell ref="AT588:AW588"/>
    <mergeCell ref="D589:N589"/>
    <mergeCell ref="O589:V589"/>
    <mergeCell ref="W589:Y589"/>
    <mergeCell ref="Z589:AA589"/>
    <mergeCell ref="AB589:AC589"/>
    <mergeCell ref="AD589:AE589"/>
    <mergeCell ref="AF589:AH589"/>
    <mergeCell ref="AI589:AK589"/>
    <mergeCell ref="AL589:AO589"/>
    <mergeCell ref="AP589:AS589"/>
    <mergeCell ref="AT589:AW589"/>
    <mergeCell ref="AT590:AW590"/>
    <mergeCell ref="D591:N591"/>
    <mergeCell ref="O591:V591"/>
    <mergeCell ref="W591:Y591"/>
    <mergeCell ref="Z591:AA591"/>
    <mergeCell ref="AB591:AC591"/>
    <mergeCell ref="AD591:AE591"/>
    <mergeCell ref="AF591:AH591"/>
    <mergeCell ref="AI591:AK591"/>
    <mergeCell ref="AL591:AO591"/>
    <mergeCell ref="AP591:AS591"/>
    <mergeCell ref="AT591:AW591"/>
    <mergeCell ref="D592:N592"/>
    <mergeCell ref="O592:V592"/>
    <mergeCell ref="W592:Y592"/>
    <mergeCell ref="Z592:AA592"/>
    <mergeCell ref="AB592:AC592"/>
    <mergeCell ref="AD592:AE592"/>
    <mergeCell ref="AF592:AH592"/>
    <mergeCell ref="AI592:AK592"/>
    <mergeCell ref="AL592:AO592"/>
    <mergeCell ref="AP592:AS592"/>
    <mergeCell ref="AT592:AW592"/>
    <mergeCell ref="D593:N593"/>
    <mergeCell ref="O593:V593"/>
    <mergeCell ref="W593:Y593"/>
    <mergeCell ref="Z593:AA593"/>
    <mergeCell ref="AB593:AC593"/>
    <mergeCell ref="AD593:AE593"/>
    <mergeCell ref="AF593:AH593"/>
    <mergeCell ref="AI593:AK593"/>
    <mergeCell ref="AL593:AO593"/>
    <mergeCell ref="AP593:AS593"/>
    <mergeCell ref="AT593:AW593"/>
    <mergeCell ref="AT594:AW594"/>
    <mergeCell ref="D595:N595"/>
    <mergeCell ref="O595:V595"/>
    <mergeCell ref="W595:Y595"/>
    <mergeCell ref="Z595:AA595"/>
    <mergeCell ref="AB595:AC595"/>
    <mergeCell ref="AD595:AE595"/>
    <mergeCell ref="AF595:AH595"/>
    <mergeCell ref="AI595:AK595"/>
    <mergeCell ref="AL595:AO595"/>
    <mergeCell ref="AP595:AS595"/>
    <mergeCell ref="AT595:AW595"/>
    <mergeCell ref="AT596:AW596"/>
    <mergeCell ref="D597:N597"/>
    <mergeCell ref="O597:V597"/>
    <mergeCell ref="W597:Y597"/>
    <mergeCell ref="Z597:AA597"/>
    <mergeCell ref="AB597:AC597"/>
    <mergeCell ref="AD597:AE597"/>
    <mergeCell ref="AF597:AH597"/>
    <mergeCell ref="AI597:AK597"/>
    <mergeCell ref="AL597:AO597"/>
    <mergeCell ref="AP597:AS597"/>
    <mergeCell ref="AT597:AW597"/>
    <mergeCell ref="D598:N598"/>
    <mergeCell ref="O598:V598"/>
    <mergeCell ref="W598:Y598"/>
    <mergeCell ref="Z598:AA598"/>
    <mergeCell ref="AB598:AC598"/>
    <mergeCell ref="AD598:AE598"/>
    <mergeCell ref="AF598:AH598"/>
    <mergeCell ref="AI598:AK598"/>
    <mergeCell ref="AL598:AO598"/>
    <mergeCell ref="AP598:AS598"/>
    <mergeCell ref="AT598:AW598"/>
    <mergeCell ref="AT599:AW599"/>
    <mergeCell ref="D600:N600"/>
    <mergeCell ref="O600:V600"/>
    <mergeCell ref="W600:Y600"/>
    <mergeCell ref="Z600:AA600"/>
    <mergeCell ref="AB600:AC600"/>
    <mergeCell ref="AD600:AE600"/>
    <mergeCell ref="AF600:AH600"/>
    <mergeCell ref="AI600:AK600"/>
    <mergeCell ref="AL600:AO600"/>
    <mergeCell ref="AP600:AS600"/>
    <mergeCell ref="AT600:AW600"/>
    <mergeCell ref="D601:N601"/>
    <mergeCell ref="O601:V601"/>
    <mergeCell ref="W601:Y601"/>
    <mergeCell ref="Z601:AA601"/>
    <mergeCell ref="AB601:AC601"/>
    <mergeCell ref="AD601:AE601"/>
    <mergeCell ref="AF601:AH601"/>
    <mergeCell ref="AI601:AK601"/>
    <mergeCell ref="AL601:AO601"/>
    <mergeCell ref="AP601:AS601"/>
    <mergeCell ref="AT601:AW601"/>
    <mergeCell ref="D602:N602"/>
    <mergeCell ref="O602:V602"/>
    <mergeCell ref="W602:Y602"/>
    <mergeCell ref="Z602:AA602"/>
    <mergeCell ref="AB602:AC602"/>
    <mergeCell ref="AD602:AE602"/>
    <mergeCell ref="AF602:AH602"/>
    <mergeCell ref="AI602:AK602"/>
    <mergeCell ref="AL602:AO602"/>
    <mergeCell ref="AP602:AS602"/>
    <mergeCell ref="AT602:AW602"/>
    <mergeCell ref="D603:N603"/>
    <mergeCell ref="O603:V603"/>
    <mergeCell ref="W603:Y603"/>
    <mergeCell ref="Z603:AA603"/>
    <mergeCell ref="AB603:AC603"/>
    <mergeCell ref="AD603:AE603"/>
    <mergeCell ref="AF603:AH603"/>
    <mergeCell ref="AI603:AK603"/>
    <mergeCell ref="AL603:AO603"/>
    <mergeCell ref="AP603:AS603"/>
    <mergeCell ref="AT603:AW603"/>
    <mergeCell ref="D604:N604"/>
    <mergeCell ref="O604:V604"/>
    <mergeCell ref="W604:Y604"/>
    <mergeCell ref="Z604:AA604"/>
    <mergeCell ref="AB604:AC604"/>
    <mergeCell ref="AD604:AE604"/>
    <mergeCell ref="AF604:AH604"/>
    <mergeCell ref="AI604:AK604"/>
    <mergeCell ref="AL604:AO604"/>
    <mergeCell ref="AP604:AS604"/>
    <mergeCell ref="AT604:AW604"/>
    <mergeCell ref="D605:N605"/>
    <mergeCell ref="O605:V605"/>
    <mergeCell ref="W605:Y605"/>
    <mergeCell ref="Z605:AA605"/>
    <mergeCell ref="AB605:AC605"/>
    <mergeCell ref="AD605:AE605"/>
    <mergeCell ref="AF605:AH605"/>
    <mergeCell ref="AI605:AK605"/>
    <mergeCell ref="AL605:AO605"/>
    <mergeCell ref="AP605:AS605"/>
    <mergeCell ref="AT605:AW605"/>
    <mergeCell ref="AI606:AK606"/>
    <mergeCell ref="AL606:AO606"/>
    <mergeCell ref="AP606:AS606"/>
    <mergeCell ref="AT606:AW606"/>
    <mergeCell ref="D607:N607"/>
    <mergeCell ref="O607:V607"/>
    <mergeCell ref="W607:Y607"/>
    <mergeCell ref="Z607:AA607"/>
    <mergeCell ref="AB607:AC607"/>
    <mergeCell ref="AD607:AE607"/>
    <mergeCell ref="AF607:AH607"/>
    <mergeCell ref="AI607:AK607"/>
    <mergeCell ref="AL607:AO607"/>
    <mergeCell ref="AP607:AS607"/>
    <mergeCell ref="AT607:AW607"/>
    <mergeCell ref="D608:N608"/>
    <mergeCell ref="O608:V608"/>
    <mergeCell ref="W608:Y608"/>
    <mergeCell ref="Z608:AA608"/>
    <mergeCell ref="AB608:AC608"/>
    <mergeCell ref="AD608:AE608"/>
    <mergeCell ref="AF608:AH608"/>
    <mergeCell ref="AI608:AK608"/>
    <mergeCell ref="AL608:AO608"/>
    <mergeCell ref="AP608:AS608"/>
    <mergeCell ref="AT608:AW608"/>
    <mergeCell ref="D609:N609"/>
    <mergeCell ref="O609:V609"/>
    <mergeCell ref="W609:Y609"/>
    <mergeCell ref="Z609:AA609"/>
    <mergeCell ref="AB609:AC609"/>
    <mergeCell ref="AD609:AE609"/>
    <mergeCell ref="AF609:AH609"/>
    <mergeCell ref="AI609:AK609"/>
    <mergeCell ref="AL609:AO609"/>
    <mergeCell ref="AP609:AS609"/>
    <mergeCell ref="AT609:AW609"/>
    <mergeCell ref="AI610:AK610"/>
    <mergeCell ref="AL610:AO610"/>
    <mergeCell ref="AP610:AS610"/>
    <mergeCell ref="AT610:AW610"/>
    <mergeCell ref="D611:N611"/>
    <mergeCell ref="O611:V611"/>
    <mergeCell ref="W611:Y611"/>
    <mergeCell ref="Z611:AA611"/>
    <mergeCell ref="AB611:AC611"/>
    <mergeCell ref="AD611:AE611"/>
    <mergeCell ref="AF611:AH611"/>
    <mergeCell ref="AI611:AK611"/>
    <mergeCell ref="AL611:AO611"/>
    <mergeCell ref="AP611:AS611"/>
    <mergeCell ref="AT611:AW611"/>
    <mergeCell ref="D612:N612"/>
    <mergeCell ref="O612:V612"/>
    <mergeCell ref="W612:Y612"/>
    <mergeCell ref="Z612:AA612"/>
    <mergeCell ref="AB612:AC612"/>
    <mergeCell ref="AD612:AE612"/>
    <mergeCell ref="AF612:AH612"/>
    <mergeCell ref="AI612:AK612"/>
    <mergeCell ref="AL612:AO612"/>
    <mergeCell ref="AP612:AS612"/>
    <mergeCell ref="AT612:AW612"/>
    <mergeCell ref="D613:N613"/>
    <mergeCell ref="O613:V613"/>
    <mergeCell ref="W613:Y613"/>
    <mergeCell ref="Z613:AA613"/>
    <mergeCell ref="AB613:AC613"/>
    <mergeCell ref="AD613:AE613"/>
    <mergeCell ref="AF613:AH613"/>
    <mergeCell ref="AI613:AK613"/>
    <mergeCell ref="AL613:AO613"/>
    <mergeCell ref="AP613:AS613"/>
    <mergeCell ref="AT613:AW613"/>
    <mergeCell ref="AI614:AK614"/>
    <mergeCell ref="AL614:AO614"/>
    <mergeCell ref="AP614:AS614"/>
    <mergeCell ref="AT614:AW614"/>
    <mergeCell ref="D615:N615"/>
    <mergeCell ref="O615:V615"/>
    <mergeCell ref="W615:Y615"/>
    <mergeCell ref="Z615:AA615"/>
    <mergeCell ref="AB615:AC615"/>
    <mergeCell ref="AD615:AE615"/>
    <mergeCell ref="AF615:AH615"/>
    <mergeCell ref="AI615:AK615"/>
    <mergeCell ref="AL615:AO615"/>
    <mergeCell ref="AP615:AS615"/>
    <mergeCell ref="AT615:AW615"/>
    <mergeCell ref="D616:N616"/>
    <mergeCell ref="O616:V616"/>
    <mergeCell ref="W616:Y616"/>
    <mergeCell ref="Z616:AA616"/>
    <mergeCell ref="AB616:AC616"/>
    <mergeCell ref="AD616:AE616"/>
    <mergeCell ref="AF616:AH616"/>
    <mergeCell ref="AI616:AK616"/>
    <mergeCell ref="AL616:AO616"/>
    <mergeCell ref="AP616:AS616"/>
    <mergeCell ref="AT616:AW616"/>
    <mergeCell ref="Z617:AA617"/>
    <mergeCell ref="AB617:AC617"/>
    <mergeCell ref="AD617:AE617"/>
    <mergeCell ref="AF617:AH617"/>
    <mergeCell ref="AI617:AK617"/>
    <mergeCell ref="AL617:AO617"/>
    <mergeCell ref="AP617:AS617"/>
    <mergeCell ref="AT617:AW617"/>
    <mergeCell ref="AI618:AK618"/>
    <mergeCell ref="AL618:AO618"/>
    <mergeCell ref="AP618:AS618"/>
    <mergeCell ref="AT618:AW618"/>
    <mergeCell ref="D619:N619"/>
    <mergeCell ref="O619:V619"/>
    <mergeCell ref="W619:Y619"/>
    <mergeCell ref="Z619:AA619"/>
    <mergeCell ref="AB619:AC619"/>
    <mergeCell ref="AD619:AE619"/>
    <mergeCell ref="AF619:AH619"/>
    <mergeCell ref="AI619:AK619"/>
    <mergeCell ref="AL619:AO619"/>
    <mergeCell ref="AP619:AS619"/>
    <mergeCell ref="AT619:AW619"/>
    <mergeCell ref="D620:N620"/>
    <mergeCell ref="O620:V620"/>
    <mergeCell ref="W620:Y620"/>
    <mergeCell ref="Z620:AA620"/>
    <mergeCell ref="AB620:AC620"/>
    <mergeCell ref="AD620:AE620"/>
    <mergeCell ref="AF620:AH620"/>
    <mergeCell ref="AI620:AK620"/>
    <mergeCell ref="AL620:AO620"/>
    <mergeCell ref="AP620:AS620"/>
    <mergeCell ref="AT620:AW620"/>
    <mergeCell ref="D621:N621"/>
    <mergeCell ref="O621:V621"/>
    <mergeCell ref="W621:Y621"/>
    <mergeCell ref="Z621:AA621"/>
    <mergeCell ref="AB621:AC621"/>
    <mergeCell ref="AD621:AE621"/>
    <mergeCell ref="AF621:AH621"/>
    <mergeCell ref="AI621:AK621"/>
    <mergeCell ref="AL621:AO621"/>
    <mergeCell ref="AP621:AS621"/>
    <mergeCell ref="AT621:AW621"/>
    <mergeCell ref="AI622:AK622"/>
    <mergeCell ref="AL622:AO622"/>
    <mergeCell ref="AP622:AS622"/>
    <mergeCell ref="AT622:AW622"/>
    <mergeCell ref="D623:N623"/>
    <mergeCell ref="O623:V623"/>
    <mergeCell ref="W623:Y623"/>
    <mergeCell ref="Z623:AA623"/>
    <mergeCell ref="AB623:AC623"/>
    <mergeCell ref="AD623:AE623"/>
    <mergeCell ref="AF623:AH623"/>
    <mergeCell ref="AI623:AK623"/>
    <mergeCell ref="AL623:AO623"/>
    <mergeCell ref="AP623:AS623"/>
    <mergeCell ref="AT623:AW623"/>
    <mergeCell ref="D624:N624"/>
    <mergeCell ref="O624:V624"/>
    <mergeCell ref="W624:Y624"/>
    <mergeCell ref="Z624:AA624"/>
    <mergeCell ref="AB624:AC624"/>
    <mergeCell ref="AD624:AE624"/>
    <mergeCell ref="AF624:AH624"/>
    <mergeCell ref="AI624:AK624"/>
    <mergeCell ref="AL624:AO624"/>
    <mergeCell ref="AP624:AS624"/>
    <mergeCell ref="AT624:AW624"/>
    <mergeCell ref="D625:N625"/>
    <mergeCell ref="O625:V625"/>
    <mergeCell ref="W625:Y625"/>
    <mergeCell ref="Z625:AA625"/>
    <mergeCell ref="AB625:AC625"/>
    <mergeCell ref="AD625:AE625"/>
    <mergeCell ref="AF625:AH625"/>
    <mergeCell ref="AI625:AK625"/>
    <mergeCell ref="AL625:AO625"/>
    <mergeCell ref="AP625:AS625"/>
    <mergeCell ref="AT625:AW625"/>
    <mergeCell ref="AI626:AK626"/>
    <mergeCell ref="AL626:AO626"/>
    <mergeCell ref="AP626:AS626"/>
    <mergeCell ref="AT626:AW626"/>
    <mergeCell ref="D627:N627"/>
    <mergeCell ref="O627:V627"/>
    <mergeCell ref="W627:Y627"/>
    <mergeCell ref="Z627:AA627"/>
    <mergeCell ref="AB627:AC627"/>
    <mergeCell ref="AD627:AE627"/>
    <mergeCell ref="AF627:AH627"/>
    <mergeCell ref="AI627:AK627"/>
    <mergeCell ref="AL627:AO627"/>
    <mergeCell ref="AP627:AS627"/>
    <mergeCell ref="AT627:AW627"/>
    <mergeCell ref="D628:N628"/>
    <mergeCell ref="O628:V628"/>
    <mergeCell ref="W628:Y628"/>
    <mergeCell ref="Z628:AA628"/>
    <mergeCell ref="AB628:AC628"/>
    <mergeCell ref="AD628:AE628"/>
    <mergeCell ref="AF628:AH628"/>
    <mergeCell ref="AI628:AK628"/>
    <mergeCell ref="AL628:AO628"/>
    <mergeCell ref="AP628:AS628"/>
    <mergeCell ref="AT628:AW628"/>
    <mergeCell ref="D629:N629"/>
    <mergeCell ref="O629:V629"/>
    <mergeCell ref="W629:Y629"/>
    <mergeCell ref="Z629:AA629"/>
    <mergeCell ref="AB629:AC629"/>
    <mergeCell ref="AD629:AE629"/>
    <mergeCell ref="AF629:AH629"/>
    <mergeCell ref="AI629:AK629"/>
    <mergeCell ref="AL629:AO629"/>
    <mergeCell ref="AP629:AS629"/>
    <mergeCell ref="AT629:AW629"/>
    <mergeCell ref="AT630:AW630"/>
    <mergeCell ref="D631:N631"/>
    <mergeCell ref="O631:V631"/>
    <mergeCell ref="W631:Y631"/>
    <mergeCell ref="Z631:AA631"/>
    <mergeCell ref="AB631:AC631"/>
    <mergeCell ref="AD631:AE631"/>
    <mergeCell ref="AF631:AH631"/>
    <mergeCell ref="AI631:AK631"/>
    <mergeCell ref="AL631:AO631"/>
    <mergeCell ref="AP631:AS631"/>
    <mergeCell ref="AT631:AW631"/>
    <mergeCell ref="D632:N632"/>
    <mergeCell ref="O632:V632"/>
    <mergeCell ref="W632:Y632"/>
    <mergeCell ref="Z632:AA632"/>
    <mergeCell ref="AB632:AC632"/>
    <mergeCell ref="AD632:AE632"/>
    <mergeCell ref="AF632:AH632"/>
    <mergeCell ref="AI632:AK632"/>
    <mergeCell ref="AL632:AO632"/>
    <mergeCell ref="AP632:AS632"/>
    <mergeCell ref="AT632:AW632"/>
    <mergeCell ref="D633:N633"/>
    <mergeCell ref="O633:V633"/>
    <mergeCell ref="W633:Y633"/>
    <mergeCell ref="Z633:AA633"/>
    <mergeCell ref="AB633:AC633"/>
    <mergeCell ref="AD633:AE633"/>
    <mergeCell ref="AF633:AH633"/>
    <mergeCell ref="AI633:AK633"/>
    <mergeCell ref="AL633:AO633"/>
    <mergeCell ref="AP633:AS633"/>
    <mergeCell ref="AT633:AW633"/>
    <mergeCell ref="AT634:AW634"/>
    <mergeCell ref="D635:N635"/>
    <mergeCell ref="O635:V635"/>
    <mergeCell ref="W635:Y635"/>
    <mergeCell ref="Z635:AA635"/>
    <mergeCell ref="AB635:AC635"/>
    <mergeCell ref="AD635:AE635"/>
    <mergeCell ref="AF635:AH635"/>
    <mergeCell ref="AI635:AK635"/>
    <mergeCell ref="AL635:AO635"/>
    <mergeCell ref="AP635:AS635"/>
    <mergeCell ref="AT635:AW635"/>
    <mergeCell ref="AT636:AW636"/>
    <mergeCell ref="D637:N637"/>
    <mergeCell ref="O637:V637"/>
    <mergeCell ref="W637:Y637"/>
    <mergeCell ref="Z637:AA637"/>
    <mergeCell ref="AB637:AC637"/>
    <mergeCell ref="AD637:AE637"/>
    <mergeCell ref="AF637:AH637"/>
    <mergeCell ref="AI637:AK637"/>
    <mergeCell ref="AL637:AO637"/>
    <mergeCell ref="AP637:AS637"/>
    <mergeCell ref="AT637:AW637"/>
    <mergeCell ref="D638:N638"/>
    <mergeCell ref="O638:V638"/>
    <mergeCell ref="W638:Y638"/>
    <mergeCell ref="Z638:AA638"/>
    <mergeCell ref="AB638:AC638"/>
    <mergeCell ref="AD638:AE638"/>
    <mergeCell ref="AF638:AH638"/>
    <mergeCell ref="AI638:AK638"/>
    <mergeCell ref="AL638:AO638"/>
    <mergeCell ref="AP638:AS638"/>
    <mergeCell ref="AT638:AW638"/>
    <mergeCell ref="AT639:AW639"/>
    <mergeCell ref="D640:N640"/>
    <mergeCell ref="O640:V640"/>
    <mergeCell ref="W640:Y640"/>
    <mergeCell ref="Z640:AA640"/>
    <mergeCell ref="AB640:AC640"/>
    <mergeCell ref="AD640:AE640"/>
    <mergeCell ref="AF640:AH640"/>
    <mergeCell ref="AI640:AK640"/>
    <mergeCell ref="AL640:AO640"/>
    <mergeCell ref="AP640:AS640"/>
    <mergeCell ref="AT640:AW640"/>
    <mergeCell ref="D641:N641"/>
    <mergeCell ref="O641:V641"/>
    <mergeCell ref="W641:Y641"/>
    <mergeCell ref="Z641:AA641"/>
    <mergeCell ref="AB641:AC641"/>
    <mergeCell ref="AD641:AE641"/>
    <mergeCell ref="AF641:AH641"/>
    <mergeCell ref="AI641:AK641"/>
    <mergeCell ref="AL641:AO641"/>
    <mergeCell ref="AP641:AS641"/>
    <mergeCell ref="AT641:AW641"/>
    <mergeCell ref="D642:N642"/>
    <mergeCell ref="O642:V642"/>
    <mergeCell ref="W642:Y642"/>
    <mergeCell ref="Z642:AA642"/>
    <mergeCell ref="AB642:AC642"/>
    <mergeCell ref="AD642:AE642"/>
    <mergeCell ref="AF642:AH642"/>
    <mergeCell ref="AI642:AK642"/>
    <mergeCell ref="AL642:AO642"/>
    <mergeCell ref="AP642:AS642"/>
    <mergeCell ref="AT642:AW642"/>
    <mergeCell ref="D643:N643"/>
    <mergeCell ref="O643:V643"/>
    <mergeCell ref="W643:Y643"/>
    <mergeCell ref="Z643:AA643"/>
    <mergeCell ref="AB643:AC643"/>
    <mergeCell ref="AD643:AE643"/>
    <mergeCell ref="AF643:AH643"/>
    <mergeCell ref="AI643:AK643"/>
    <mergeCell ref="AL643:AO643"/>
    <mergeCell ref="AP643:AS643"/>
    <mergeCell ref="AT643:AW643"/>
    <mergeCell ref="D644:N644"/>
    <mergeCell ref="O644:V644"/>
    <mergeCell ref="W644:Y644"/>
    <mergeCell ref="Z644:AA644"/>
    <mergeCell ref="AB644:AC644"/>
    <mergeCell ref="AD644:AE644"/>
    <mergeCell ref="AF644:AH644"/>
    <mergeCell ref="AI644:AK644"/>
    <mergeCell ref="AL644:AO644"/>
    <mergeCell ref="AP644:AS644"/>
    <mergeCell ref="AT644:AW644"/>
    <mergeCell ref="D645:N645"/>
    <mergeCell ref="O645:V645"/>
    <mergeCell ref="W645:Y645"/>
    <mergeCell ref="Z645:AA645"/>
    <mergeCell ref="AB645:AC645"/>
    <mergeCell ref="AD645:AE645"/>
    <mergeCell ref="AF645:AH645"/>
    <mergeCell ref="AI645:AK645"/>
    <mergeCell ref="AL645:AO645"/>
    <mergeCell ref="AP645:AS645"/>
    <mergeCell ref="AT645:AW645"/>
    <mergeCell ref="AI646:AK646"/>
    <mergeCell ref="AL646:AO646"/>
    <mergeCell ref="AP646:AS646"/>
    <mergeCell ref="AT646:AW646"/>
    <mergeCell ref="D647:N647"/>
    <mergeCell ref="O647:V647"/>
    <mergeCell ref="W647:Y647"/>
    <mergeCell ref="Z647:AA647"/>
    <mergeCell ref="AB647:AC647"/>
    <mergeCell ref="AD647:AE647"/>
    <mergeCell ref="AF647:AH647"/>
    <mergeCell ref="AI647:AK647"/>
    <mergeCell ref="AL647:AO647"/>
    <mergeCell ref="AP647:AS647"/>
    <mergeCell ref="AT647:AW647"/>
    <mergeCell ref="D648:N648"/>
    <mergeCell ref="O648:V648"/>
    <mergeCell ref="W648:Y648"/>
    <mergeCell ref="Z648:AA648"/>
    <mergeCell ref="AB648:AC648"/>
    <mergeCell ref="AD648:AE648"/>
    <mergeCell ref="AF648:AH648"/>
    <mergeCell ref="AI648:AK648"/>
    <mergeCell ref="AL648:AO648"/>
    <mergeCell ref="AP648:AS648"/>
    <mergeCell ref="AT648:AW648"/>
    <mergeCell ref="D649:N649"/>
    <mergeCell ref="O649:V649"/>
    <mergeCell ref="W649:Y649"/>
    <mergeCell ref="Z649:AA649"/>
    <mergeCell ref="AB649:AC649"/>
    <mergeCell ref="AD649:AE649"/>
    <mergeCell ref="AF649:AH649"/>
    <mergeCell ref="AI649:AK649"/>
    <mergeCell ref="AL649:AO649"/>
    <mergeCell ref="AP649:AS649"/>
    <mergeCell ref="AT649:AW649"/>
    <mergeCell ref="AI650:AK650"/>
    <mergeCell ref="AL650:AO650"/>
    <mergeCell ref="AP650:AS650"/>
    <mergeCell ref="AT650:AW650"/>
    <mergeCell ref="D651:N651"/>
    <mergeCell ref="O651:V651"/>
    <mergeCell ref="W651:Y651"/>
    <mergeCell ref="Z651:AA651"/>
    <mergeCell ref="AB651:AC651"/>
    <mergeCell ref="AD651:AE651"/>
    <mergeCell ref="AF651:AH651"/>
    <mergeCell ref="AI651:AK651"/>
    <mergeCell ref="AL651:AO651"/>
    <mergeCell ref="AP651:AS651"/>
    <mergeCell ref="AT651:AW651"/>
    <mergeCell ref="D652:N652"/>
    <mergeCell ref="O652:V652"/>
    <mergeCell ref="W652:Y652"/>
    <mergeCell ref="Z652:AA652"/>
    <mergeCell ref="AB652:AC652"/>
    <mergeCell ref="AD652:AE652"/>
    <mergeCell ref="AF652:AH652"/>
    <mergeCell ref="AI652:AK652"/>
    <mergeCell ref="AL652:AO652"/>
    <mergeCell ref="AP652:AS652"/>
    <mergeCell ref="AT652:AW652"/>
    <mergeCell ref="D653:N653"/>
    <mergeCell ref="O653:V653"/>
    <mergeCell ref="W653:Y653"/>
    <mergeCell ref="Z653:AA653"/>
    <mergeCell ref="AB653:AC653"/>
    <mergeCell ref="AD653:AE653"/>
    <mergeCell ref="AF653:AH653"/>
    <mergeCell ref="AI653:AK653"/>
    <mergeCell ref="AL653:AO653"/>
    <mergeCell ref="AP653:AS653"/>
    <mergeCell ref="AT653:AW653"/>
    <mergeCell ref="AI654:AK654"/>
    <mergeCell ref="AL654:AO654"/>
    <mergeCell ref="AP654:AS654"/>
    <mergeCell ref="AT654:AW654"/>
    <mergeCell ref="D655:N655"/>
    <mergeCell ref="O655:V655"/>
    <mergeCell ref="W655:Y655"/>
    <mergeCell ref="Z655:AA655"/>
    <mergeCell ref="AB655:AC655"/>
    <mergeCell ref="AD655:AE655"/>
    <mergeCell ref="AF655:AH655"/>
    <mergeCell ref="AI655:AK655"/>
    <mergeCell ref="AL655:AO655"/>
    <mergeCell ref="AP655:AS655"/>
    <mergeCell ref="AT655:AW655"/>
    <mergeCell ref="D656:N656"/>
    <mergeCell ref="O656:V656"/>
    <mergeCell ref="W656:Y656"/>
    <mergeCell ref="Z656:AA656"/>
    <mergeCell ref="AB656:AC656"/>
    <mergeCell ref="AD656:AE656"/>
    <mergeCell ref="AF656:AH656"/>
    <mergeCell ref="AI656:AK656"/>
    <mergeCell ref="AL656:AO656"/>
    <mergeCell ref="AP656:AS656"/>
    <mergeCell ref="AT656:AW656"/>
    <mergeCell ref="Z657:AA657"/>
    <mergeCell ref="AB657:AC657"/>
    <mergeCell ref="AD657:AE657"/>
    <mergeCell ref="AF657:AH657"/>
    <mergeCell ref="AI657:AK657"/>
    <mergeCell ref="AL657:AO657"/>
    <mergeCell ref="AP657:AS657"/>
    <mergeCell ref="AT657:AW657"/>
    <mergeCell ref="AI658:AK658"/>
    <mergeCell ref="AL658:AO658"/>
    <mergeCell ref="AP658:AS658"/>
    <mergeCell ref="AT658:AW658"/>
    <mergeCell ref="D659:N659"/>
    <mergeCell ref="O659:V659"/>
    <mergeCell ref="W659:Y659"/>
    <mergeCell ref="Z659:AA659"/>
    <mergeCell ref="AB659:AC659"/>
    <mergeCell ref="AD659:AE659"/>
    <mergeCell ref="AF659:AH659"/>
    <mergeCell ref="AI659:AK659"/>
    <mergeCell ref="AL659:AO659"/>
    <mergeCell ref="AP659:AS659"/>
    <mergeCell ref="AT659:AW659"/>
    <mergeCell ref="D660:N660"/>
    <mergeCell ref="O660:V660"/>
    <mergeCell ref="W660:Y660"/>
    <mergeCell ref="Z660:AA660"/>
    <mergeCell ref="AB660:AC660"/>
    <mergeCell ref="AD660:AE660"/>
    <mergeCell ref="AF660:AH660"/>
    <mergeCell ref="AI660:AK660"/>
    <mergeCell ref="AL660:AO660"/>
    <mergeCell ref="AP660:AS660"/>
    <mergeCell ref="AT660:AW660"/>
    <mergeCell ref="D661:N661"/>
    <mergeCell ref="O661:V661"/>
    <mergeCell ref="W661:Y661"/>
    <mergeCell ref="Z661:AA661"/>
    <mergeCell ref="AB661:AC661"/>
    <mergeCell ref="AD661:AE661"/>
    <mergeCell ref="AF661:AH661"/>
    <mergeCell ref="AI661:AK661"/>
    <mergeCell ref="AL661:AO661"/>
    <mergeCell ref="AP661:AS661"/>
    <mergeCell ref="AT661:AW661"/>
    <mergeCell ref="AI662:AK662"/>
    <mergeCell ref="AL662:AO662"/>
    <mergeCell ref="AP662:AS662"/>
    <mergeCell ref="AT662:AW662"/>
    <mergeCell ref="D663:N663"/>
    <mergeCell ref="O663:V663"/>
    <mergeCell ref="W663:Y663"/>
    <mergeCell ref="Z663:AA663"/>
    <mergeCell ref="AB663:AC663"/>
    <mergeCell ref="AD663:AE663"/>
    <mergeCell ref="AF663:AH663"/>
    <mergeCell ref="AI663:AK663"/>
    <mergeCell ref="AL663:AO663"/>
    <mergeCell ref="AP663:AS663"/>
    <mergeCell ref="AT663:AW663"/>
    <mergeCell ref="D664:N664"/>
    <mergeCell ref="O664:V664"/>
    <mergeCell ref="W664:Y664"/>
    <mergeCell ref="Z664:AA664"/>
    <mergeCell ref="AB664:AC664"/>
    <mergeCell ref="AD664:AE664"/>
    <mergeCell ref="AF664:AH664"/>
    <mergeCell ref="AI664:AK664"/>
    <mergeCell ref="AL664:AO664"/>
    <mergeCell ref="AP664:AS664"/>
    <mergeCell ref="AT664:AW664"/>
    <mergeCell ref="D665:N665"/>
    <mergeCell ref="O665:V665"/>
    <mergeCell ref="W665:Y665"/>
    <mergeCell ref="Z665:AA665"/>
    <mergeCell ref="AB665:AC665"/>
    <mergeCell ref="AD665:AE665"/>
    <mergeCell ref="AF665:AH665"/>
    <mergeCell ref="AI665:AK665"/>
    <mergeCell ref="AL665:AO665"/>
    <mergeCell ref="AP665:AS665"/>
    <mergeCell ref="AT665:AW665"/>
    <mergeCell ref="AI666:AK666"/>
    <mergeCell ref="AL666:AO666"/>
    <mergeCell ref="AP666:AS666"/>
    <mergeCell ref="AT666:AW666"/>
    <mergeCell ref="D667:N667"/>
    <mergeCell ref="O667:V667"/>
    <mergeCell ref="W667:Y667"/>
    <mergeCell ref="Z667:AA667"/>
    <mergeCell ref="AB667:AC667"/>
    <mergeCell ref="AD667:AE667"/>
    <mergeCell ref="AF667:AH667"/>
    <mergeCell ref="AI667:AK667"/>
    <mergeCell ref="AL667:AO667"/>
    <mergeCell ref="AP667:AS667"/>
    <mergeCell ref="AT667:AW667"/>
    <mergeCell ref="D668:N668"/>
    <mergeCell ref="O668:V668"/>
    <mergeCell ref="W668:Y668"/>
    <mergeCell ref="Z668:AA668"/>
    <mergeCell ref="AB668:AC668"/>
    <mergeCell ref="AD668:AE668"/>
    <mergeCell ref="AF668:AH668"/>
    <mergeCell ref="AI668:AK668"/>
    <mergeCell ref="AL668:AO668"/>
    <mergeCell ref="AP668:AS668"/>
    <mergeCell ref="AT668:AW668"/>
    <mergeCell ref="D669:N669"/>
    <mergeCell ref="O669:V669"/>
    <mergeCell ref="W669:Y669"/>
    <mergeCell ref="Z669:AA669"/>
    <mergeCell ref="AB669:AC669"/>
    <mergeCell ref="AD669:AE669"/>
    <mergeCell ref="AF669:AH669"/>
    <mergeCell ref="AI669:AK669"/>
    <mergeCell ref="AL669:AO669"/>
    <mergeCell ref="AP669:AS669"/>
    <mergeCell ref="AT669:AW669"/>
    <mergeCell ref="AT670:AW670"/>
    <mergeCell ref="D671:N671"/>
    <mergeCell ref="O671:V671"/>
    <mergeCell ref="W671:Y671"/>
    <mergeCell ref="Z671:AA671"/>
    <mergeCell ref="AB671:AC671"/>
    <mergeCell ref="AD671:AE671"/>
    <mergeCell ref="AF671:AH671"/>
    <mergeCell ref="AI671:AK671"/>
    <mergeCell ref="AL671:AO671"/>
    <mergeCell ref="AP671:AS671"/>
    <mergeCell ref="AT671:AW671"/>
    <mergeCell ref="D672:N672"/>
    <mergeCell ref="O672:V672"/>
    <mergeCell ref="W672:Y672"/>
    <mergeCell ref="Z672:AA672"/>
    <mergeCell ref="AB672:AC672"/>
    <mergeCell ref="AD672:AE672"/>
    <mergeCell ref="AF672:AH672"/>
    <mergeCell ref="AI672:AK672"/>
    <mergeCell ref="AL672:AO672"/>
    <mergeCell ref="AP672:AS672"/>
    <mergeCell ref="AT672:AW672"/>
    <mergeCell ref="D673:N673"/>
    <mergeCell ref="O673:V673"/>
    <mergeCell ref="W673:Y673"/>
    <mergeCell ref="Z673:AA673"/>
    <mergeCell ref="AB673:AC673"/>
    <mergeCell ref="AD673:AE673"/>
    <mergeCell ref="AF673:AH673"/>
    <mergeCell ref="AI673:AK673"/>
    <mergeCell ref="AL673:AO673"/>
    <mergeCell ref="AP673:AS673"/>
    <mergeCell ref="AT673:AW673"/>
    <mergeCell ref="AT674:AW674"/>
    <mergeCell ref="D675:N675"/>
    <mergeCell ref="O675:V675"/>
    <mergeCell ref="W675:Y675"/>
    <mergeCell ref="Z675:AA675"/>
    <mergeCell ref="AB675:AC675"/>
    <mergeCell ref="AD675:AE675"/>
    <mergeCell ref="AF675:AH675"/>
    <mergeCell ref="AI675:AK675"/>
    <mergeCell ref="AL675:AO675"/>
    <mergeCell ref="AP675:AS675"/>
    <mergeCell ref="AT675:AW675"/>
    <mergeCell ref="AT676:AW676"/>
    <mergeCell ref="D677:N677"/>
    <mergeCell ref="O677:V677"/>
    <mergeCell ref="W677:Y677"/>
    <mergeCell ref="Z677:AA677"/>
    <mergeCell ref="AB677:AC677"/>
    <mergeCell ref="AD677:AE677"/>
    <mergeCell ref="AF677:AH677"/>
    <mergeCell ref="AI677:AK677"/>
    <mergeCell ref="AL677:AO677"/>
    <mergeCell ref="AP677:AS677"/>
    <mergeCell ref="AT677:AW677"/>
    <mergeCell ref="D678:N678"/>
    <mergeCell ref="O678:V678"/>
    <mergeCell ref="W678:Y678"/>
    <mergeCell ref="Z678:AA678"/>
    <mergeCell ref="AB678:AC678"/>
    <mergeCell ref="AD678:AE678"/>
    <mergeCell ref="AF678:AH678"/>
    <mergeCell ref="AI678:AK678"/>
    <mergeCell ref="AL678:AO678"/>
    <mergeCell ref="AP678:AS678"/>
    <mergeCell ref="AT678:AW678"/>
    <mergeCell ref="AT679:AW679"/>
    <mergeCell ref="D680:N680"/>
    <mergeCell ref="O680:V680"/>
    <mergeCell ref="W680:Y680"/>
    <mergeCell ref="Z680:AA680"/>
    <mergeCell ref="AB680:AC680"/>
    <mergeCell ref="AD680:AE680"/>
    <mergeCell ref="AF680:AH680"/>
    <mergeCell ref="AI680:AK680"/>
    <mergeCell ref="AL680:AO680"/>
    <mergeCell ref="AP680:AS680"/>
    <mergeCell ref="AT680:AW680"/>
    <mergeCell ref="D681:N681"/>
    <mergeCell ref="O681:V681"/>
    <mergeCell ref="W681:Y681"/>
    <mergeCell ref="Z681:AA681"/>
    <mergeCell ref="AB681:AC681"/>
    <mergeCell ref="AD681:AE681"/>
    <mergeCell ref="AF681:AH681"/>
    <mergeCell ref="AI681:AK681"/>
    <mergeCell ref="AL681:AO681"/>
    <mergeCell ref="AP681:AS681"/>
    <mergeCell ref="AT681:AW681"/>
    <mergeCell ref="D682:N682"/>
    <mergeCell ref="O682:V682"/>
    <mergeCell ref="W682:Y682"/>
    <mergeCell ref="Z682:AA682"/>
    <mergeCell ref="AB682:AC682"/>
    <mergeCell ref="AD682:AE682"/>
    <mergeCell ref="AF682:AH682"/>
    <mergeCell ref="AI682:AK682"/>
    <mergeCell ref="AL682:AO682"/>
    <mergeCell ref="AP682:AS682"/>
    <mergeCell ref="AT682:AW682"/>
    <mergeCell ref="D683:N683"/>
    <mergeCell ref="O683:V683"/>
    <mergeCell ref="W683:Y683"/>
    <mergeCell ref="Z683:AA683"/>
    <mergeCell ref="AB683:AC683"/>
    <mergeCell ref="AD683:AE683"/>
    <mergeCell ref="AF683:AH683"/>
    <mergeCell ref="AI683:AK683"/>
    <mergeCell ref="AL683:AO683"/>
    <mergeCell ref="AP683:AS683"/>
    <mergeCell ref="AT683:AW683"/>
    <mergeCell ref="D684:N684"/>
    <mergeCell ref="O684:V684"/>
    <mergeCell ref="W684:Y684"/>
    <mergeCell ref="Z684:AA684"/>
    <mergeCell ref="AB684:AC684"/>
    <mergeCell ref="AD684:AE684"/>
    <mergeCell ref="AF684:AH684"/>
    <mergeCell ref="AI684:AK684"/>
    <mergeCell ref="AL684:AO684"/>
    <mergeCell ref="AP684:AS684"/>
    <mergeCell ref="AT684:AW684"/>
    <mergeCell ref="D685:N685"/>
    <mergeCell ref="O685:V685"/>
    <mergeCell ref="W685:Y685"/>
    <mergeCell ref="Z685:AA685"/>
    <mergeCell ref="AB685:AC685"/>
    <mergeCell ref="AD685:AE685"/>
    <mergeCell ref="AF685:AH685"/>
    <mergeCell ref="AI685:AK685"/>
    <mergeCell ref="AL685:AO685"/>
    <mergeCell ref="AP685:AS685"/>
    <mergeCell ref="AT685:AW685"/>
    <mergeCell ref="AI686:AK686"/>
    <mergeCell ref="AL686:AO686"/>
    <mergeCell ref="AP686:AS686"/>
    <mergeCell ref="AT686:AW686"/>
    <mergeCell ref="D687:N687"/>
    <mergeCell ref="O687:V687"/>
    <mergeCell ref="W687:Y687"/>
    <mergeCell ref="Z687:AA687"/>
    <mergeCell ref="AB687:AC687"/>
    <mergeCell ref="AD687:AE687"/>
    <mergeCell ref="AF687:AH687"/>
    <mergeCell ref="AI687:AK687"/>
    <mergeCell ref="AL687:AO687"/>
    <mergeCell ref="AP687:AS687"/>
    <mergeCell ref="AT687:AW687"/>
    <mergeCell ref="D688:N688"/>
    <mergeCell ref="O688:V688"/>
    <mergeCell ref="W688:Y688"/>
    <mergeCell ref="Z688:AA688"/>
    <mergeCell ref="AB688:AC688"/>
    <mergeCell ref="AD688:AE688"/>
    <mergeCell ref="AF688:AH688"/>
    <mergeCell ref="AI688:AK688"/>
    <mergeCell ref="AL688:AO688"/>
    <mergeCell ref="AP688:AS688"/>
    <mergeCell ref="AT688:AW688"/>
    <mergeCell ref="D689:N689"/>
    <mergeCell ref="O689:V689"/>
    <mergeCell ref="W689:Y689"/>
    <mergeCell ref="Z689:AA689"/>
    <mergeCell ref="AB689:AC689"/>
    <mergeCell ref="AD689:AE689"/>
    <mergeCell ref="AF689:AH689"/>
    <mergeCell ref="AI689:AK689"/>
    <mergeCell ref="AL689:AO689"/>
    <mergeCell ref="AP689:AS689"/>
    <mergeCell ref="AT689:AW689"/>
    <mergeCell ref="AI690:AK690"/>
    <mergeCell ref="AL690:AO690"/>
    <mergeCell ref="AP690:AS690"/>
    <mergeCell ref="AT690:AW690"/>
    <mergeCell ref="D691:N691"/>
    <mergeCell ref="O691:V691"/>
    <mergeCell ref="W691:Y691"/>
    <mergeCell ref="Z691:AA691"/>
    <mergeCell ref="AB691:AC691"/>
    <mergeCell ref="AD691:AE691"/>
    <mergeCell ref="AF691:AH691"/>
    <mergeCell ref="AI691:AK691"/>
    <mergeCell ref="AL691:AO691"/>
    <mergeCell ref="AP691:AS691"/>
    <mergeCell ref="AT691:AW691"/>
    <mergeCell ref="D692:N692"/>
    <mergeCell ref="O692:V692"/>
    <mergeCell ref="W692:Y692"/>
    <mergeCell ref="Z692:AA692"/>
    <mergeCell ref="AB692:AC692"/>
    <mergeCell ref="AD692:AE692"/>
    <mergeCell ref="AF692:AH692"/>
    <mergeCell ref="AI692:AK692"/>
    <mergeCell ref="AL692:AO692"/>
    <mergeCell ref="AP692:AS692"/>
    <mergeCell ref="AT692:AW692"/>
    <mergeCell ref="D693:N693"/>
    <mergeCell ref="O693:V693"/>
    <mergeCell ref="W693:Y693"/>
    <mergeCell ref="Z693:AA693"/>
    <mergeCell ref="AB693:AC693"/>
    <mergeCell ref="AD693:AE693"/>
    <mergeCell ref="AF693:AH693"/>
    <mergeCell ref="AI693:AK693"/>
    <mergeCell ref="AL693:AO693"/>
    <mergeCell ref="AP693:AS693"/>
    <mergeCell ref="AT693:AW693"/>
    <mergeCell ref="AI694:AK694"/>
    <mergeCell ref="AL694:AO694"/>
    <mergeCell ref="AP694:AS694"/>
    <mergeCell ref="AT694:AW694"/>
    <mergeCell ref="D695:N695"/>
    <mergeCell ref="O695:V695"/>
    <mergeCell ref="W695:Y695"/>
    <mergeCell ref="Z695:AA695"/>
    <mergeCell ref="AB695:AC695"/>
    <mergeCell ref="AD695:AE695"/>
    <mergeCell ref="AF695:AH695"/>
    <mergeCell ref="AI695:AK695"/>
    <mergeCell ref="AL695:AO695"/>
    <mergeCell ref="AP695:AS695"/>
    <mergeCell ref="AT695:AW695"/>
    <mergeCell ref="D696:N696"/>
    <mergeCell ref="O696:V696"/>
    <mergeCell ref="W696:Y696"/>
    <mergeCell ref="Z696:AA696"/>
    <mergeCell ref="AB696:AC696"/>
    <mergeCell ref="AD696:AE696"/>
    <mergeCell ref="AF696:AH696"/>
    <mergeCell ref="AI696:AK696"/>
    <mergeCell ref="AL696:AO696"/>
    <mergeCell ref="AP696:AS696"/>
    <mergeCell ref="AT696:AW696"/>
    <mergeCell ref="Z697:AA697"/>
    <mergeCell ref="AB697:AC697"/>
    <mergeCell ref="AD697:AE697"/>
    <mergeCell ref="AF697:AH697"/>
    <mergeCell ref="AI697:AK697"/>
    <mergeCell ref="AL697:AO697"/>
    <mergeCell ref="AP697:AS697"/>
    <mergeCell ref="AT697:AW697"/>
    <mergeCell ref="AI698:AK698"/>
    <mergeCell ref="AL698:AO698"/>
    <mergeCell ref="AP698:AS698"/>
    <mergeCell ref="AT698:AW698"/>
    <mergeCell ref="D699:N699"/>
    <mergeCell ref="O699:V699"/>
    <mergeCell ref="W699:Y699"/>
    <mergeCell ref="Z699:AA699"/>
    <mergeCell ref="AB699:AC699"/>
    <mergeCell ref="AD699:AE699"/>
    <mergeCell ref="AF699:AH699"/>
    <mergeCell ref="AI699:AK699"/>
    <mergeCell ref="AL699:AO699"/>
    <mergeCell ref="AP699:AS699"/>
    <mergeCell ref="AT699:AW699"/>
    <mergeCell ref="D700:N700"/>
    <mergeCell ref="O700:V700"/>
    <mergeCell ref="W700:Y700"/>
    <mergeCell ref="Z700:AA700"/>
    <mergeCell ref="AB700:AC700"/>
    <mergeCell ref="AD700:AE700"/>
    <mergeCell ref="AF700:AH700"/>
    <mergeCell ref="AI700:AK700"/>
    <mergeCell ref="AL700:AO700"/>
    <mergeCell ref="AP700:AS700"/>
    <mergeCell ref="AT700:AW700"/>
    <mergeCell ref="D701:N701"/>
    <mergeCell ref="O701:V701"/>
    <mergeCell ref="W701:Y701"/>
    <mergeCell ref="Z701:AA701"/>
    <mergeCell ref="AB701:AC701"/>
    <mergeCell ref="AD701:AE701"/>
    <mergeCell ref="AF701:AH701"/>
    <mergeCell ref="AI701:AK701"/>
    <mergeCell ref="AL701:AO701"/>
    <mergeCell ref="AP701:AS701"/>
    <mergeCell ref="AT701:AW701"/>
    <mergeCell ref="AI702:AK702"/>
    <mergeCell ref="AL702:AO702"/>
    <mergeCell ref="AP702:AS702"/>
    <mergeCell ref="AT702:AW702"/>
    <mergeCell ref="D703:N703"/>
    <mergeCell ref="O703:V703"/>
    <mergeCell ref="W703:Y703"/>
    <mergeCell ref="Z703:AA703"/>
    <mergeCell ref="AB703:AC703"/>
    <mergeCell ref="AD703:AE703"/>
    <mergeCell ref="AF703:AH703"/>
    <mergeCell ref="AI703:AK703"/>
    <mergeCell ref="AL703:AO703"/>
    <mergeCell ref="AP703:AS703"/>
    <mergeCell ref="AT703:AW703"/>
    <mergeCell ref="D704:N704"/>
    <mergeCell ref="O704:V704"/>
    <mergeCell ref="W704:Y704"/>
    <mergeCell ref="Z704:AA704"/>
    <mergeCell ref="AB704:AC704"/>
    <mergeCell ref="AD704:AE704"/>
    <mergeCell ref="AF704:AH704"/>
    <mergeCell ref="AI704:AK704"/>
    <mergeCell ref="AL704:AO704"/>
    <mergeCell ref="AP704:AS704"/>
    <mergeCell ref="AT704:AW704"/>
    <mergeCell ref="D705:N705"/>
    <mergeCell ref="O705:V705"/>
    <mergeCell ref="W705:Y705"/>
    <mergeCell ref="Z705:AA705"/>
    <mergeCell ref="AB705:AC705"/>
    <mergeCell ref="AD705:AE705"/>
    <mergeCell ref="AF705:AH705"/>
    <mergeCell ref="AI705:AK705"/>
    <mergeCell ref="AL705:AO705"/>
    <mergeCell ref="AP705:AS705"/>
    <mergeCell ref="AT705:AW705"/>
    <mergeCell ref="AI706:AK706"/>
    <mergeCell ref="AL706:AO706"/>
    <mergeCell ref="AP706:AS706"/>
    <mergeCell ref="AT706:AW706"/>
    <mergeCell ref="D707:N707"/>
    <mergeCell ref="O707:V707"/>
    <mergeCell ref="W707:Y707"/>
    <mergeCell ref="Z707:AA707"/>
    <mergeCell ref="AB707:AC707"/>
    <mergeCell ref="AD707:AE707"/>
    <mergeCell ref="AF707:AH707"/>
    <mergeCell ref="AI707:AK707"/>
    <mergeCell ref="AL707:AO707"/>
    <mergeCell ref="AP707:AS707"/>
    <mergeCell ref="AT707:AW707"/>
    <mergeCell ref="D708:N708"/>
    <mergeCell ref="O708:V708"/>
    <mergeCell ref="W708:Y708"/>
    <mergeCell ref="Z708:AA708"/>
    <mergeCell ref="AB708:AC708"/>
    <mergeCell ref="AD708:AE708"/>
    <mergeCell ref="AF708:AH708"/>
    <mergeCell ref="AI708:AK708"/>
    <mergeCell ref="AL708:AO708"/>
    <mergeCell ref="AP708:AS708"/>
    <mergeCell ref="AT708:AW708"/>
    <mergeCell ref="D709:N709"/>
    <mergeCell ref="O709:V709"/>
    <mergeCell ref="W709:Y709"/>
    <mergeCell ref="Z709:AA709"/>
    <mergeCell ref="AB709:AC709"/>
    <mergeCell ref="AD709:AE709"/>
    <mergeCell ref="AF709:AH709"/>
    <mergeCell ref="AI709:AK709"/>
    <mergeCell ref="AL709:AO709"/>
    <mergeCell ref="AP709:AS709"/>
    <mergeCell ref="AT709:AW709"/>
    <mergeCell ref="AT710:AW710"/>
    <mergeCell ref="D711:N711"/>
    <mergeCell ref="O711:V711"/>
    <mergeCell ref="W711:Y711"/>
    <mergeCell ref="Z711:AA711"/>
    <mergeCell ref="AB711:AC711"/>
    <mergeCell ref="AD711:AE711"/>
    <mergeCell ref="AF711:AH711"/>
    <mergeCell ref="AI711:AK711"/>
    <mergeCell ref="AL711:AO711"/>
    <mergeCell ref="AP711:AS711"/>
    <mergeCell ref="AT711:AW711"/>
    <mergeCell ref="D712:N712"/>
    <mergeCell ref="O712:V712"/>
    <mergeCell ref="W712:Y712"/>
    <mergeCell ref="Z712:AA712"/>
    <mergeCell ref="AB712:AC712"/>
    <mergeCell ref="AD712:AE712"/>
    <mergeCell ref="AF712:AH712"/>
    <mergeCell ref="AI712:AK712"/>
    <mergeCell ref="AL712:AO712"/>
    <mergeCell ref="AP712:AS712"/>
    <mergeCell ref="AT712:AW712"/>
    <mergeCell ref="D713:N713"/>
    <mergeCell ref="O713:V713"/>
    <mergeCell ref="W713:Y713"/>
    <mergeCell ref="Z713:AA713"/>
    <mergeCell ref="AB713:AC713"/>
    <mergeCell ref="AD713:AE713"/>
    <mergeCell ref="AF713:AH713"/>
    <mergeCell ref="AI713:AK713"/>
    <mergeCell ref="AL713:AO713"/>
    <mergeCell ref="AP713:AS713"/>
    <mergeCell ref="AT713:AW713"/>
    <mergeCell ref="AT714:AW714"/>
    <mergeCell ref="D715:N715"/>
    <mergeCell ref="O715:V715"/>
    <mergeCell ref="W715:Y715"/>
    <mergeCell ref="Z715:AA715"/>
    <mergeCell ref="AB715:AC715"/>
    <mergeCell ref="AD715:AE715"/>
    <mergeCell ref="AF715:AH715"/>
    <mergeCell ref="AI715:AK715"/>
    <mergeCell ref="AL715:AO715"/>
    <mergeCell ref="AP715:AS715"/>
    <mergeCell ref="AT715:AW715"/>
    <mergeCell ref="AT716:AW716"/>
    <mergeCell ref="D717:N717"/>
    <mergeCell ref="O717:V717"/>
    <mergeCell ref="W717:Y717"/>
    <mergeCell ref="Z717:AA717"/>
    <mergeCell ref="AB717:AC717"/>
    <mergeCell ref="AD717:AE717"/>
    <mergeCell ref="AF717:AH717"/>
    <mergeCell ref="AI717:AK717"/>
    <mergeCell ref="AL717:AO717"/>
    <mergeCell ref="AP717:AS717"/>
    <mergeCell ref="AT717:AW717"/>
    <mergeCell ref="D718:N718"/>
    <mergeCell ref="O718:V718"/>
    <mergeCell ref="W718:Y718"/>
    <mergeCell ref="Z718:AA718"/>
    <mergeCell ref="AB718:AC718"/>
    <mergeCell ref="AD718:AE718"/>
    <mergeCell ref="AF718:AH718"/>
    <mergeCell ref="AI718:AK718"/>
    <mergeCell ref="AL718:AO718"/>
    <mergeCell ref="AP718:AS718"/>
    <mergeCell ref="AT718:AW718"/>
    <mergeCell ref="AT719:AW719"/>
    <mergeCell ref="D720:N720"/>
    <mergeCell ref="O720:V720"/>
    <mergeCell ref="W720:Y720"/>
    <mergeCell ref="Z720:AA720"/>
    <mergeCell ref="AB720:AC720"/>
    <mergeCell ref="AD720:AE720"/>
    <mergeCell ref="AF720:AH720"/>
    <mergeCell ref="AI720:AK720"/>
    <mergeCell ref="AL720:AO720"/>
    <mergeCell ref="AP720:AS720"/>
    <mergeCell ref="AT720:AW720"/>
    <mergeCell ref="D721:N721"/>
    <mergeCell ref="O721:V721"/>
    <mergeCell ref="W721:Y721"/>
    <mergeCell ref="Z721:AA721"/>
    <mergeCell ref="AB721:AC721"/>
    <mergeCell ref="AD721:AE721"/>
    <mergeCell ref="AF721:AH721"/>
    <mergeCell ref="AI721:AK721"/>
    <mergeCell ref="AL721:AO721"/>
    <mergeCell ref="AP721:AS721"/>
    <mergeCell ref="AT721:AW721"/>
    <mergeCell ref="D722:N722"/>
    <mergeCell ref="O722:V722"/>
    <mergeCell ref="W722:Y722"/>
    <mergeCell ref="Z722:AA722"/>
    <mergeCell ref="AB722:AC722"/>
    <mergeCell ref="AD722:AE722"/>
    <mergeCell ref="AF722:AH722"/>
    <mergeCell ref="AI722:AK722"/>
    <mergeCell ref="AL722:AO722"/>
    <mergeCell ref="AP722:AS722"/>
    <mergeCell ref="AT722:AW722"/>
    <mergeCell ref="D723:N723"/>
    <mergeCell ref="O723:V723"/>
    <mergeCell ref="W723:Y723"/>
    <mergeCell ref="Z723:AA723"/>
    <mergeCell ref="AB723:AC723"/>
    <mergeCell ref="AD723:AE723"/>
    <mergeCell ref="AF723:AH723"/>
    <mergeCell ref="AI723:AK723"/>
    <mergeCell ref="AL723:AO723"/>
    <mergeCell ref="AP723:AS723"/>
    <mergeCell ref="AT723:AW723"/>
    <mergeCell ref="D724:N724"/>
    <mergeCell ref="O724:V724"/>
    <mergeCell ref="W724:Y724"/>
    <mergeCell ref="Z724:AA724"/>
    <mergeCell ref="AB724:AC724"/>
    <mergeCell ref="AD724:AE724"/>
    <mergeCell ref="AF724:AH724"/>
    <mergeCell ref="AI724:AK724"/>
    <mergeCell ref="AL724:AO724"/>
    <mergeCell ref="AP724:AS724"/>
    <mergeCell ref="AT724:AW724"/>
    <mergeCell ref="D725:N725"/>
    <mergeCell ref="O725:V725"/>
    <mergeCell ref="W725:Y725"/>
    <mergeCell ref="Z725:AA725"/>
    <mergeCell ref="AB725:AC725"/>
    <mergeCell ref="AD725:AE725"/>
    <mergeCell ref="AF725:AH725"/>
    <mergeCell ref="AI725:AK725"/>
    <mergeCell ref="AL725:AO725"/>
    <mergeCell ref="AP725:AS725"/>
    <mergeCell ref="AT725:AW725"/>
    <mergeCell ref="AI726:AK726"/>
    <mergeCell ref="AL726:AO726"/>
    <mergeCell ref="AP726:AS726"/>
    <mergeCell ref="AT726:AW726"/>
    <mergeCell ref="D727:N727"/>
    <mergeCell ref="O727:V727"/>
    <mergeCell ref="W727:Y727"/>
    <mergeCell ref="Z727:AA727"/>
    <mergeCell ref="AB727:AC727"/>
    <mergeCell ref="AD727:AE727"/>
    <mergeCell ref="AF727:AH727"/>
    <mergeCell ref="AI727:AK727"/>
    <mergeCell ref="AL727:AO727"/>
    <mergeCell ref="AP727:AS727"/>
    <mergeCell ref="AT727:AW727"/>
    <mergeCell ref="D728:N728"/>
    <mergeCell ref="O728:V728"/>
    <mergeCell ref="W728:Y728"/>
    <mergeCell ref="Z728:AA728"/>
    <mergeCell ref="AB728:AC728"/>
    <mergeCell ref="AD728:AE728"/>
    <mergeCell ref="AF728:AH728"/>
    <mergeCell ref="AI728:AK728"/>
    <mergeCell ref="AL728:AO728"/>
    <mergeCell ref="AP728:AS728"/>
    <mergeCell ref="AT728:AW728"/>
    <mergeCell ref="D729:N729"/>
    <mergeCell ref="O729:V729"/>
    <mergeCell ref="W729:Y729"/>
    <mergeCell ref="Z729:AA729"/>
    <mergeCell ref="AB729:AC729"/>
    <mergeCell ref="AD729:AE729"/>
    <mergeCell ref="AF729:AH729"/>
    <mergeCell ref="AI729:AK729"/>
    <mergeCell ref="AL729:AO729"/>
    <mergeCell ref="AP729:AS729"/>
    <mergeCell ref="AT729:AW729"/>
    <mergeCell ref="AI730:AK730"/>
    <mergeCell ref="AL730:AO730"/>
    <mergeCell ref="AP730:AS730"/>
    <mergeCell ref="AT730:AW730"/>
    <mergeCell ref="D731:N731"/>
    <mergeCell ref="O731:V731"/>
    <mergeCell ref="W731:Y731"/>
    <mergeCell ref="Z731:AA731"/>
    <mergeCell ref="AB731:AC731"/>
    <mergeCell ref="AD731:AE731"/>
    <mergeCell ref="AF731:AH731"/>
    <mergeCell ref="AI731:AK731"/>
    <mergeCell ref="AL731:AO731"/>
    <mergeCell ref="AP731:AS731"/>
    <mergeCell ref="AT731:AW731"/>
    <mergeCell ref="D732:N732"/>
    <mergeCell ref="O732:V732"/>
    <mergeCell ref="W732:Y732"/>
    <mergeCell ref="Z732:AA732"/>
    <mergeCell ref="AB732:AC732"/>
    <mergeCell ref="AD732:AE732"/>
    <mergeCell ref="AF732:AH732"/>
    <mergeCell ref="AI732:AK732"/>
    <mergeCell ref="AL732:AO732"/>
    <mergeCell ref="AP732:AS732"/>
    <mergeCell ref="AT732:AW732"/>
    <mergeCell ref="D733:N733"/>
    <mergeCell ref="O733:V733"/>
    <mergeCell ref="W733:Y733"/>
    <mergeCell ref="Z733:AA733"/>
    <mergeCell ref="AB733:AC733"/>
    <mergeCell ref="AD733:AE733"/>
    <mergeCell ref="AF733:AH733"/>
    <mergeCell ref="AI733:AK733"/>
    <mergeCell ref="AL733:AO733"/>
    <mergeCell ref="AP733:AS733"/>
    <mergeCell ref="AT733:AW733"/>
    <mergeCell ref="AI734:AK734"/>
    <mergeCell ref="AL734:AO734"/>
    <mergeCell ref="AP734:AS734"/>
    <mergeCell ref="AT734:AW734"/>
    <mergeCell ref="D735:N735"/>
    <mergeCell ref="O735:V735"/>
    <mergeCell ref="W735:Y735"/>
    <mergeCell ref="Z735:AA735"/>
    <mergeCell ref="AB735:AC735"/>
    <mergeCell ref="AD735:AE735"/>
    <mergeCell ref="AF735:AH735"/>
    <mergeCell ref="AI735:AK735"/>
    <mergeCell ref="AL735:AO735"/>
    <mergeCell ref="AP735:AS735"/>
    <mergeCell ref="AT735:AW735"/>
    <mergeCell ref="D736:N736"/>
    <mergeCell ref="O736:V736"/>
    <mergeCell ref="W736:Y736"/>
    <mergeCell ref="Z736:AA736"/>
    <mergeCell ref="AB736:AC736"/>
    <mergeCell ref="AD736:AE736"/>
    <mergeCell ref="AF736:AH736"/>
    <mergeCell ref="AI736:AK736"/>
    <mergeCell ref="AL736:AO736"/>
    <mergeCell ref="AP736:AS736"/>
    <mergeCell ref="AT736:AW736"/>
    <mergeCell ref="Z737:AA737"/>
    <mergeCell ref="AB737:AC737"/>
    <mergeCell ref="AD737:AE737"/>
    <mergeCell ref="AF737:AH737"/>
    <mergeCell ref="AI737:AK737"/>
    <mergeCell ref="AL737:AO737"/>
    <mergeCell ref="AP737:AS737"/>
    <mergeCell ref="AT737:AW737"/>
    <mergeCell ref="AI738:AK738"/>
    <mergeCell ref="AL738:AO738"/>
    <mergeCell ref="AP738:AS738"/>
    <mergeCell ref="AT738:AW738"/>
    <mergeCell ref="D739:N739"/>
    <mergeCell ref="O739:V739"/>
    <mergeCell ref="W739:Y739"/>
    <mergeCell ref="Z739:AA739"/>
    <mergeCell ref="AB739:AC739"/>
    <mergeCell ref="AD739:AE739"/>
    <mergeCell ref="AF739:AH739"/>
    <mergeCell ref="AI739:AK739"/>
    <mergeCell ref="AL739:AO739"/>
    <mergeCell ref="AP739:AS739"/>
    <mergeCell ref="AT739:AW739"/>
    <mergeCell ref="D740:N740"/>
    <mergeCell ref="O740:V740"/>
    <mergeCell ref="W740:Y740"/>
    <mergeCell ref="Z740:AA740"/>
    <mergeCell ref="AB740:AC740"/>
    <mergeCell ref="AD740:AE740"/>
    <mergeCell ref="AF740:AH740"/>
    <mergeCell ref="AI740:AK740"/>
    <mergeCell ref="AL740:AO740"/>
    <mergeCell ref="AP740:AS740"/>
    <mergeCell ref="AT740:AW740"/>
    <mergeCell ref="D741:N741"/>
    <mergeCell ref="O741:V741"/>
    <mergeCell ref="W741:Y741"/>
    <mergeCell ref="Z741:AA741"/>
    <mergeCell ref="AB741:AC741"/>
    <mergeCell ref="AD741:AE741"/>
    <mergeCell ref="AF741:AH741"/>
    <mergeCell ref="AI741:AK741"/>
    <mergeCell ref="AL741:AO741"/>
    <mergeCell ref="AP741:AS741"/>
    <mergeCell ref="AT741:AW741"/>
    <mergeCell ref="AI742:AK742"/>
    <mergeCell ref="AL742:AO742"/>
    <mergeCell ref="AP742:AS742"/>
    <mergeCell ref="AT742:AW742"/>
    <mergeCell ref="D743:N743"/>
    <mergeCell ref="O743:V743"/>
    <mergeCell ref="W743:Y743"/>
    <mergeCell ref="Z743:AA743"/>
    <mergeCell ref="AB743:AC743"/>
    <mergeCell ref="AD743:AE743"/>
    <mergeCell ref="AF743:AH743"/>
    <mergeCell ref="AI743:AK743"/>
    <mergeCell ref="AL743:AO743"/>
    <mergeCell ref="AP743:AS743"/>
    <mergeCell ref="AT743:AW743"/>
    <mergeCell ref="D744:N744"/>
    <mergeCell ref="O744:V744"/>
    <mergeCell ref="W744:Y744"/>
    <mergeCell ref="Z744:AA744"/>
    <mergeCell ref="AB744:AC744"/>
    <mergeCell ref="AD744:AE744"/>
    <mergeCell ref="AF744:AH744"/>
    <mergeCell ref="AI744:AK744"/>
    <mergeCell ref="AL744:AO744"/>
    <mergeCell ref="AP744:AS744"/>
    <mergeCell ref="AT744:AW744"/>
    <mergeCell ref="D745:N745"/>
    <mergeCell ref="O745:V745"/>
    <mergeCell ref="W745:Y745"/>
    <mergeCell ref="Z745:AA745"/>
    <mergeCell ref="AB745:AC745"/>
    <mergeCell ref="AD745:AE745"/>
    <mergeCell ref="AF745:AH745"/>
    <mergeCell ref="AI745:AK745"/>
    <mergeCell ref="AL745:AO745"/>
    <mergeCell ref="AP745:AS745"/>
    <mergeCell ref="AT745:AW745"/>
    <mergeCell ref="AI746:AK746"/>
    <mergeCell ref="AL746:AO746"/>
    <mergeCell ref="AP746:AS746"/>
    <mergeCell ref="AT746:AW746"/>
    <mergeCell ref="D747:N747"/>
    <mergeCell ref="O747:V747"/>
    <mergeCell ref="W747:Y747"/>
    <mergeCell ref="Z747:AA747"/>
    <mergeCell ref="AB747:AC747"/>
    <mergeCell ref="AD747:AE747"/>
    <mergeCell ref="AF747:AH747"/>
    <mergeCell ref="AI747:AK747"/>
    <mergeCell ref="AL747:AO747"/>
    <mergeCell ref="AP747:AS747"/>
    <mergeCell ref="AT747:AW747"/>
    <mergeCell ref="D748:N748"/>
    <mergeCell ref="O748:V748"/>
    <mergeCell ref="W748:Y748"/>
    <mergeCell ref="Z748:AA748"/>
    <mergeCell ref="AB748:AC748"/>
    <mergeCell ref="AD748:AE748"/>
    <mergeCell ref="AF748:AH748"/>
    <mergeCell ref="AI748:AK748"/>
    <mergeCell ref="AL748:AO748"/>
    <mergeCell ref="AP748:AS748"/>
    <mergeCell ref="AT748:AW748"/>
    <mergeCell ref="D749:N749"/>
    <mergeCell ref="O749:V749"/>
    <mergeCell ref="W749:Y749"/>
    <mergeCell ref="Z749:AA749"/>
    <mergeCell ref="AB749:AC749"/>
    <mergeCell ref="AD749:AE749"/>
    <mergeCell ref="AF749:AH749"/>
    <mergeCell ref="AI749:AK749"/>
    <mergeCell ref="AL749:AO749"/>
    <mergeCell ref="AP749:AS749"/>
    <mergeCell ref="AT749:AW749"/>
    <mergeCell ref="AT750:AW750"/>
    <mergeCell ref="D751:N751"/>
    <mergeCell ref="O751:V751"/>
    <mergeCell ref="W751:Y751"/>
    <mergeCell ref="Z751:AA751"/>
    <mergeCell ref="AB751:AC751"/>
    <mergeCell ref="AD751:AE751"/>
    <mergeCell ref="AF751:AH751"/>
    <mergeCell ref="AI751:AK751"/>
    <mergeCell ref="AL751:AO751"/>
    <mergeCell ref="AP751:AS751"/>
    <mergeCell ref="AT751:AW751"/>
    <mergeCell ref="D752:N752"/>
    <mergeCell ref="O752:V752"/>
    <mergeCell ref="W752:Y752"/>
    <mergeCell ref="Z752:AA752"/>
    <mergeCell ref="AB752:AC752"/>
    <mergeCell ref="AD752:AE752"/>
    <mergeCell ref="AF752:AH752"/>
    <mergeCell ref="AI752:AK752"/>
    <mergeCell ref="AL752:AO752"/>
    <mergeCell ref="AP752:AS752"/>
    <mergeCell ref="AT752:AW752"/>
    <mergeCell ref="D753:N753"/>
    <mergeCell ref="O753:V753"/>
    <mergeCell ref="W753:Y753"/>
    <mergeCell ref="Z753:AA753"/>
    <mergeCell ref="AB753:AC753"/>
    <mergeCell ref="AD753:AE753"/>
    <mergeCell ref="AF753:AH753"/>
    <mergeCell ref="AI753:AK753"/>
    <mergeCell ref="AL753:AO753"/>
    <mergeCell ref="AP753:AS753"/>
    <mergeCell ref="AT753:AW753"/>
    <mergeCell ref="AT754:AW754"/>
    <mergeCell ref="D755:N755"/>
    <mergeCell ref="O755:V755"/>
    <mergeCell ref="W755:Y755"/>
    <mergeCell ref="Z755:AA755"/>
    <mergeCell ref="AB755:AC755"/>
    <mergeCell ref="AD755:AE755"/>
    <mergeCell ref="AF755:AH755"/>
    <mergeCell ref="AI755:AK755"/>
    <mergeCell ref="AL755:AO755"/>
    <mergeCell ref="AP755:AS755"/>
    <mergeCell ref="AT755:AW755"/>
    <mergeCell ref="AT756:AW756"/>
    <mergeCell ref="D757:N757"/>
    <mergeCell ref="O757:V757"/>
    <mergeCell ref="W757:Y757"/>
    <mergeCell ref="Z757:AA757"/>
    <mergeCell ref="AB757:AC757"/>
    <mergeCell ref="AD757:AE757"/>
    <mergeCell ref="AF757:AH757"/>
    <mergeCell ref="AI757:AK757"/>
    <mergeCell ref="AL757:AO757"/>
    <mergeCell ref="AP757:AS757"/>
    <mergeCell ref="AT757:AW757"/>
    <mergeCell ref="D758:N758"/>
    <mergeCell ref="O758:V758"/>
    <mergeCell ref="W758:Y758"/>
    <mergeCell ref="Z758:AA758"/>
    <mergeCell ref="AB758:AC758"/>
    <mergeCell ref="AD758:AE758"/>
    <mergeCell ref="AF758:AH758"/>
    <mergeCell ref="AI758:AK758"/>
    <mergeCell ref="AL758:AO758"/>
    <mergeCell ref="AP758:AS758"/>
    <mergeCell ref="AT758:AW758"/>
    <mergeCell ref="AT759:AW759"/>
    <mergeCell ref="D760:N760"/>
    <mergeCell ref="O760:V760"/>
    <mergeCell ref="W760:Y760"/>
    <mergeCell ref="Z760:AA760"/>
    <mergeCell ref="AB760:AC760"/>
    <mergeCell ref="AD760:AE760"/>
    <mergeCell ref="AF760:AH760"/>
    <mergeCell ref="AI760:AK760"/>
    <mergeCell ref="AL760:AO760"/>
    <mergeCell ref="AP760:AS760"/>
    <mergeCell ref="AT760:AW760"/>
    <mergeCell ref="D761:N761"/>
    <mergeCell ref="O761:V761"/>
    <mergeCell ref="W761:Y761"/>
    <mergeCell ref="Z761:AA761"/>
    <mergeCell ref="AB761:AC761"/>
    <mergeCell ref="AD761:AE761"/>
    <mergeCell ref="AF761:AH761"/>
    <mergeCell ref="AI761:AK761"/>
    <mergeCell ref="AL761:AO761"/>
    <mergeCell ref="AP761:AS761"/>
    <mergeCell ref="AT761:AW761"/>
    <mergeCell ref="D762:N762"/>
    <mergeCell ref="O762:V762"/>
    <mergeCell ref="W762:Y762"/>
    <mergeCell ref="Z762:AA762"/>
    <mergeCell ref="AB762:AC762"/>
    <mergeCell ref="AD762:AE762"/>
    <mergeCell ref="AF762:AH762"/>
    <mergeCell ref="AI762:AK762"/>
    <mergeCell ref="AL762:AO762"/>
    <mergeCell ref="AP762:AS762"/>
    <mergeCell ref="AT762:AW762"/>
    <mergeCell ref="D763:N763"/>
    <mergeCell ref="O763:V763"/>
    <mergeCell ref="W763:Y763"/>
    <mergeCell ref="Z763:AA763"/>
    <mergeCell ref="AB763:AC763"/>
    <mergeCell ref="AD763:AE763"/>
    <mergeCell ref="AF763:AH763"/>
    <mergeCell ref="AI763:AK763"/>
    <mergeCell ref="AL763:AO763"/>
    <mergeCell ref="AP763:AS763"/>
    <mergeCell ref="AT763:AW763"/>
    <mergeCell ref="D764:N764"/>
    <mergeCell ref="O764:V764"/>
    <mergeCell ref="W764:Y764"/>
    <mergeCell ref="Z764:AA764"/>
    <mergeCell ref="AB764:AC764"/>
    <mergeCell ref="AD764:AE764"/>
    <mergeCell ref="AF764:AH764"/>
    <mergeCell ref="AI764:AK764"/>
    <mergeCell ref="AL764:AO764"/>
    <mergeCell ref="AP764:AS764"/>
    <mergeCell ref="AT764:AW764"/>
    <mergeCell ref="D765:N765"/>
    <mergeCell ref="O765:V765"/>
    <mergeCell ref="W765:Y765"/>
    <mergeCell ref="Z765:AA765"/>
    <mergeCell ref="AB765:AC765"/>
    <mergeCell ref="AD765:AE765"/>
    <mergeCell ref="AF765:AH765"/>
    <mergeCell ref="AI765:AK765"/>
    <mergeCell ref="AL765:AO765"/>
    <mergeCell ref="AP765:AS765"/>
    <mergeCell ref="AT765:AW765"/>
    <mergeCell ref="AI766:AK766"/>
    <mergeCell ref="AL766:AO766"/>
    <mergeCell ref="AP766:AS766"/>
    <mergeCell ref="AT766:AW766"/>
    <mergeCell ref="D767:N767"/>
    <mergeCell ref="O767:V767"/>
    <mergeCell ref="W767:Y767"/>
    <mergeCell ref="Z767:AA767"/>
    <mergeCell ref="AB767:AC767"/>
    <mergeCell ref="AD767:AE767"/>
    <mergeCell ref="AF767:AH767"/>
    <mergeCell ref="AI767:AK767"/>
    <mergeCell ref="AL767:AO767"/>
    <mergeCell ref="AP767:AS767"/>
    <mergeCell ref="AT767:AW767"/>
    <mergeCell ref="D768:N768"/>
    <mergeCell ref="O768:V768"/>
    <mergeCell ref="W768:Y768"/>
    <mergeCell ref="Z768:AA768"/>
    <mergeCell ref="AB768:AC768"/>
    <mergeCell ref="AD768:AE768"/>
    <mergeCell ref="AF768:AH768"/>
    <mergeCell ref="AI768:AK768"/>
    <mergeCell ref="AL768:AO768"/>
    <mergeCell ref="AP768:AS768"/>
    <mergeCell ref="AT768:AW768"/>
    <mergeCell ref="D769:N769"/>
    <mergeCell ref="O769:V769"/>
    <mergeCell ref="W769:Y769"/>
    <mergeCell ref="Z769:AA769"/>
    <mergeCell ref="AB769:AC769"/>
    <mergeCell ref="AD769:AE769"/>
    <mergeCell ref="AF769:AH769"/>
    <mergeCell ref="AI769:AK769"/>
    <mergeCell ref="AL769:AO769"/>
    <mergeCell ref="AP769:AS769"/>
    <mergeCell ref="AT769:AW769"/>
    <mergeCell ref="AI770:AK770"/>
    <mergeCell ref="AL770:AO770"/>
    <mergeCell ref="AP770:AS770"/>
    <mergeCell ref="AT770:AW770"/>
    <mergeCell ref="D771:N771"/>
    <mergeCell ref="O771:V771"/>
    <mergeCell ref="W771:Y771"/>
    <mergeCell ref="Z771:AA771"/>
    <mergeCell ref="AB771:AC771"/>
    <mergeCell ref="AD771:AE771"/>
    <mergeCell ref="AF771:AH771"/>
    <mergeCell ref="AI771:AK771"/>
    <mergeCell ref="AL771:AO771"/>
    <mergeCell ref="AP771:AS771"/>
    <mergeCell ref="AT771:AW771"/>
    <mergeCell ref="D772:N772"/>
    <mergeCell ref="O772:V772"/>
    <mergeCell ref="W772:Y772"/>
    <mergeCell ref="Z772:AA772"/>
    <mergeCell ref="AB772:AC772"/>
    <mergeCell ref="AD772:AE772"/>
    <mergeCell ref="AF772:AH772"/>
    <mergeCell ref="AI772:AK772"/>
    <mergeCell ref="AL772:AO772"/>
    <mergeCell ref="AP772:AS772"/>
    <mergeCell ref="AT772:AW772"/>
    <mergeCell ref="D773:N773"/>
    <mergeCell ref="O773:V773"/>
    <mergeCell ref="W773:Y773"/>
    <mergeCell ref="Z773:AA773"/>
    <mergeCell ref="AB773:AC773"/>
    <mergeCell ref="AD773:AE773"/>
    <mergeCell ref="AF773:AH773"/>
    <mergeCell ref="AI773:AK773"/>
    <mergeCell ref="AL773:AO773"/>
    <mergeCell ref="AP773:AS773"/>
    <mergeCell ref="AT773:AW773"/>
    <mergeCell ref="AI774:AK774"/>
    <mergeCell ref="AL774:AO774"/>
    <mergeCell ref="AP774:AS774"/>
    <mergeCell ref="AT774:AW774"/>
    <mergeCell ref="D775:N775"/>
    <mergeCell ref="O775:V775"/>
    <mergeCell ref="W775:Y775"/>
    <mergeCell ref="Z775:AA775"/>
    <mergeCell ref="AB775:AC775"/>
    <mergeCell ref="AD775:AE775"/>
    <mergeCell ref="AF775:AH775"/>
    <mergeCell ref="AI775:AK775"/>
    <mergeCell ref="AL775:AO775"/>
    <mergeCell ref="AP775:AS775"/>
    <mergeCell ref="AT775:AW775"/>
    <mergeCell ref="D776:N776"/>
    <mergeCell ref="O776:V776"/>
    <mergeCell ref="W776:Y776"/>
    <mergeCell ref="Z776:AA776"/>
    <mergeCell ref="AB776:AC776"/>
    <mergeCell ref="AD776:AE776"/>
    <mergeCell ref="AF776:AH776"/>
    <mergeCell ref="AI776:AK776"/>
    <mergeCell ref="AL776:AO776"/>
    <mergeCell ref="AP776:AS776"/>
    <mergeCell ref="AT776:AW776"/>
    <mergeCell ref="Z777:AA777"/>
    <mergeCell ref="AB777:AC777"/>
    <mergeCell ref="AD777:AE777"/>
    <mergeCell ref="AF777:AH777"/>
    <mergeCell ref="AI777:AK777"/>
    <mergeCell ref="AL777:AO777"/>
    <mergeCell ref="AP777:AS777"/>
    <mergeCell ref="AT777:AW777"/>
    <mergeCell ref="AI778:AK778"/>
    <mergeCell ref="AL778:AO778"/>
    <mergeCell ref="AP778:AS778"/>
    <mergeCell ref="AT778:AW778"/>
    <mergeCell ref="D779:N779"/>
    <mergeCell ref="O779:V779"/>
    <mergeCell ref="W779:Y779"/>
    <mergeCell ref="Z779:AA779"/>
    <mergeCell ref="AB779:AC779"/>
    <mergeCell ref="AD779:AE779"/>
    <mergeCell ref="AF779:AH779"/>
    <mergeCell ref="AI779:AK779"/>
    <mergeCell ref="AL779:AO779"/>
    <mergeCell ref="AP779:AS779"/>
    <mergeCell ref="AT779:AW779"/>
    <mergeCell ref="D780:N780"/>
    <mergeCell ref="O780:V780"/>
    <mergeCell ref="W780:Y780"/>
    <mergeCell ref="Z780:AA780"/>
    <mergeCell ref="AB780:AC780"/>
    <mergeCell ref="AD780:AE780"/>
    <mergeCell ref="AF780:AH780"/>
    <mergeCell ref="AI780:AK780"/>
    <mergeCell ref="AL780:AO780"/>
    <mergeCell ref="AP780:AS780"/>
    <mergeCell ref="AT780:AW780"/>
    <mergeCell ref="D781:N781"/>
    <mergeCell ref="O781:V781"/>
    <mergeCell ref="W781:Y781"/>
    <mergeCell ref="Z781:AA781"/>
    <mergeCell ref="AB781:AC781"/>
    <mergeCell ref="AD781:AE781"/>
    <mergeCell ref="AF781:AH781"/>
    <mergeCell ref="AI781:AK781"/>
    <mergeCell ref="AL781:AO781"/>
    <mergeCell ref="AP781:AS781"/>
    <mergeCell ref="AT781:AW781"/>
    <mergeCell ref="AI782:AK782"/>
    <mergeCell ref="AL782:AO782"/>
    <mergeCell ref="AP782:AS782"/>
    <mergeCell ref="AT782:AW782"/>
    <mergeCell ref="D783:N783"/>
    <mergeCell ref="O783:V783"/>
    <mergeCell ref="W783:Y783"/>
    <mergeCell ref="Z783:AA783"/>
    <mergeCell ref="AB783:AC783"/>
    <mergeCell ref="AD783:AE783"/>
    <mergeCell ref="AF783:AH783"/>
    <mergeCell ref="AI783:AK783"/>
    <mergeCell ref="AL783:AO783"/>
    <mergeCell ref="AP783:AS783"/>
    <mergeCell ref="AT783:AW783"/>
    <mergeCell ref="D784:N784"/>
    <mergeCell ref="O784:V784"/>
    <mergeCell ref="W784:Y784"/>
    <mergeCell ref="Z784:AA784"/>
    <mergeCell ref="AB784:AC784"/>
    <mergeCell ref="AD784:AE784"/>
    <mergeCell ref="AF784:AH784"/>
    <mergeCell ref="AI784:AK784"/>
    <mergeCell ref="AL784:AO784"/>
    <mergeCell ref="AP784:AS784"/>
    <mergeCell ref="AT784:AW784"/>
    <mergeCell ref="D785:N785"/>
    <mergeCell ref="O785:V785"/>
    <mergeCell ref="W785:Y785"/>
    <mergeCell ref="Z785:AA785"/>
    <mergeCell ref="AB785:AC785"/>
    <mergeCell ref="AD785:AE785"/>
    <mergeCell ref="AF785:AH785"/>
    <mergeCell ref="AI785:AK785"/>
    <mergeCell ref="AL785:AO785"/>
    <mergeCell ref="AP785:AS785"/>
    <mergeCell ref="AT785:AW785"/>
    <mergeCell ref="AI786:AK786"/>
    <mergeCell ref="AL786:AO786"/>
    <mergeCell ref="AP786:AS786"/>
    <mergeCell ref="AT786:AW786"/>
    <mergeCell ref="D787:N787"/>
    <mergeCell ref="O787:V787"/>
    <mergeCell ref="W787:Y787"/>
    <mergeCell ref="Z787:AA787"/>
    <mergeCell ref="AB787:AC787"/>
    <mergeCell ref="AD787:AE787"/>
    <mergeCell ref="AF787:AH787"/>
    <mergeCell ref="AI787:AK787"/>
    <mergeCell ref="AL787:AO787"/>
    <mergeCell ref="AP787:AS787"/>
    <mergeCell ref="AT787:AW787"/>
    <mergeCell ref="D788:N788"/>
    <mergeCell ref="O788:V788"/>
    <mergeCell ref="W788:Y788"/>
    <mergeCell ref="Z788:AA788"/>
    <mergeCell ref="AB788:AC788"/>
    <mergeCell ref="AD788:AE788"/>
    <mergeCell ref="AF788:AH788"/>
    <mergeCell ref="AI788:AK788"/>
    <mergeCell ref="AL788:AO788"/>
    <mergeCell ref="AP788:AS788"/>
    <mergeCell ref="AT788:AW788"/>
    <mergeCell ref="D789:N789"/>
    <mergeCell ref="O789:V789"/>
    <mergeCell ref="W789:Y789"/>
    <mergeCell ref="Z789:AA789"/>
    <mergeCell ref="AB789:AC789"/>
    <mergeCell ref="AD789:AE789"/>
    <mergeCell ref="AF789:AH789"/>
    <mergeCell ref="AI789:AK789"/>
    <mergeCell ref="AL789:AO789"/>
    <mergeCell ref="AP789:AS789"/>
    <mergeCell ref="AT789:AW789"/>
    <mergeCell ref="AT790:AW790"/>
    <mergeCell ref="D791:N791"/>
    <mergeCell ref="O791:V791"/>
    <mergeCell ref="W791:Y791"/>
    <mergeCell ref="Z791:AA791"/>
    <mergeCell ref="AB791:AC791"/>
    <mergeCell ref="AD791:AE791"/>
    <mergeCell ref="AF791:AH791"/>
    <mergeCell ref="AI791:AK791"/>
    <mergeCell ref="AL791:AO791"/>
    <mergeCell ref="AP791:AS791"/>
    <mergeCell ref="AT791:AW791"/>
    <mergeCell ref="D792:N792"/>
    <mergeCell ref="O792:V792"/>
    <mergeCell ref="W792:Y792"/>
    <mergeCell ref="Z792:AA792"/>
    <mergeCell ref="AB792:AC792"/>
    <mergeCell ref="AD792:AE792"/>
    <mergeCell ref="AF792:AH792"/>
    <mergeCell ref="AI792:AK792"/>
    <mergeCell ref="AL792:AO792"/>
    <mergeCell ref="AP792:AS792"/>
    <mergeCell ref="AT792:AW792"/>
    <mergeCell ref="D793:N793"/>
    <mergeCell ref="O793:V793"/>
    <mergeCell ref="W793:Y793"/>
    <mergeCell ref="Z793:AA793"/>
    <mergeCell ref="AB793:AC793"/>
    <mergeCell ref="AD793:AE793"/>
    <mergeCell ref="AF793:AH793"/>
    <mergeCell ref="AI793:AK793"/>
    <mergeCell ref="AL793:AO793"/>
    <mergeCell ref="AP793:AS793"/>
    <mergeCell ref="AT793:AW793"/>
    <mergeCell ref="AT794:AW794"/>
    <mergeCell ref="D795:N795"/>
    <mergeCell ref="O795:V795"/>
    <mergeCell ref="W795:Y795"/>
    <mergeCell ref="Z795:AA795"/>
    <mergeCell ref="AB795:AC795"/>
    <mergeCell ref="AD795:AE795"/>
    <mergeCell ref="AF795:AH795"/>
    <mergeCell ref="AI795:AK795"/>
    <mergeCell ref="AL795:AO795"/>
    <mergeCell ref="AP795:AS795"/>
    <mergeCell ref="AT795:AW795"/>
    <mergeCell ref="AT796:AW796"/>
    <mergeCell ref="D797:N797"/>
    <mergeCell ref="O797:V797"/>
    <mergeCell ref="W797:Y797"/>
    <mergeCell ref="Z797:AA797"/>
    <mergeCell ref="AB797:AC797"/>
    <mergeCell ref="AD797:AE797"/>
    <mergeCell ref="AF797:AH797"/>
    <mergeCell ref="AI797:AK797"/>
    <mergeCell ref="AL797:AO797"/>
    <mergeCell ref="AP797:AS797"/>
    <mergeCell ref="AT797:AW797"/>
    <mergeCell ref="D798:N798"/>
    <mergeCell ref="O798:V798"/>
    <mergeCell ref="W798:Y798"/>
    <mergeCell ref="Z798:AA798"/>
    <mergeCell ref="AB798:AC798"/>
    <mergeCell ref="AD798:AE798"/>
    <mergeCell ref="AF798:AH798"/>
    <mergeCell ref="AI798:AK798"/>
    <mergeCell ref="AL798:AO798"/>
    <mergeCell ref="AP798:AS798"/>
    <mergeCell ref="AT798:AW798"/>
    <mergeCell ref="AT799:AW799"/>
    <mergeCell ref="D800:N800"/>
    <mergeCell ref="O800:V800"/>
    <mergeCell ref="W800:Y800"/>
    <mergeCell ref="Z800:AA800"/>
    <mergeCell ref="AB800:AC800"/>
    <mergeCell ref="AD800:AE800"/>
    <mergeCell ref="AF800:AH800"/>
    <mergeCell ref="AI800:AK800"/>
    <mergeCell ref="AL800:AO800"/>
    <mergeCell ref="AP800:AS800"/>
    <mergeCell ref="AT800:AW800"/>
    <mergeCell ref="D801:N801"/>
    <mergeCell ref="O801:V801"/>
    <mergeCell ref="W801:Y801"/>
    <mergeCell ref="Z801:AA801"/>
    <mergeCell ref="AB801:AC801"/>
    <mergeCell ref="AD801:AE801"/>
    <mergeCell ref="AF801:AH801"/>
    <mergeCell ref="AI801:AK801"/>
    <mergeCell ref="AL801:AO801"/>
    <mergeCell ref="AP801:AS801"/>
    <mergeCell ref="AT801:AW801"/>
    <mergeCell ref="D802:N802"/>
    <mergeCell ref="O802:V802"/>
    <mergeCell ref="W802:Y802"/>
    <mergeCell ref="Z802:AA802"/>
    <mergeCell ref="AB802:AC802"/>
    <mergeCell ref="AD802:AE802"/>
    <mergeCell ref="AF802:AH802"/>
    <mergeCell ref="AI802:AK802"/>
    <mergeCell ref="AL802:AO802"/>
    <mergeCell ref="AP802:AS802"/>
    <mergeCell ref="AT802:AW802"/>
    <mergeCell ref="D803:N803"/>
    <mergeCell ref="O803:V803"/>
    <mergeCell ref="W803:Y803"/>
    <mergeCell ref="Z803:AA803"/>
    <mergeCell ref="AB803:AC803"/>
    <mergeCell ref="AD803:AE803"/>
    <mergeCell ref="AF803:AH803"/>
    <mergeCell ref="AI803:AK803"/>
    <mergeCell ref="AL803:AO803"/>
    <mergeCell ref="AP803:AS803"/>
    <mergeCell ref="AT803:AW803"/>
    <mergeCell ref="D804:N804"/>
    <mergeCell ref="O804:V804"/>
    <mergeCell ref="W804:Y804"/>
    <mergeCell ref="Z804:AA804"/>
    <mergeCell ref="AB804:AC804"/>
    <mergeCell ref="AD804:AE804"/>
    <mergeCell ref="AF804:AH804"/>
    <mergeCell ref="AI804:AK804"/>
    <mergeCell ref="AL804:AO804"/>
    <mergeCell ref="AP804:AS804"/>
    <mergeCell ref="AT804:AW804"/>
    <mergeCell ref="D805:N805"/>
    <mergeCell ref="O805:V805"/>
    <mergeCell ref="W805:Y805"/>
    <mergeCell ref="Z805:AA805"/>
    <mergeCell ref="AB805:AC805"/>
    <mergeCell ref="AD805:AE805"/>
    <mergeCell ref="AF805:AH805"/>
    <mergeCell ref="AI805:AK805"/>
    <mergeCell ref="AL805:AO805"/>
    <mergeCell ref="AP805:AS805"/>
    <mergeCell ref="AT805:AW805"/>
    <mergeCell ref="AI806:AK806"/>
    <mergeCell ref="AL806:AO806"/>
    <mergeCell ref="AP806:AS806"/>
    <mergeCell ref="AT806:AW806"/>
    <mergeCell ref="D807:N807"/>
    <mergeCell ref="O807:V807"/>
    <mergeCell ref="W807:Y807"/>
    <mergeCell ref="Z807:AA807"/>
    <mergeCell ref="AB807:AC807"/>
    <mergeCell ref="AD807:AE807"/>
    <mergeCell ref="AF807:AH807"/>
    <mergeCell ref="AI807:AK807"/>
    <mergeCell ref="AL807:AO807"/>
    <mergeCell ref="AP807:AS807"/>
    <mergeCell ref="AT807:AW807"/>
    <mergeCell ref="D808:N808"/>
    <mergeCell ref="O808:V808"/>
    <mergeCell ref="W808:Y808"/>
    <mergeCell ref="Z808:AA808"/>
    <mergeCell ref="AB808:AC808"/>
    <mergeCell ref="AD808:AE808"/>
    <mergeCell ref="AF808:AH808"/>
    <mergeCell ref="AI808:AK808"/>
    <mergeCell ref="AL808:AO808"/>
    <mergeCell ref="AP808:AS808"/>
    <mergeCell ref="AT808:AW808"/>
    <mergeCell ref="D809:N809"/>
    <mergeCell ref="O809:V809"/>
    <mergeCell ref="W809:Y809"/>
    <mergeCell ref="Z809:AA809"/>
    <mergeCell ref="AB809:AC809"/>
    <mergeCell ref="AD809:AE809"/>
    <mergeCell ref="AF809:AH809"/>
    <mergeCell ref="AI809:AK809"/>
    <mergeCell ref="AL809:AO809"/>
    <mergeCell ref="AP809:AS809"/>
    <mergeCell ref="AT809:AW809"/>
    <mergeCell ref="AI810:AK810"/>
    <mergeCell ref="AL810:AO810"/>
    <mergeCell ref="AP810:AS810"/>
    <mergeCell ref="AT810:AW810"/>
    <mergeCell ref="D811:N811"/>
    <mergeCell ref="O811:V811"/>
    <mergeCell ref="W811:Y811"/>
    <mergeCell ref="Z811:AA811"/>
    <mergeCell ref="AB811:AC811"/>
    <mergeCell ref="AD811:AE811"/>
    <mergeCell ref="AF811:AH811"/>
    <mergeCell ref="AI811:AK811"/>
    <mergeCell ref="AL811:AO811"/>
    <mergeCell ref="AP811:AS811"/>
    <mergeCell ref="AT811:AW811"/>
    <mergeCell ref="D812:N812"/>
    <mergeCell ref="O812:V812"/>
    <mergeCell ref="W812:Y812"/>
    <mergeCell ref="Z812:AA812"/>
    <mergeCell ref="AB812:AC812"/>
    <mergeCell ref="AD812:AE812"/>
    <mergeCell ref="AF812:AH812"/>
    <mergeCell ref="AI812:AK812"/>
    <mergeCell ref="AL812:AO812"/>
    <mergeCell ref="AP812:AS812"/>
    <mergeCell ref="AT812:AW812"/>
    <mergeCell ref="D813:N813"/>
    <mergeCell ref="O813:V813"/>
    <mergeCell ref="W813:Y813"/>
    <mergeCell ref="Z813:AA813"/>
    <mergeCell ref="AB813:AC813"/>
    <mergeCell ref="AD813:AE813"/>
    <mergeCell ref="AF813:AH813"/>
    <mergeCell ref="AI813:AK813"/>
    <mergeCell ref="AL813:AO813"/>
    <mergeCell ref="AP813:AS813"/>
    <mergeCell ref="AT813:AW813"/>
    <mergeCell ref="AI814:AK814"/>
    <mergeCell ref="AL814:AO814"/>
    <mergeCell ref="AP814:AS814"/>
    <mergeCell ref="AT814:AW814"/>
    <mergeCell ref="D815:N815"/>
    <mergeCell ref="O815:V815"/>
    <mergeCell ref="W815:Y815"/>
    <mergeCell ref="Z815:AA815"/>
    <mergeCell ref="AB815:AC815"/>
    <mergeCell ref="AD815:AE815"/>
    <mergeCell ref="AF815:AH815"/>
    <mergeCell ref="AI815:AK815"/>
    <mergeCell ref="AL815:AO815"/>
    <mergeCell ref="AP815:AS815"/>
    <mergeCell ref="AT815:AW815"/>
    <mergeCell ref="D816:N816"/>
    <mergeCell ref="O816:V816"/>
    <mergeCell ref="W816:Y816"/>
    <mergeCell ref="Z816:AA816"/>
    <mergeCell ref="AB816:AC816"/>
    <mergeCell ref="AD816:AE816"/>
    <mergeCell ref="AF816:AH816"/>
    <mergeCell ref="AI816:AK816"/>
    <mergeCell ref="AL816:AO816"/>
    <mergeCell ref="AP816:AS816"/>
    <mergeCell ref="AT816:AW816"/>
    <mergeCell ref="Z817:AA817"/>
    <mergeCell ref="AB817:AC817"/>
    <mergeCell ref="AD817:AE817"/>
    <mergeCell ref="AF817:AH817"/>
    <mergeCell ref="AI817:AK817"/>
    <mergeCell ref="AL817:AO817"/>
    <mergeCell ref="AP817:AS817"/>
    <mergeCell ref="AT817:AW817"/>
    <mergeCell ref="AI818:AK818"/>
    <mergeCell ref="AL818:AO818"/>
    <mergeCell ref="AP818:AS818"/>
    <mergeCell ref="AT818:AW818"/>
    <mergeCell ref="D819:N819"/>
    <mergeCell ref="O819:V819"/>
    <mergeCell ref="W819:Y819"/>
    <mergeCell ref="Z819:AA819"/>
    <mergeCell ref="AB819:AC819"/>
    <mergeCell ref="AD819:AE819"/>
    <mergeCell ref="AF819:AH819"/>
    <mergeCell ref="AI819:AK819"/>
    <mergeCell ref="AL819:AO819"/>
    <mergeCell ref="AP819:AS819"/>
    <mergeCell ref="AT819:AW819"/>
    <mergeCell ref="D820:N820"/>
    <mergeCell ref="O820:V820"/>
    <mergeCell ref="W820:Y820"/>
    <mergeCell ref="Z820:AA820"/>
    <mergeCell ref="AB820:AC820"/>
    <mergeCell ref="AD820:AE820"/>
    <mergeCell ref="AF820:AH820"/>
    <mergeCell ref="AI820:AK820"/>
    <mergeCell ref="AL820:AO820"/>
    <mergeCell ref="AP820:AS820"/>
    <mergeCell ref="AT820:AW820"/>
    <mergeCell ref="D821:N821"/>
    <mergeCell ref="O821:V821"/>
    <mergeCell ref="W821:Y821"/>
    <mergeCell ref="Z821:AA821"/>
    <mergeCell ref="AB821:AC821"/>
    <mergeCell ref="AD821:AE821"/>
    <mergeCell ref="AF821:AH821"/>
    <mergeCell ref="AI821:AK821"/>
    <mergeCell ref="AL821:AO821"/>
    <mergeCell ref="AP821:AS821"/>
    <mergeCell ref="AT821:AW821"/>
    <mergeCell ref="AI822:AK822"/>
    <mergeCell ref="AL822:AO822"/>
    <mergeCell ref="AP822:AS822"/>
    <mergeCell ref="AT822:AW822"/>
    <mergeCell ref="D823:N823"/>
    <mergeCell ref="O823:V823"/>
    <mergeCell ref="W823:Y823"/>
    <mergeCell ref="Z823:AA823"/>
    <mergeCell ref="AB823:AC823"/>
    <mergeCell ref="AD823:AE823"/>
    <mergeCell ref="AF823:AH823"/>
    <mergeCell ref="AI823:AK823"/>
    <mergeCell ref="AL823:AO823"/>
    <mergeCell ref="AP823:AS823"/>
    <mergeCell ref="AT823:AW823"/>
    <mergeCell ref="D824:N824"/>
    <mergeCell ref="O824:V824"/>
    <mergeCell ref="W824:Y824"/>
    <mergeCell ref="Z824:AA824"/>
    <mergeCell ref="AB824:AC824"/>
    <mergeCell ref="AD824:AE824"/>
    <mergeCell ref="AF824:AH824"/>
    <mergeCell ref="AI824:AK824"/>
    <mergeCell ref="AL824:AO824"/>
    <mergeCell ref="AP824:AS824"/>
    <mergeCell ref="AT824:AW824"/>
    <mergeCell ref="D825:N825"/>
    <mergeCell ref="O825:V825"/>
    <mergeCell ref="W825:Y825"/>
    <mergeCell ref="Z825:AA825"/>
    <mergeCell ref="AB825:AC825"/>
    <mergeCell ref="AD825:AE825"/>
    <mergeCell ref="AF825:AH825"/>
    <mergeCell ref="AI825:AK825"/>
    <mergeCell ref="AL825:AO825"/>
    <mergeCell ref="AP825:AS825"/>
    <mergeCell ref="AT825:AW825"/>
    <mergeCell ref="AI826:AK826"/>
    <mergeCell ref="AL826:AO826"/>
    <mergeCell ref="AP826:AS826"/>
    <mergeCell ref="AT826:AW826"/>
    <mergeCell ref="D827:N827"/>
    <mergeCell ref="O827:V827"/>
    <mergeCell ref="W827:Y827"/>
    <mergeCell ref="Z827:AA827"/>
    <mergeCell ref="AB827:AC827"/>
    <mergeCell ref="AD827:AE827"/>
    <mergeCell ref="AF827:AH827"/>
    <mergeCell ref="AI827:AK827"/>
    <mergeCell ref="AL827:AO827"/>
    <mergeCell ref="AP827:AS827"/>
    <mergeCell ref="AT827:AW827"/>
    <mergeCell ref="D828:N828"/>
    <mergeCell ref="O828:V828"/>
    <mergeCell ref="W828:Y828"/>
    <mergeCell ref="Z828:AA828"/>
    <mergeCell ref="AB828:AC828"/>
    <mergeCell ref="AD828:AE828"/>
    <mergeCell ref="AF828:AH828"/>
    <mergeCell ref="AI828:AK828"/>
    <mergeCell ref="AL828:AO828"/>
    <mergeCell ref="AP828:AS828"/>
    <mergeCell ref="AT828:AW828"/>
    <mergeCell ref="D829:N829"/>
    <mergeCell ref="O829:V829"/>
    <mergeCell ref="W829:Y829"/>
    <mergeCell ref="Z829:AA829"/>
    <mergeCell ref="AB829:AC829"/>
    <mergeCell ref="AD829:AE829"/>
    <mergeCell ref="AF829:AH829"/>
    <mergeCell ref="AI829:AK829"/>
    <mergeCell ref="AL829:AO829"/>
    <mergeCell ref="AP829:AS829"/>
    <mergeCell ref="AT829:AW829"/>
    <mergeCell ref="AT830:AW830"/>
    <mergeCell ref="D831:N831"/>
    <mergeCell ref="O831:V831"/>
    <mergeCell ref="W831:Y831"/>
    <mergeCell ref="Z831:AA831"/>
    <mergeCell ref="AB831:AC831"/>
    <mergeCell ref="AD831:AE831"/>
    <mergeCell ref="AF831:AH831"/>
    <mergeCell ref="AI831:AK831"/>
    <mergeCell ref="AL831:AO831"/>
    <mergeCell ref="AP831:AS831"/>
    <mergeCell ref="AT831:AW831"/>
    <mergeCell ref="D832:N832"/>
    <mergeCell ref="O832:V832"/>
    <mergeCell ref="W832:Y832"/>
    <mergeCell ref="Z832:AA832"/>
    <mergeCell ref="AB832:AC832"/>
    <mergeCell ref="AD832:AE832"/>
    <mergeCell ref="AF832:AH832"/>
    <mergeCell ref="AI832:AK832"/>
    <mergeCell ref="AL832:AO832"/>
    <mergeCell ref="AP832:AS832"/>
    <mergeCell ref="AT832:AW832"/>
    <mergeCell ref="D833:N833"/>
    <mergeCell ref="O833:V833"/>
    <mergeCell ref="W833:Y833"/>
    <mergeCell ref="Z833:AA833"/>
    <mergeCell ref="AB833:AC833"/>
    <mergeCell ref="AD833:AE833"/>
    <mergeCell ref="AF833:AH833"/>
    <mergeCell ref="AI833:AK833"/>
    <mergeCell ref="AL833:AO833"/>
    <mergeCell ref="AP833:AS833"/>
    <mergeCell ref="AT833:AW833"/>
    <mergeCell ref="AT834:AW834"/>
    <mergeCell ref="D835:N835"/>
    <mergeCell ref="O835:V835"/>
    <mergeCell ref="W835:Y835"/>
    <mergeCell ref="Z835:AA835"/>
    <mergeCell ref="AB835:AC835"/>
    <mergeCell ref="AD835:AE835"/>
    <mergeCell ref="AF835:AH835"/>
    <mergeCell ref="AI835:AK835"/>
    <mergeCell ref="AL835:AO835"/>
    <mergeCell ref="AP835:AS835"/>
    <mergeCell ref="AT835:AW835"/>
    <mergeCell ref="AT836:AW836"/>
    <mergeCell ref="D837:N837"/>
    <mergeCell ref="O837:V837"/>
    <mergeCell ref="W837:Y837"/>
    <mergeCell ref="Z837:AA837"/>
    <mergeCell ref="AB837:AC837"/>
    <mergeCell ref="AD837:AE837"/>
    <mergeCell ref="AF837:AH837"/>
    <mergeCell ref="AI837:AK837"/>
    <mergeCell ref="AL837:AO837"/>
    <mergeCell ref="AP837:AS837"/>
    <mergeCell ref="AT837:AW837"/>
    <mergeCell ref="D838:N838"/>
    <mergeCell ref="O838:V838"/>
    <mergeCell ref="W838:Y838"/>
    <mergeCell ref="Z838:AA838"/>
    <mergeCell ref="AB838:AC838"/>
    <mergeCell ref="AD838:AE838"/>
    <mergeCell ref="AF838:AH838"/>
    <mergeCell ref="AI838:AK838"/>
    <mergeCell ref="AL838:AO838"/>
    <mergeCell ref="AP838:AS838"/>
    <mergeCell ref="AT838:AW838"/>
    <mergeCell ref="AT839:AW839"/>
    <mergeCell ref="D840:N840"/>
    <mergeCell ref="O840:V840"/>
    <mergeCell ref="W840:Y840"/>
    <mergeCell ref="Z840:AA840"/>
    <mergeCell ref="AB840:AC840"/>
    <mergeCell ref="AD840:AE840"/>
    <mergeCell ref="AF840:AH840"/>
    <mergeCell ref="AI840:AK840"/>
    <mergeCell ref="AL840:AO840"/>
    <mergeCell ref="AP840:AS840"/>
    <mergeCell ref="AT840:AW840"/>
    <mergeCell ref="D841:N841"/>
    <mergeCell ref="O841:V841"/>
    <mergeCell ref="W841:Y841"/>
    <mergeCell ref="Z841:AA841"/>
    <mergeCell ref="AB841:AC841"/>
    <mergeCell ref="AD841:AE841"/>
    <mergeCell ref="AF841:AH841"/>
    <mergeCell ref="AI841:AK841"/>
    <mergeCell ref="AL841:AO841"/>
    <mergeCell ref="AP841:AS841"/>
    <mergeCell ref="AT841:AW841"/>
    <mergeCell ref="D842:N842"/>
    <mergeCell ref="O842:V842"/>
    <mergeCell ref="W842:Y842"/>
    <mergeCell ref="Z842:AA842"/>
    <mergeCell ref="AB842:AC842"/>
    <mergeCell ref="AD842:AE842"/>
    <mergeCell ref="AF842:AH842"/>
    <mergeCell ref="AI842:AK842"/>
    <mergeCell ref="AL842:AO842"/>
    <mergeCell ref="AP842:AS842"/>
    <mergeCell ref="AT842:AW842"/>
    <mergeCell ref="D843:N843"/>
    <mergeCell ref="O843:V843"/>
    <mergeCell ref="W843:Y843"/>
    <mergeCell ref="Z843:AA843"/>
    <mergeCell ref="AB843:AC843"/>
    <mergeCell ref="AD843:AE843"/>
    <mergeCell ref="AF843:AH843"/>
    <mergeCell ref="AI843:AK843"/>
    <mergeCell ref="AL843:AO843"/>
    <mergeCell ref="AP843:AS843"/>
    <mergeCell ref="AT843:AW843"/>
    <mergeCell ref="D844:N844"/>
    <mergeCell ref="O844:V844"/>
    <mergeCell ref="W844:Y844"/>
    <mergeCell ref="Z844:AA844"/>
    <mergeCell ref="AB844:AC844"/>
    <mergeCell ref="AD844:AE844"/>
    <mergeCell ref="AF844:AH844"/>
    <mergeCell ref="AI844:AK844"/>
    <mergeCell ref="AL844:AO844"/>
    <mergeCell ref="AP844:AS844"/>
    <mergeCell ref="AT844:AW844"/>
    <mergeCell ref="D845:N845"/>
    <mergeCell ref="O845:V845"/>
    <mergeCell ref="W845:Y845"/>
    <mergeCell ref="Z845:AA845"/>
    <mergeCell ref="AB845:AC845"/>
    <mergeCell ref="AD845:AE845"/>
    <mergeCell ref="AF845:AH845"/>
    <mergeCell ref="AI845:AK845"/>
    <mergeCell ref="AL845:AO845"/>
    <mergeCell ref="AP845:AS845"/>
    <mergeCell ref="AT845:AW845"/>
    <mergeCell ref="AI846:AK846"/>
    <mergeCell ref="AL846:AO846"/>
    <mergeCell ref="AP846:AS846"/>
    <mergeCell ref="AT846:AW846"/>
    <mergeCell ref="D847:N847"/>
    <mergeCell ref="O847:V847"/>
    <mergeCell ref="W847:Y847"/>
    <mergeCell ref="Z847:AA847"/>
    <mergeCell ref="AB847:AC847"/>
    <mergeCell ref="AD847:AE847"/>
    <mergeCell ref="AF847:AH847"/>
    <mergeCell ref="AI847:AK847"/>
    <mergeCell ref="AL847:AO847"/>
    <mergeCell ref="AP847:AS847"/>
    <mergeCell ref="AT847:AW847"/>
    <mergeCell ref="D848:N848"/>
    <mergeCell ref="O848:V848"/>
    <mergeCell ref="W848:Y848"/>
    <mergeCell ref="Z848:AA848"/>
    <mergeCell ref="AB848:AC848"/>
    <mergeCell ref="AD848:AE848"/>
    <mergeCell ref="AF848:AH848"/>
    <mergeCell ref="AI848:AK848"/>
    <mergeCell ref="AL848:AO848"/>
    <mergeCell ref="AP848:AS848"/>
    <mergeCell ref="AT848:AW848"/>
    <mergeCell ref="D849:N849"/>
    <mergeCell ref="O849:V849"/>
    <mergeCell ref="W849:Y849"/>
    <mergeCell ref="Z849:AA849"/>
    <mergeCell ref="AB849:AC849"/>
    <mergeCell ref="AD849:AE849"/>
    <mergeCell ref="AF849:AH849"/>
    <mergeCell ref="AI849:AK849"/>
    <mergeCell ref="AL849:AO849"/>
    <mergeCell ref="AP849:AS849"/>
    <mergeCell ref="AT849:AW849"/>
    <mergeCell ref="AI850:AK850"/>
    <mergeCell ref="AL850:AO850"/>
    <mergeCell ref="AP850:AS850"/>
    <mergeCell ref="AT850:AW850"/>
    <mergeCell ref="D851:N851"/>
    <mergeCell ref="O851:V851"/>
    <mergeCell ref="W851:Y851"/>
    <mergeCell ref="Z851:AA851"/>
    <mergeCell ref="AB851:AC851"/>
    <mergeCell ref="AD851:AE851"/>
    <mergeCell ref="AF851:AH851"/>
    <mergeCell ref="AI851:AK851"/>
    <mergeCell ref="AL851:AO851"/>
    <mergeCell ref="AP851:AS851"/>
    <mergeCell ref="AT851:AW851"/>
    <mergeCell ref="D852:N852"/>
    <mergeCell ref="O852:V852"/>
    <mergeCell ref="W852:Y852"/>
    <mergeCell ref="Z852:AA852"/>
    <mergeCell ref="AB852:AC852"/>
    <mergeCell ref="AD852:AE852"/>
    <mergeCell ref="AF852:AH852"/>
    <mergeCell ref="AI852:AK852"/>
    <mergeCell ref="AL852:AO852"/>
    <mergeCell ref="AP852:AS852"/>
    <mergeCell ref="AT852:AW852"/>
    <mergeCell ref="D853:N853"/>
    <mergeCell ref="O853:V853"/>
    <mergeCell ref="W853:Y853"/>
    <mergeCell ref="Z853:AA853"/>
    <mergeCell ref="AB853:AC853"/>
    <mergeCell ref="AD853:AE853"/>
    <mergeCell ref="AF853:AH853"/>
    <mergeCell ref="AI853:AK853"/>
    <mergeCell ref="AL853:AO853"/>
    <mergeCell ref="AP853:AS853"/>
    <mergeCell ref="AT853:AW853"/>
    <mergeCell ref="AI854:AK854"/>
    <mergeCell ref="AL854:AO854"/>
    <mergeCell ref="AP854:AS854"/>
    <mergeCell ref="AT854:AW854"/>
    <mergeCell ref="D855:N855"/>
    <mergeCell ref="O855:V855"/>
    <mergeCell ref="W855:Y855"/>
    <mergeCell ref="Z855:AA855"/>
    <mergeCell ref="AB855:AC855"/>
    <mergeCell ref="AD855:AE855"/>
    <mergeCell ref="AF855:AH855"/>
    <mergeCell ref="AI855:AK855"/>
    <mergeCell ref="AL855:AO855"/>
    <mergeCell ref="AP855:AS855"/>
    <mergeCell ref="AT855:AW855"/>
    <mergeCell ref="D856:N856"/>
    <mergeCell ref="O856:V856"/>
    <mergeCell ref="W856:Y856"/>
    <mergeCell ref="Z856:AA856"/>
    <mergeCell ref="AB856:AC856"/>
    <mergeCell ref="AD856:AE856"/>
    <mergeCell ref="AF856:AH856"/>
    <mergeCell ref="AI856:AK856"/>
    <mergeCell ref="AL856:AO856"/>
    <mergeCell ref="AP856:AS856"/>
    <mergeCell ref="AT856:AW856"/>
    <mergeCell ref="Z857:AA857"/>
    <mergeCell ref="AB857:AC857"/>
    <mergeCell ref="AD857:AE857"/>
    <mergeCell ref="AF857:AH857"/>
    <mergeCell ref="AI857:AK857"/>
    <mergeCell ref="AL857:AO857"/>
    <mergeCell ref="AP857:AS857"/>
    <mergeCell ref="AT857:AW857"/>
    <mergeCell ref="AI858:AK858"/>
    <mergeCell ref="AL858:AO858"/>
    <mergeCell ref="AP858:AS858"/>
    <mergeCell ref="AT858:AW858"/>
    <mergeCell ref="D859:N859"/>
    <mergeCell ref="O859:V859"/>
    <mergeCell ref="W859:Y859"/>
    <mergeCell ref="Z859:AA859"/>
    <mergeCell ref="AB859:AC859"/>
    <mergeCell ref="AD859:AE859"/>
    <mergeCell ref="AF859:AH859"/>
    <mergeCell ref="AI859:AK859"/>
    <mergeCell ref="AL859:AO859"/>
    <mergeCell ref="AP859:AS859"/>
    <mergeCell ref="AT859:AW859"/>
    <mergeCell ref="D860:N860"/>
    <mergeCell ref="O860:V860"/>
    <mergeCell ref="W860:Y860"/>
    <mergeCell ref="Z860:AA860"/>
    <mergeCell ref="AB860:AC860"/>
    <mergeCell ref="AD860:AE860"/>
    <mergeCell ref="AF860:AH860"/>
    <mergeCell ref="AI860:AK860"/>
    <mergeCell ref="AL860:AO860"/>
    <mergeCell ref="AP860:AS860"/>
    <mergeCell ref="AT860:AW860"/>
    <mergeCell ref="D861:N861"/>
    <mergeCell ref="O861:V861"/>
    <mergeCell ref="W861:Y861"/>
    <mergeCell ref="Z861:AA861"/>
    <mergeCell ref="AB861:AC861"/>
    <mergeCell ref="AD861:AE861"/>
    <mergeCell ref="AF861:AH861"/>
    <mergeCell ref="AI861:AK861"/>
    <mergeCell ref="AL861:AO861"/>
    <mergeCell ref="AP861:AS861"/>
    <mergeCell ref="AT861:AW861"/>
    <mergeCell ref="AI862:AK862"/>
    <mergeCell ref="AL862:AO862"/>
    <mergeCell ref="AP862:AS862"/>
    <mergeCell ref="AT862:AW862"/>
    <mergeCell ref="D863:N863"/>
    <mergeCell ref="O863:V863"/>
    <mergeCell ref="W863:Y863"/>
    <mergeCell ref="Z863:AA863"/>
    <mergeCell ref="AB863:AC863"/>
    <mergeCell ref="AD863:AE863"/>
    <mergeCell ref="AF863:AH863"/>
    <mergeCell ref="AI863:AK863"/>
    <mergeCell ref="AL863:AO863"/>
    <mergeCell ref="AP863:AS863"/>
    <mergeCell ref="AT863:AW863"/>
    <mergeCell ref="D864:N864"/>
    <mergeCell ref="O864:V864"/>
    <mergeCell ref="W864:Y864"/>
    <mergeCell ref="Z864:AA864"/>
    <mergeCell ref="AB864:AC864"/>
    <mergeCell ref="AD864:AE864"/>
    <mergeCell ref="AF864:AH864"/>
    <mergeCell ref="AI864:AK864"/>
    <mergeCell ref="AL864:AO864"/>
    <mergeCell ref="AP864:AS864"/>
    <mergeCell ref="AT864:AW864"/>
    <mergeCell ref="D865:N865"/>
    <mergeCell ref="O865:V865"/>
    <mergeCell ref="W865:Y865"/>
    <mergeCell ref="Z865:AA865"/>
    <mergeCell ref="AB865:AC865"/>
    <mergeCell ref="AD865:AE865"/>
    <mergeCell ref="AF865:AH865"/>
    <mergeCell ref="AI865:AK865"/>
    <mergeCell ref="AL865:AO865"/>
    <mergeCell ref="AP865:AS865"/>
    <mergeCell ref="AT865:AW865"/>
    <mergeCell ref="AI866:AK866"/>
    <mergeCell ref="AL866:AO866"/>
    <mergeCell ref="AP866:AS866"/>
    <mergeCell ref="AT866:AW866"/>
    <mergeCell ref="D867:N867"/>
    <mergeCell ref="O867:V867"/>
    <mergeCell ref="W867:Y867"/>
    <mergeCell ref="Z867:AA867"/>
    <mergeCell ref="AB867:AC867"/>
    <mergeCell ref="AD867:AE867"/>
    <mergeCell ref="AF867:AH867"/>
    <mergeCell ref="AI867:AK867"/>
    <mergeCell ref="AL867:AO867"/>
    <mergeCell ref="AP867:AS867"/>
    <mergeCell ref="AT867:AW867"/>
    <mergeCell ref="D868:N868"/>
    <mergeCell ref="O868:V868"/>
    <mergeCell ref="W868:Y868"/>
    <mergeCell ref="Z868:AA868"/>
    <mergeCell ref="AB868:AC868"/>
    <mergeCell ref="AD868:AE868"/>
    <mergeCell ref="AF868:AH868"/>
    <mergeCell ref="AI868:AK868"/>
    <mergeCell ref="AL868:AO868"/>
    <mergeCell ref="AP868:AS868"/>
    <mergeCell ref="AT868:AW868"/>
    <mergeCell ref="D869:N869"/>
    <mergeCell ref="O869:V869"/>
    <mergeCell ref="W869:Y869"/>
    <mergeCell ref="Z869:AA869"/>
    <mergeCell ref="AB869:AC869"/>
    <mergeCell ref="AD869:AE869"/>
    <mergeCell ref="AF869:AH869"/>
    <mergeCell ref="AI869:AK869"/>
    <mergeCell ref="AL869:AO869"/>
    <mergeCell ref="AP869:AS869"/>
    <mergeCell ref="AT869:AW869"/>
    <mergeCell ref="AT870:AW870"/>
    <mergeCell ref="D871:N871"/>
    <mergeCell ref="O871:V871"/>
    <mergeCell ref="W871:Y871"/>
    <mergeCell ref="Z871:AA871"/>
    <mergeCell ref="AB871:AC871"/>
    <mergeCell ref="AD871:AE871"/>
    <mergeCell ref="AF871:AH871"/>
    <mergeCell ref="AI871:AK871"/>
    <mergeCell ref="AL871:AO871"/>
    <mergeCell ref="AP871:AS871"/>
    <mergeCell ref="AT871:AW871"/>
    <mergeCell ref="D872:N872"/>
    <mergeCell ref="O872:V872"/>
    <mergeCell ref="W872:Y872"/>
    <mergeCell ref="Z872:AA872"/>
    <mergeCell ref="AB872:AC872"/>
    <mergeCell ref="AD872:AE872"/>
    <mergeCell ref="AF872:AH872"/>
    <mergeCell ref="AI872:AK872"/>
    <mergeCell ref="AL872:AO872"/>
    <mergeCell ref="AP872:AS872"/>
    <mergeCell ref="AT872:AW872"/>
    <mergeCell ref="D873:N873"/>
    <mergeCell ref="O873:V873"/>
    <mergeCell ref="W873:Y873"/>
    <mergeCell ref="Z873:AA873"/>
    <mergeCell ref="AB873:AC873"/>
    <mergeCell ref="AD873:AE873"/>
    <mergeCell ref="AF873:AH873"/>
    <mergeCell ref="AI873:AK873"/>
    <mergeCell ref="AL873:AO873"/>
    <mergeCell ref="AP873:AS873"/>
    <mergeCell ref="AT873:AW873"/>
    <mergeCell ref="AT874:AW874"/>
    <mergeCell ref="D875:N875"/>
    <mergeCell ref="O875:V875"/>
    <mergeCell ref="W875:Y875"/>
    <mergeCell ref="Z875:AA875"/>
    <mergeCell ref="AB875:AC875"/>
    <mergeCell ref="AD875:AE875"/>
    <mergeCell ref="AF875:AH875"/>
    <mergeCell ref="AI875:AK875"/>
    <mergeCell ref="AL875:AO875"/>
    <mergeCell ref="AP875:AS875"/>
    <mergeCell ref="AT875:AW875"/>
    <mergeCell ref="AT876:AW876"/>
    <mergeCell ref="D877:N877"/>
    <mergeCell ref="O877:V877"/>
    <mergeCell ref="W877:Y877"/>
    <mergeCell ref="Z877:AA877"/>
    <mergeCell ref="AB877:AC877"/>
    <mergeCell ref="AD877:AE877"/>
    <mergeCell ref="AF877:AH877"/>
    <mergeCell ref="AI877:AK877"/>
    <mergeCell ref="AL877:AO877"/>
    <mergeCell ref="AP877:AS877"/>
    <mergeCell ref="AT877:AW877"/>
    <mergeCell ref="D878:N878"/>
    <mergeCell ref="O878:V878"/>
    <mergeCell ref="W878:Y878"/>
    <mergeCell ref="Z878:AA878"/>
    <mergeCell ref="AB878:AC878"/>
    <mergeCell ref="AD878:AE878"/>
    <mergeCell ref="AF878:AH878"/>
    <mergeCell ref="AI878:AK878"/>
    <mergeCell ref="AL878:AO878"/>
    <mergeCell ref="AP878:AS878"/>
    <mergeCell ref="AT878:AW878"/>
    <mergeCell ref="AT879:AW879"/>
    <mergeCell ref="D880:N880"/>
    <mergeCell ref="O880:V880"/>
    <mergeCell ref="W880:Y880"/>
    <mergeCell ref="Z880:AA880"/>
    <mergeCell ref="AB880:AC880"/>
    <mergeCell ref="AD880:AE880"/>
    <mergeCell ref="AF880:AH880"/>
    <mergeCell ref="AI880:AK880"/>
    <mergeCell ref="AL880:AO880"/>
    <mergeCell ref="AP880:AS880"/>
    <mergeCell ref="AT880:AW880"/>
    <mergeCell ref="D881:N881"/>
    <mergeCell ref="O881:V881"/>
    <mergeCell ref="W881:Y881"/>
    <mergeCell ref="Z881:AA881"/>
    <mergeCell ref="AB881:AC881"/>
    <mergeCell ref="AD881:AE881"/>
    <mergeCell ref="AF881:AH881"/>
    <mergeCell ref="AI881:AK881"/>
    <mergeCell ref="AL881:AO881"/>
    <mergeCell ref="AP881:AS881"/>
    <mergeCell ref="AT881:AW881"/>
    <mergeCell ref="D882:N882"/>
    <mergeCell ref="O882:V882"/>
    <mergeCell ref="W882:Y882"/>
    <mergeCell ref="Z882:AA882"/>
    <mergeCell ref="AB882:AC882"/>
    <mergeCell ref="AD882:AE882"/>
    <mergeCell ref="AF882:AH882"/>
    <mergeCell ref="AI882:AK882"/>
    <mergeCell ref="AL882:AO882"/>
    <mergeCell ref="AP882:AS882"/>
    <mergeCell ref="AT882:AW882"/>
    <mergeCell ref="D883:N883"/>
    <mergeCell ref="O883:V883"/>
    <mergeCell ref="W883:Y883"/>
    <mergeCell ref="Z883:AA883"/>
    <mergeCell ref="AB883:AC883"/>
    <mergeCell ref="AD883:AE883"/>
    <mergeCell ref="AF883:AH883"/>
    <mergeCell ref="AI883:AK883"/>
    <mergeCell ref="AL883:AO883"/>
    <mergeCell ref="AP883:AS883"/>
    <mergeCell ref="AT883:AW883"/>
    <mergeCell ref="D884:N884"/>
    <mergeCell ref="O884:V884"/>
    <mergeCell ref="W884:Y884"/>
    <mergeCell ref="Z884:AA884"/>
    <mergeCell ref="AB884:AC884"/>
    <mergeCell ref="AD884:AE884"/>
    <mergeCell ref="AF884:AH884"/>
    <mergeCell ref="AI884:AK884"/>
    <mergeCell ref="AL884:AO884"/>
    <mergeCell ref="AP884:AS884"/>
    <mergeCell ref="AT884:AW884"/>
    <mergeCell ref="D885:N885"/>
    <mergeCell ref="O885:V885"/>
    <mergeCell ref="W885:Y885"/>
    <mergeCell ref="Z885:AA885"/>
    <mergeCell ref="AB885:AC885"/>
    <mergeCell ref="AD885:AE885"/>
    <mergeCell ref="AF885:AH885"/>
    <mergeCell ref="AI885:AK885"/>
    <mergeCell ref="AL885:AO885"/>
    <mergeCell ref="AP885:AS885"/>
    <mergeCell ref="AT885:AW885"/>
    <mergeCell ref="AI886:AK886"/>
    <mergeCell ref="AL886:AO886"/>
    <mergeCell ref="AP886:AS886"/>
    <mergeCell ref="AT886:AW886"/>
    <mergeCell ref="D887:N887"/>
    <mergeCell ref="O887:V887"/>
    <mergeCell ref="W887:Y887"/>
    <mergeCell ref="Z887:AA887"/>
    <mergeCell ref="AB887:AC887"/>
    <mergeCell ref="AD887:AE887"/>
    <mergeCell ref="AF887:AH887"/>
    <mergeCell ref="AI887:AK887"/>
    <mergeCell ref="AL887:AO887"/>
    <mergeCell ref="AP887:AS887"/>
    <mergeCell ref="AT887:AW887"/>
    <mergeCell ref="D888:N888"/>
    <mergeCell ref="O888:V888"/>
    <mergeCell ref="W888:Y888"/>
    <mergeCell ref="Z888:AA888"/>
    <mergeCell ref="AB888:AC888"/>
    <mergeCell ref="AD888:AE888"/>
    <mergeCell ref="AF888:AH888"/>
    <mergeCell ref="AI888:AK888"/>
    <mergeCell ref="AL888:AO888"/>
    <mergeCell ref="AP888:AS888"/>
    <mergeCell ref="AT888:AW888"/>
    <mergeCell ref="D889:N889"/>
    <mergeCell ref="O889:V889"/>
    <mergeCell ref="W889:Y889"/>
    <mergeCell ref="Z889:AA889"/>
    <mergeCell ref="AB889:AC889"/>
    <mergeCell ref="AD889:AE889"/>
    <mergeCell ref="AF889:AH889"/>
    <mergeCell ref="AI889:AK889"/>
    <mergeCell ref="AL889:AO889"/>
    <mergeCell ref="AP889:AS889"/>
    <mergeCell ref="AT889:AW889"/>
    <mergeCell ref="AI890:AK890"/>
    <mergeCell ref="AL890:AO890"/>
    <mergeCell ref="AP890:AS890"/>
    <mergeCell ref="AT890:AW890"/>
    <mergeCell ref="D891:N891"/>
    <mergeCell ref="O891:V891"/>
    <mergeCell ref="W891:Y891"/>
    <mergeCell ref="Z891:AA891"/>
    <mergeCell ref="AB891:AC891"/>
    <mergeCell ref="AD891:AE891"/>
    <mergeCell ref="AF891:AH891"/>
    <mergeCell ref="AI891:AK891"/>
    <mergeCell ref="AL891:AO891"/>
    <mergeCell ref="AP891:AS891"/>
    <mergeCell ref="AT891:AW891"/>
    <mergeCell ref="D892:N892"/>
    <mergeCell ref="O892:V892"/>
    <mergeCell ref="W892:Y892"/>
    <mergeCell ref="Z892:AA892"/>
    <mergeCell ref="AB892:AC892"/>
    <mergeCell ref="AD892:AE892"/>
    <mergeCell ref="AF892:AH892"/>
    <mergeCell ref="AI892:AK892"/>
    <mergeCell ref="AL892:AO892"/>
    <mergeCell ref="AP892:AS892"/>
    <mergeCell ref="AT892:AW892"/>
    <mergeCell ref="D893:N893"/>
    <mergeCell ref="O893:V893"/>
    <mergeCell ref="W893:Y893"/>
    <mergeCell ref="Z893:AA893"/>
    <mergeCell ref="AB893:AC893"/>
    <mergeCell ref="AD893:AE893"/>
    <mergeCell ref="AF893:AH893"/>
    <mergeCell ref="AI893:AK893"/>
    <mergeCell ref="AL893:AO893"/>
    <mergeCell ref="AP893:AS893"/>
    <mergeCell ref="AT893:AW893"/>
    <mergeCell ref="AI894:AK894"/>
    <mergeCell ref="AL894:AO894"/>
    <mergeCell ref="AP894:AS894"/>
    <mergeCell ref="AT894:AW894"/>
    <mergeCell ref="D895:N895"/>
    <mergeCell ref="O895:V895"/>
    <mergeCell ref="W895:Y895"/>
    <mergeCell ref="Z895:AA895"/>
    <mergeCell ref="AB895:AC895"/>
    <mergeCell ref="AD895:AE895"/>
    <mergeCell ref="AF895:AH895"/>
    <mergeCell ref="AI895:AK895"/>
    <mergeCell ref="AL895:AO895"/>
    <mergeCell ref="AP895:AS895"/>
    <mergeCell ref="AT895:AW895"/>
    <mergeCell ref="D896:N896"/>
    <mergeCell ref="O896:V896"/>
    <mergeCell ref="W896:Y896"/>
    <mergeCell ref="Z896:AA896"/>
    <mergeCell ref="AB896:AC896"/>
    <mergeCell ref="AD896:AE896"/>
    <mergeCell ref="AF896:AH896"/>
    <mergeCell ref="AI896:AK896"/>
    <mergeCell ref="AL896:AO896"/>
    <mergeCell ref="AP896:AS896"/>
    <mergeCell ref="AT896:AW896"/>
    <mergeCell ref="Z897:AA897"/>
    <mergeCell ref="AB897:AC897"/>
    <mergeCell ref="AD897:AE897"/>
    <mergeCell ref="AF897:AH897"/>
    <mergeCell ref="AI897:AK897"/>
    <mergeCell ref="AL897:AO897"/>
    <mergeCell ref="AP897:AS897"/>
    <mergeCell ref="AT897:AW897"/>
    <mergeCell ref="AI898:AK898"/>
    <mergeCell ref="AL898:AO898"/>
    <mergeCell ref="AP898:AS898"/>
    <mergeCell ref="AT898:AW898"/>
    <mergeCell ref="D899:N899"/>
    <mergeCell ref="O899:V899"/>
    <mergeCell ref="W899:Y899"/>
    <mergeCell ref="Z899:AA899"/>
    <mergeCell ref="AB899:AC899"/>
    <mergeCell ref="AD899:AE899"/>
    <mergeCell ref="AF899:AH899"/>
    <mergeCell ref="AI899:AK899"/>
    <mergeCell ref="AL899:AO899"/>
    <mergeCell ref="AP899:AS899"/>
    <mergeCell ref="AT899:AW899"/>
    <mergeCell ref="D900:N900"/>
    <mergeCell ref="O900:V900"/>
    <mergeCell ref="W900:Y900"/>
    <mergeCell ref="Z900:AA900"/>
    <mergeCell ref="AB900:AC900"/>
    <mergeCell ref="AD900:AE900"/>
    <mergeCell ref="AF900:AH900"/>
    <mergeCell ref="AI900:AK900"/>
    <mergeCell ref="AL900:AO900"/>
    <mergeCell ref="AP900:AS900"/>
    <mergeCell ref="AT900:AW900"/>
    <mergeCell ref="D901:N901"/>
    <mergeCell ref="O901:V901"/>
    <mergeCell ref="W901:Y901"/>
    <mergeCell ref="Z901:AA901"/>
    <mergeCell ref="AB901:AC901"/>
    <mergeCell ref="AD901:AE901"/>
    <mergeCell ref="AF901:AH901"/>
    <mergeCell ref="AI901:AK901"/>
    <mergeCell ref="AL901:AO901"/>
    <mergeCell ref="AP901:AS901"/>
    <mergeCell ref="AT901:AW901"/>
    <mergeCell ref="AI902:AK902"/>
    <mergeCell ref="AL902:AO902"/>
    <mergeCell ref="AP902:AS902"/>
    <mergeCell ref="AT902:AW902"/>
    <mergeCell ref="D903:N903"/>
    <mergeCell ref="O903:V903"/>
    <mergeCell ref="W903:Y903"/>
    <mergeCell ref="Z903:AA903"/>
    <mergeCell ref="AB903:AC903"/>
    <mergeCell ref="AD903:AE903"/>
    <mergeCell ref="AF903:AH903"/>
    <mergeCell ref="AI903:AK903"/>
    <mergeCell ref="AL903:AO903"/>
    <mergeCell ref="AP903:AS903"/>
    <mergeCell ref="AT903:AW903"/>
    <mergeCell ref="D904:N904"/>
    <mergeCell ref="O904:V904"/>
    <mergeCell ref="W904:Y904"/>
    <mergeCell ref="Z904:AA904"/>
    <mergeCell ref="AB904:AC904"/>
    <mergeCell ref="AD904:AE904"/>
    <mergeCell ref="AF904:AH904"/>
    <mergeCell ref="AI904:AK904"/>
    <mergeCell ref="AL904:AO904"/>
    <mergeCell ref="AP904:AS904"/>
    <mergeCell ref="AT904:AW904"/>
    <mergeCell ref="D905:N905"/>
    <mergeCell ref="O905:V905"/>
    <mergeCell ref="W905:Y905"/>
    <mergeCell ref="Z905:AA905"/>
    <mergeCell ref="AB905:AC905"/>
    <mergeCell ref="AD905:AE905"/>
    <mergeCell ref="AF905:AH905"/>
    <mergeCell ref="AI905:AK905"/>
    <mergeCell ref="AL905:AO905"/>
    <mergeCell ref="AP905:AS905"/>
    <mergeCell ref="AT905:AW905"/>
    <mergeCell ref="AI906:AK906"/>
    <mergeCell ref="AL906:AO906"/>
    <mergeCell ref="AP906:AS906"/>
    <mergeCell ref="AT906:AW906"/>
    <mergeCell ref="D907:N907"/>
    <mergeCell ref="O907:V907"/>
    <mergeCell ref="W907:Y907"/>
    <mergeCell ref="Z907:AA907"/>
    <mergeCell ref="AB907:AC907"/>
    <mergeCell ref="AD907:AE907"/>
    <mergeCell ref="AF907:AH907"/>
    <mergeCell ref="AI907:AK907"/>
    <mergeCell ref="AL907:AO907"/>
    <mergeCell ref="AP907:AS907"/>
    <mergeCell ref="AT907:AW907"/>
    <mergeCell ref="D908:N908"/>
    <mergeCell ref="O908:V908"/>
    <mergeCell ref="W908:Y908"/>
    <mergeCell ref="Z908:AA908"/>
    <mergeCell ref="AB908:AC908"/>
    <mergeCell ref="AD908:AE908"/>
    <mergeCell ref="AF908:AH908"/>
    <mergeCell ref="AI908:AK908"/>
    <mergeCell ref="AL908:AO908"/>
    <mergeCell ref="AP908:AS908"/>
    <mergeCell ref="AT908:AW908"/>
    <mergeCell ref="D909:N909"/>
    <mergeCell ref="O909:V909"/>
    <mergeCell ref="W909:Y909"/>
    <mergeCell ref="Z909:AA909"/>
    <mergeCell ref="AB909:AC909"/>
    <mergeCell ref="AD909:AE909"/>
    <mergeCell ref="AF909:AH909"/>
    <mergeCell ref="AI909:AK909"/>
    <mergeCell ref="AL909:AO909"/>
    <mergeCell ref="AP909:AS909"/>
    <mergeCell ref="AT909:AW909"/>
    <mergeCell ref="AT910:AW910"/>
    <mergeCell ref="D911:N911"/>
    <mergeCell ref="O911:V911"/>
    <mergeCell ref="W911:Y911"/>
    <mergeCell ref="Z911:AA911"/>
    <mergeCell ref="AB911:AC911"/>
    <mergeCell ref="AD911:AE911"/>
    <mergeCell ref="AF911:AH911"/>
    <mergeCell ref="AI911:AK911"/>
    <mergeCell ref="AL911:AO911"/>
    <mergeCell ref="AP911:AS911"/>
    <mergeCell ref="AT911:AW911"/>
    <mergeCell ref="D912:N912"/>
    <mergeCell ref="O912:V912"/>
    <mergeCell ref="W912:Y912"/>
    <mergeCell ref="Z912:AA912"/>
    <mergeCell ref="AB912:AC912"/>
    <mergeCell ref="AD912:AE912"/>
    <mergeCell ref="AF912:AH912"/>
    <mergeCell ref="AI912:AK912"/>
    <mergeCell ref="AL912:AO912"/>
    <mergeCell ref="AP912:AS912"/>
    <mergeCell ref="AT912:AW912"/>
    <mergeCell ref="D913:N913"/>
    <mergeCell ref="O913:V913"/>
    <mergeCell ref="W913:Y913"/>
    <mergeCell ref="Z913:AA913"/>
    <mergeCell ref="AB913:AC913"/>
    <mergeCell ref="AD913:AE913"/>
    <mergeCell ref="AF913:AH913"/>
    <mergeCell ref="AI913:AK913"/>
    <mergeCell ref="AL913:AO913"/>
    <mergeCell ref="AP913:AS913"/>
    <mergeCell ref="AT913:AW913"/>
    <mergeCell ref="AT914:AW914"/>
    <mergeCell ref="D915:N915"/>
    <mergeCell ref="O915:V915"/>
    <mergeCell ref="W915:Y915"/>
    <mergeCell ref="Z915:AA915"/>
    <mergeCell ref="AB915:AC915"/>
    <mergeCell ref="AD915:AE915"/>
    <mergeCell ref="AF915:AH915"/>
    <mergeCell ref="AI915:AK915"/>
    <mergeCell ref="AL915:AO915"/>
    <mergeCell ref="AP915:AS915"/>
    <mergeCell ref="AT915:AW915"/>
    <mergeCell ref="AT916:AW916"/>
    <mergeCell ref="D917:N917"/>
    <mergeCell ref="O917:V917"/>
    <mergeCell ref="W917:Y917"/>
    <mergeCell ref="Z917:AA917"/>
    <mergeCell ref="AB917:AC917"/>
    <mergeCell ref="AD917:AE917"/>
    <mergeCell ref="AF917:AH917"/>
    <mergeCell ref="AI917:AK917"/>
    <mergeCell ref="AL917:AO917"/>
    <mergeCell ref="AP917:AS917"/>
    <mergeCell ref="AT917:AW917"/>
    <mergeCell ref="D918:N918"/>
    <mergeCell ref="O918:V918"/>
    <mergeCell ref="W918:Y918"/>
    <mergeCell ref="Z918:AA918"/>
    <mergeCell ref="AB918:AC918"/>
    <mergeCell ref="AD918:AE918"/>
    <mergeCell ref="AF918:AH918"/>
    <mergeCell ref="AI918:AK918"/>
    <mergeCell ref="AL918:AO918"/>
    <mergeCell ref="AP918:AS918"/>
    <mergeCell ref="AT918:AW918"/>
    <mergeCell ref="AT919:AW919"/>
    <mergeCell ref="D920:N920"/>
    <mergeCell ref="O920:V920"/>
    <mergeCell ref="W920:Y920"/>
    <mergeCell ref="Z920:AA920"/>
    <mergeCell ref="AB920:AC920"/>
    <mergeCell ref="AD920:AE920"/>
    <mergeCell ref="AF920:AH920"/>
    <mergeCell ref="AI920:AK920"/>
    <mergeCell ref="AL920:AO920"/>
    <mergeCell ref="AP920:AS920"/>
    <mergeCell ref="AT920:AW920"/>
    <mergeCell ref="D921:N921"/>
    <mergeCell ref="O921:V921"/>
    <mergeCell ref="W921:Y921"/>
    <mergeCell ref="Z921:AA921"/>
    <mergeCell ref="AB921:AC921"/>
    <mergeCell ref="AD921:AE921"/>
    <mergeCell ref="AF921:AH921"/>
    <mergeCell ref="AI921:AK921"/>
    <mergeCell ref="AL921:AO921"/>
    <mergeCell ref="AP921:AS921"/>
    <mergeCell ref="AT921:AW921"/>
    <mergeCell ref="D922:N922"/>
    <mergeCell ref="O922:V922"/>
    <mergeCell ref="W922:Y922"/>
    <mergeCell ref="Z922:AA922"/>
    <mergeCell ref="AB922:AC922"/>
    <mergeCell ref="AD922:AE922"/>
    <mergeCell ref="AF922:AH922"/>
    <mergeCell ref="AI922:AK922"/>
    <mergeCell ref="AL922:AO922"/>
    <mergeCell ref="AP922:AS922"/>
    <mergeCell ref="AT922:AW922"/>
    <mergeCell ref="D923:N923"/>
    <mergeCell ref="O923:V923"/>
    <mergeCell ref="W923:Y923"/>
    <mergeCell ref="Z923:AA923"/>
    <mergeCell ref="AB923:AC923"/>
    <mergeCell ref="AD923:AE923"/>
    <mergeCell ref="AF923:AH923"/>
    <mergeCell ref="AI923:AK923"/>
    <mergeCell ref="AL923:AO923"/>
    <mergeCell ref="AP923:AS923"/>
    <mergeCell ref="AT923:AW923"/>
    <mergeCell ref="D924:N924"/>
    <mergeCell ref="O924:V924"/>
    <mergeCell ref="W924:Y924"/>
    <mergeCell ref="Z924:AA924"/>
    <mergeCell ref="AB924:AC924"/>
    <mergeCell ref="AD924:AE924"/>
    <mergeCell ref="AF924:AH924"/>
    <mergeCell ref="AI924:AK924"/>
    <mergeCell ref="AL924:AO924"/>
    <mergeCell ref="AP924:AS924"/>
    <mergeCell ref="AT924:AW924"/>
    <mergeCell ref="D925:N925"/>
    <mergeCell ref="O925:V925"/>
    <mergeCell ref="W925:Y925"/>
    <mergeCell ref="Z925:AA925"/>
    <mergeCell ref="AB925:AC925"/>
    <mergeCell ref="AD925:AE925"/>
    <mergeCell ref="AF925:AH925"/>
    <mergeCell ref="AI925:AK925"/>
    <mergeCell ref="AL925:AO925"/>
    <mergeCell ref="AP925:AS925"/>
    <mergeCell ref="AT925:AW925"/>
    <mergeCell ref="AI926:AK926"/>
    <mergeCell ref="AL926:AO926"/>
    <mergeCell ref="AP926:AS926"/>
    <mergeCell ref="AT926:AW926"/>
    <mergeCell ref="D927:N927"/>
    <mergeCell ref="O927:V927"/>
    <mergeCell ref="W927:Y927"/>
    <mergeCell ref="Z927:AA927"/>
    <mergeCell ref="AB927:AC927"/>
    <mergeCell ref="AD927:AE927"/>
    <mergeCell ref="AF927:AH927"/>
    <mergeCell ref="AI927:AK927"/>
    <mergeCell ref="AL927:AO927"/>
    <mergeCell ref="AP927:AS927"/>
    <mergeCell ref="AT927:AW927"/>
    <mergeCell ref="D928:N928"/>
    <mergeCell ref="O928:V928"/>
    <mergeCell ref="W928:Y928"/>
    <mergeCell ref="Z928:AA928"/>
    <mergeCell ref="AB928:AC928"/>
    <mergeCell ref="AD928:AE928"/>
    <mergeCell ref="AF928:AH928"/>
    <mergeCell ref="AI928:AK928"/>
    <mergeCell ref="AL928:AO928"/>
    <mergeCell ref="AP928:AS928"/>
    <mergeCell ref="AT928:AW928"/>
    <mergeCell ref="D929:N929"/>
    <mergeCell ref="O929:V929"/>
    <mergeCell ref="W929:Y929"/>
    <mergeCell ref="Z929:AA929"/>
    <mergeCell ref="AB929:AC929"/>
    <mergeCell ref="AD929:AE929"/>
    <mergeCell ref="AF929:AH929"/>
    <mergeCell ref="AI929:AK929"/>
    <mergeCell ref="AL929:AO929"/>
    <mergeCell ref="AP929:AS929"/>
    <mergeCell ref="AT929:AW929"/>
    <mergeCell ref="AI930:AK930"/>
    <mergeCell ref="AL930:AO930"/>
    <mergeCell ref="AP930:AS930"/>
    <mergeCell ref="AT930:AW930"/>
    <mergeCell ref="D931:N931"/>
    <mergeCell ref="O931:V931"/>
    <mergeCell ref="W931:Y931"/>
    <mergeCell ref="Z931:AA931"/>
    <mergeCell ref="AB931:AC931"/>
    <mergeCell ref="AD931:AE931"/>
    <mergeCell ref="AF931:AH931"/>
    <mergeCell ref="AI931:AK931"/>
    <mergeCell ref="AL931:AO931"/>
    <mergeCell ref="AP931:AS931"/>
    <mergeCell ref="AT931:AW931"/>
    <mergeCell ref="D932:N932"/>
    <mergeCell ref="O932:V932"/>
    <mergeCell ref="W932:Y932"/>
    <mergeCell ref="Z932:AA932"/>
    <mergeCell ref="AB932:AC932"/>
    <mergeCell ref="AD932:AE932"/>
    <mergeCell ref="AF932:AH932"/>
    <mergeCell ref="AI932:AK932"/>
    <mergeCell ref="AL932:AO932"/>
    <mergeCell ref="AP932:AS932"/>
    <mergeCell ref="AT932:AW932"/>
    <mergeCell ref="D933:N933"/>
    <mergeCell ref="O933:V933"/>
    <mergeCell ref="W933:Y933"/>
    <mergeCell ref="Z933:AA933"/>
    <mergeCell ref="AB933:AC933"/>
    <mergeCell ref="AD933:AE933"/>
    <mergeCell ref="AF933:AH933"/>
    <mergeCell ref="AI933:AK933"/>
    <mergeCell ref="AL933:AO933"/>
    <mergeCell ref="AP933:AS933"/>
    <mergeCell ref="AT933:AW933"/>
    <mergeCell ref="AI934:AK934"/>
    <mergeCell ref="AL934:AO934"/>
    <mergeCell ref="AP934:AS934"/>
    <mergeCell ref="AT934:AW934"/>
    <mergeCell ref="D935:N935"/>
    <mergeCell ref="O935:V935"/>
    <mergeCell ref="W935:Y935"/>
    <mergeCell ref="Z935:AA935"/>
    <mergeCell ref="AB935:AC935"/>
    <mergeCell ref="AD935:AE935"/>
    <mergeCell ref="AF935:AH935"/>
    <mergeCell ref="AI935:AK935"/>
    <mergeCell ref="AL935:AO935"/>
    <mergeCell ref="AP935:AS935"/>
    <mergeCell ref="AT935:AW935"/>
    <mergeCell ref="D936:N936"/>
    <mergeCell ref="O936:V936"/>
    <mergeCell ref="W936:Y936"/>
    <mergeCell ref="Z936:AA936"/>
    <mergeCell ref="AB936:AC936"/>
    <mergeCell ref="AD936:AE936"/>
    <mergeCell ref="AF936:AH936"/>
    <mergeCell ref="AI936:AK936"/>
    <mergeCell ref="AL936:AO936"/>
    <mergeCell ref="AP936:AS936"/>
    <mergeCell ref="AT936:AW936"/>
    <mergeCell ref="Z937:AA937"/>
    <mergeCell ref="AB937:AC937"/>
    <mergeCell ref="AD937:AE937"/>
    <mergeCell ref="AF937:AH937"/>
    <mergeCell ref="AI937:AK937"/>
    <mergeCell ref="AL937:AO937"/>
    <mergeCell ref="AP937:AS937"/>
    <mergeCell ref="AT937:AW937"/>
    <mergeCell ref="AI938:AK938"/>
    <mergeCell ref="AL938:AO938"/>
    <mergeCell ref="AP938:AS938"/>
    <mergeCell ref="AT938:AW938"/>
    <mergeCell ref="D939:N939"/>
    <mergeCell ref="O939:V939"/>
    <mergeCell ref="W939:Y939"/>
    <mergeCell ref="Z939:AA939"/>
    <mergeCell ref="AB939:AC939"/>
    <mergeCell ref="AD939:AE939"/>
    <mergeCell ref="AF939:AH939"/>
    <mergeCell ref="AI939:AK939"/>
    <mergeCell ref="AL939:AO939"/>
    <mergeCell ref="AP939:AS939"/>
    <mergeCell ref="AT939:AW939"/>
    <mergeCell ref="D940:N940"/>
    <mergeCell ref="O940:V940"/>
    <mergeCell ref="W940:Y940"/>
    <mergeCell ref="Z940:AA940"/>
    <mergeCell ref="AB940:AC940"/>
    <mergeCell ref="AD940:AE940"/>
    <mergeCell ref="AF940:AH940"/>
    <mergeCell ref="AI940:AK940"/>
    <mergeCell ref="AL940:AO940"/>
    <mergeCell ref="AP940:AS940"/>
    <mergeCell ref="AT940:AW940"/>
    <mergeCell ref="D941:N941"/>
    <mergeCell ref="O941:V941"/>
    <mergeCell ref="W941:Y941"/>
    <mergeCell ref="Z941:AA941"/>
    <mergeCell ref="AB941:AC941"/>
    <mergeCell ref="AD941:AE941"/>
    <mergeCell ref="AF941:AH941"/>
    <mergeCell ref="AI941:AK941"/>
    <mergeCell ref="AL941:AO941"/>
    <mergeCell ref="AP941:AS941"/>
    <mergeCell ref="AT941:AW941"/>
    <mergeCell ref="AI942:AK942"/>
    <mergeCell ref="AL942:AO942"/>
    <mergeCell ref="AP942:AS942"/>
    <mergeCell ref="AT942:AW942"/>
    <mergeCell ref="D943:N943"/>
    <mergeCell ref="O943:V943"/>
    <mergeCell ref="W943:Y943"/>
    <mergeCell ref="Z943:AA943"/>
    <mergeCell ref="AB943:AC943"/>
    <mergeCell ref="AD943:AE943"/>
    <mergeCell ref="AF943:AH943"/>
    <mergeCell ref="AI943:AK943"/>
    <mergeCell ref="AL943:AO943"/>
    <mergeCell ref="AP943:AS943"/>
    <mergeCell ref="AT943:AW943"/>
    <mergeCell ref="D944:N944"/>
    <mergeCell ref="O944:V944"/>
    <mergeCell ref="W944:Y944"/>
    <mergeCell ref="Z944:AA944"/>
    <mergeCell ref="AB944:AC944"/>
    <mergeCell ref="AD944:AE944"/>
    <mergeCell ref="AF944:AH944"/>
    <mergeCell ref="AI944:AK944"/>
    <mergeCell ref="AL944:AO944"/>
    <mergeCell ref="AP944:AS944"/>
    <mergeCell ref="AT944:AW944"/>
    <mergeCell ref="D945:N945"/>
    <mergeCell ref="O945:V945"/>
    <mergeCell ref="W945:Y945"/>
    <mergeCell ref="Z945:AA945"/>
    <mergeCell ref="AB945:AC945"/>
    <mergeCell ref="AD945:AE945"/>
    <mergeCell ref="AF945:AH945"/>
    <mergeCell ref="AI945:AK945"/>
    <mergeCell ref="AL945:AO945"/>
    <mergeCell ref="AP945:AS945"/>
    <mergeCell ref="AT945:AW945"/>
    <mergeCell ref="AI946:AK946"/>
    <mergeCell ref="AL946:AO946"/>
    <mergeCell ref="AP946:AS946"/>
    <mergeCell ref="AT946:AW946"/>
    <mergeCell ref="D947:N947"/>
    <mergeCell ref="O947:V947"/>
    <mergeCell ref="W947:Y947"/>
    <mergeCell ref="Z947:AA947"/>
    <mergeCell ref="AB947:AC947"/>
    <mergeCell ref="AD947:AE947"/>
    <mergeCell ref="AF947:AH947"/>
    <mergeCell ref="AI947:AK947"/>
    <mergeCell ref="AL947:AO947"/>
    <mergeCell ref="AP947:AS947"/>
    <mergeCell ref="AT947:AW947"/>
    <mergeCell ref="D948:N948"/>
    <mergeCell ref="O948:V948"/>
    <mergeCell ref="W948:Y948"/>
    <mergeCell ref="Z948:AA948"/>
    <mergeCell ref="AB948:AC948"/>
    <mergeCell ref="AD948:AE948"/>
    <mergeCell ref="AF948:AH948"/>
    <mergeCell ref="AI948:AK948"/>
    <mergeCell ref="AL948:AO948"/>
    <mergeCell ref="AP948:AS948"/>
    <mergeCell ref="AT948:AW948"/>
    <mergeCell ref="D949:N949"/>
    <mergeCell ref="O949:V949"/>
    <mergeCell ref="W949:Y949"/>
    <mergeCell ref="Z949:AA949"/>
    <mergeCell ref="AB949:AC949"/>
    <mergeCell ref="AD949:AE949"/>
    <mergeCell ref="AF949:AH949"/>
    <mergeCell ref="AI949:AK949"/>
    <mergeCell ref="AL949:AO949"/>
    <mergeCell ref="AP949:AS949"/>
    <mergeCell ref="AT949:AW949"/>
    <mergeCell ref="AT950:AW950"/>
    <mergeCell ref="D951:N951"/>
    <mergeCell ref="O951:V951"/>
    <mergeCell ref="W951:Y951"/>
    <mergeCell ref="Z951:AA951"/>
    <mergeCell ref="AB951:AC951"/>
    <mergeCell ref="AD951:AE951"/>
    <mergeCell ref="AF951:AH951"/>
    <mergeCell ref="AI951:AK951"/>
    <mergeCell ref="AL951:AO951"/>
    <mergeCell ref="AP951:AS951"/>
    <mergeCell ref="AT951:AW951"/>
    <mergeCell ref="D952:N952"/>
    <mergeCell ref="O952:V952"/>
    <mergeCell ref="W952:Y952"/>
    <mergeCell ref="Z952:AA952"/>
    <mergeCell ref="AB952:AC952"/>
    <mergeCell ref="AD952:AE952"/>
    <mergeCell ref="AF952:AH952"/>
    <mergeCell ref="AI952:AK952"/>
    <mergeCell ref="AL952:AO952"/>
    <mergeCell ref="AP952:AS952"/>
    <mergeCell ref="AT952:AW952"/>
    <mergeCell ref="D953:N953"/>
    <mergeCell ref="O953:V953"/>
    <mergeCell ref="W953:Y953"/>
    <mergeCell ref="Z953:AA953"/>
    <mergeCell ref="AB953:AC953"/>
    <mergeCell ref="AD953:AE953"/>
    <mergeCell ref="AF953:AH953"/>
    <mergeCell ref="AI953:AK953"/>
    <mergeCell ref="AL953:AO953"/>
    <mergeCell ref="AP953:AS953"/>
    <mergeCell ref="AT953:AW953"/>
    <mergeCell ref="AT954:AW954"/>
    <mergeCell ref="D955:N955"/>
    <mergeCell ref="O955:V955"/>
    <mergeCell ref="W955:Y955"/>
    <mergeCell ref="Z955:AA955"/>
    <mergeCell ref="AB955:AC955"/>
    <mergeCell ref="AD955:AE955"/>
    <mergeCell ref="AF955:AH955"/>
    <mergeCell ref="AI955:AK955"/>
    <mergeCell ref="AL955:AO955"/>
    <mergeCell ref="AP955:AS955"/>
    <mergeCell ref="AT955:AW955"/>
    <mergeCell ref="AT956:AW956"/>
    <mergeCell ref="D957:N957"/>
    <mergeCell ref="O957:V957"/>
    <mergeCell ref="W957:Y957"/>
    <mergeCell ref="Z957:AA957"/>
    <mergeCell ref="AB957:AC957"/>
    <mergeCell ref="AD957:AE957"/>
    <mergeCell ref="AF957:AH957"/>
    <mergeCell ref="AI957:AK957"/>
    <mergeCell ref="AL957:AO957"/>
    <mergeCell ref="AP957:AS957"/>
    <mergeCell ref="AT957:AW957"/>
    <mergeCell ref="D958:N958"/>
    <mergeCell ref="O958:V958"/>
    <mergeCell ref="W958:Y958"/>
    <mergeCell ref="Z958:AA958"/>
    <mergeCell ref="AB958:AC958"/>
    <mergeCell ref="AD958:AE958"/>
    <mergeCell ref="AF958:AH958"/>
    <mergeCell ref="AI958:AK958"/>
    <mergeCell ref="AL958:AO958"/>
    <mergeCell ref="AP958:AS958"/>
    <mergeCell ref="AT958:AW958"/>
    <mergeCell ref="AT959:AW959"/>
    <mergeCell ref="D960:N960"/>
    <mergeCell ref="O960:V960"/>
    <mergeCell ref="W960:Y960"/>
    <mergeCell ref="Z960:AA960"/>
    <mergeCell ref="AB960:AC960"/>
    <mergeCell ref="AD960:AE960"/>
    <mergeCell ref="AF960:AH960"/>
    <mergeCell ref="AI960:AK960"/>
    <mergeCell ref="AL960:AO960"/>
    <mergeCell ref="AP960:AS960"/>
    <mergeCell ref="AT960:AW960"/>
    <mergeCell ref="D961:N961"/>
    <mergeCell ref="O961:V961"/>
    <mergeCell ref="W961:Y961"/>
    <mergeCell ref="Z961:AA961"/>
    <mergeCell ref="AB961:AC961"/>
    <mergeCell ref="AD961:AE961"/>
    <mergeCell ref="AF961:AH961"/>
    <mergeCell ref="AI961:AK961"/>
    <mergeCell ref="AL961:AO961"/>
    <mergeCell ref="AP961:AS961"/>
    <mergeCell ref="AT961:AW961"/>
    <mergeCell ref="D962:N962"/>
    <mergeCell ref="O962:V962"/>
    <mergeCell ref="W962:Y962"/>
    <mergeCell ref="Z962:AA962"/>
    <mergeCell ref="AB962:AC962"/>
    <mergeCell ref="AD962:AE962"/>
    <mergeCell ref="AF962:AH962"/>
    <mergeCell ref="AI962:AK962"/>
    <mergeCell ref="AL962:AO962"/>
    <mergeCell ref="AP962:AS962"/>
    <mergeCell ref="AT962:AW962"/>
    <mergeCell ref="D963:N963"/>
    <mergeCell ref="O963:V963"/>
    <mergeCell ref="W963:Y963"/>
    <mergeCell ref="Z963:AA963"/>
    <mergeCell ref="AB963:AC963"/>
    <mergeCell ref="AD963:AE963"/>
    <mergeCell ref="AF963:AH963"/>
    <mergeCell ref="AI963:AK963"/>
    <mergeCell ref="AL963:AO963"/>
    <mergeCell ref="AP963:AS963"/>
    <mergeCell ref="AT963:AW963"/>
    <mergeCell ref="D964:N964"/>
    <mergeCell ref="O964:V964"/>
    <mergeCell ref="W964:Y964"/>
    <mergeCell ref="Z964:AA964"/>
    <mergeCell ref="AB964:AC964"/>
    <mergeCell ref="AD964:AE964"/>
    <mergeCell ref="AF964:AH964"/>
    <mergeCell ref="AI964:AK964"/>
    <mergeCell ref="AL964:AO964"/>
    <mergeCell ref="AP964:AS964"/>
    <mergeCell ref="AT964:AW964"/>
    <mergeCell ref="D965:N965"/>
    <mergeCell ref="O965:V965"/>
    <mergeCell ref="W965:Y965"/>
    <mergeCell ref="Z965:AA965"/>
    <mergeCell ref="AB965:AC965"/>
    <mergeCell ref="AD965:AE965"/>
    <mergeCell ref="AF965:AH965"/>
    <mergeCell ref="AI965:AK965"/>
    <mergeCell ref="AL965:AO965"/>
    <mergeCell ref="AP965:AS965"/>
    <mergeCell ref="AT965:AW965"/>
    <mergeCell ref="AI966:AK966"/>
    <mergeCell ref="AL966:AO966"/>
    <mergeCell ref="AP966:AS966"/>
    <mergeCell ref="AT966:AW966"/>
    <mergeCell ref="D967:N967"/>
    <mergeCell ref="O967:V967"/>
    <mergeCell ref="W967:Y967"/>
    <mergeCell ref="Z967:AA967"/>
    <mergeCell ref="AB967:AC967"/>
    <mergeCell ref="AD967:AE967"/>
    <mergeCell ref="AF967:AH967"/>
    <mergeCell ref="AI967:AK967"/>
    <mergeCell ref="AL967:AO967"/>
    <mergeCell ref="AP967:AS967"/>
    <mergeCell ref="AT967:AW967"/>
    <mergeCell ref="D968:N968"/>
    <mergeCell ref="O968:V968"/>
    <mergeCell ref="W968:Y968"/>
    <mergeCell ref="Z968:AA968"/>
    <mergeCell ref="AB968:AC968"/>
    <mergeCell ref="AD968:AE968"/>
    <mergeCell ref="AF968:AH968"/>
    <mergeCell ref="AI968:AK968"/>
    <mergeCell ref="AL968:AO968"/>
    <mergeCell ref="AP968:AS968"/>
    <mergeCell ref="AT968:AW968"/>
    <mergeCell ref="D969:N969"/>
    <mergeCell ref="O969:V969"/>
    <mergeCell ref="W969:Y969"/>
    <mergeCell ref="Z969:AA969"/>
    <mergeCell ref="AB969:AC969"/>
    <mergeCell ref="AD969:AE969"/>
    <mergeCell ref="AF969:AH969"/>
    <mergeCell ref="AI969:AK969"/>
    <mergeCell ref="AL969:AO969"/>
    <mergeCell ref="AP969:AS969"/>
    <mergeCell ref="AT969:AW969"/>
    <mergeCell ref="AI970:AK970"/>
    <mergeCell ref="AL970:AO970"/>
    <mergeCell ref="AP970:AS970"/>
    <mergeCell ref="AT970:AW970"/>
    <mergeCell ref="D971:N971"/>
    <mergeCell ref="O971:V971"/>
    <mergeCell ref="W971:Y971"/>
    <mergeCell ref="Z971:AA971"/>
    <mergeCell ref="AB971:AC971"/>
    <mergeCell ref="AD971:AE971"/>
    <mergeCell ref="AF971:AH971"/>
    <mergeCell ref="AI971:AK971"/>
    <mergeCell ref="AL971:AO971"/>
    <mergeCell ref="AP971:AS971"/>
    <mergeCell ref="AT971:AW971"/>
    <mergeCell ref="D972:N972"/>
    <mergeCell ref="O972:V972"/>
    <mergeCell ref="W972:Y972"/>
    <mergeCell ref="Z972:AA972"/>
    <mergeCell ref="AB972:AC972"/>
    <mergeCell ref="AD972:AE972"/>
    <mergeCell ref="AF972:AH972"/>
    <mergeCell ref="AI972:AK972"/>
    <mergeCell ref="AL972:AO972"/>
    <mergeCell ref="AP972:AS972"/>
    <mergeCell ref="AT972:AW972"/>
    <mergeCell ref="D973:N973"/>
    <mergeCell ref="O973:V973"/>
    <mergeCell ref="W973:Y973"/>
    <mergeCell ref="Z973:AA973"/>
    <mergeCell ref="AB973:AC973"/>
    <mergeCell ref="AD973:AE973"/>
    <mergeCell ref="AF973:AH973"/>
    <mergeCell ref="AI973:AK973"/>
    <mergeCell ref="AL973:AO973"/>
    <mergeCell ref="AP973:AS973"/>
    <mergeCell ref="AT973:AW973"/>
    <mergeCell ref="AI974:AK974"/>
    <mergeCell ref="AL974:AO974"/>
    <mergeCell ref="AP974:AS974"/>
    <mergeCell ref="AT974:AW974"/>
    <mergeCell ref="D975:N975"/>
    <mergeCell ref="O975:V975"/>
    <mergeCell ref="W975:Y975"/>
    <mergeCell ref="Z975:AA975"/>
    <mergeCell ref="AB975:AC975"/>
    <mergeCell ref="AD975:AE975"/>
    <mergeCell ref="AF975:AH975"/>
    <mergeCell ref="AI975:AK975"/>
    <mergeCell ref="AL975:AO975"/>
    <mergeCell ref="AP975:AS975"/>
    <mergeCell ref="AT975:AW975"/>
    <mergeCell ref="D976:N976"/>
    <mergeCell ref="O976:V976"/>
    <mergeCell ref="W976:Y976"/>
    <mergeCell ref="Z976:AA976"/>
    <mergeCell ref="AB976:AC976"/>
    <mergeCell ref="AD976:AE976"/>
    <mergeCell ref="AF976:AH976"/>
    <mergeCell ref="AI976:AK976"/>
    <mergeCell ref="AL976:AO976"/>
    <mergeCell ref="AP976:AS976"/>
    <mergeCell ref="AT976:AW976"/>
    <mergeCell ref="Z977:AA977"/>
    <mergeCell ref="AB977:AC977"/>
    <mergeCell ref="AD977:AE977"/>
    <mergeCell ref="AF977:AH977"/>
    <mergeCell ref="AI977:AK977"/>
    <mergeCell ref="AL977:AO977"/>
    <mergeCell ref="AP977:AS977"/>
    <mergeCell ref="AT977:AW977"/>
    <mergeCell ref="AI978:AK978"/>
    <mergeCell ref="AL978:AO978"/>
    <mergeCell ref="AP978:AS978"/>
    <mergeCell ref="AT978:AW978"/>
    <mergeCell ref="D979:N979"/>
    <mergeCell ref="O979:V979"/>
    <mergeCell ref="W979:Y979"/>
    <mergeCell ref="Z979:AA979"/>
    <mergeCell ref="AB979:AC979"/>
    <mergeCell ref="AD979:AE979"/>
    <mergeCell ref="AF979:AH979"/>
    <mergeCell ref="AI979:AK979"/>
    <mergeCell ref="AL979:AO979"/>
    <mergeCell ref="AP979:AS979"/>
    <mergeCell ref="AT979:AW979"/>
    <mergeCell ref="D980:N980"/>
    <mergeCell ref="O980:V980"/>
    <mergeCell ref="W980:Y980"/>
    <mergeCell ref="Z980:AA980"/>
    <mergeCell ref="AB980:AC980"/>
    <mergeCell ref="AD980:AE980"/>
    <mergeCell ref="AF980:AH980"/>
    <mergeCell ref="AI980:AK980"/>
    <mergeCell ref="AL980:AO980"/>
    <mergeCell ref="AP980:AS980"/>
    <mergeCell ref="AT980:AW980"/>
    <mergeCell ref="D981:N981"/>
    <mergeCell ref="O981:V981"/>
    <mergeCell ref="W981:Y981"/>
    <mergeCell ref="Z981:AA981"/>
    <mergeCell ref="AB981:AC981"/>
    <mergeCell ref="AD981:AE981"/>
    <mergeCell ref="AF981:AH981"/>
    <mergeCell ref="AI981:AK981"/>
    <mergeCell ref="AL981:AO981"/>
    <mergeCell ref="AP981:AS981"/>
    <mergeCell ref="AT981:AW981"/>
    <mergeCell ref="AI982:AK982"/>
    <mergeCell ref="AL982:AO982"/>
    <mergeCell ref="AP982:AS982"/>
    <mergeCell ref="AT982:AW982"/>
    <mergeCell ref="D983:N983"/>
    <mergeCell ref="O983:V983"/>
    <mergeCell ref="W983:Y983"/>
    <mergeCell ref="Z983:AA983"/>
    <mergeCell ref="AB983:AC983"/>
    <mergeCell ref="AD983:AE983"/>
    <mergeCell ref="AF983:AH983"/>
    <mergeCell ref="AI983:AK983"/>
    <mergeCell ref="AL983:AO983"/>
    <mergeCell ref="AP983:AS983"/>
    <mergeCell ref="AT983:AW983"/>
    <mergeCell ref="D984:N984"/>
    <mergeCell ref="O984:V984"/>
    <mergeCell ref="W984:Y984"/>
    <mergeCell ref="Z984:AA984"/>
    <mergeCell ref="AB984:AC984"/>
    <mergeCell ref="AD984:AE984"/>
    <mergeCell ref="AF984:AH984"/>
    <mergeCell ref="AI984:AK984"/>
    <mergeCell ref="AL984:AO984"/>
    <mergeCell ref="AP984:AS984"/>
    <mergeCell ref="AT984:AW984"/>
    <mergeCell ref="D985:N985"/>
    <mergeCell ref="O985:V985"/>
    <mergeCell ref="W985:Y985"/>
    <mergeCell ref="Z985:AA985"/>
    <mergeCell ref="AB985:AC985"/>
    <mergeCell ref="AD985:AE985"/>
    <mergeCell ref="AF985:AH985"/>
    <mergeCell ref="AI985:AK985"/>
    <mergeCell ref="AL985:AO985"/>
    <mergeCell ref="AP985:AS985"/>
    <mergeCell ref="AT985:AW985"/>
    <mergeCell ref="AI986:AK986"/>
    <mergeCell ref="AL986:AO986"/>
    <mergeCell ref="AP986:AS986"/>
    <mergeCell ref="AT986:AW986"/>
    <mergeCell ref="AF988:AH988"/>
    <mergeCell ref="AI988:AK988"/>
    <mergeCell ref="AL988:AO988"/>
    <mergeCell ref="AP988:AS988"/>
    <mergeCell ref="AT988:AW988"/>
    <mergeCell ref="D989:N989"/>
    <mergeCell ref="O989:V989"/>
    <mergeCell ref="W989:Y989"/>
    <mergeCell ref="Z989:AA989"/>
    <mergeCell ref="AB989:AC989"/>
    <mergeCell ref="AD989:AE989"/>
    <mergeCell ref="AF989:AH989"/>
    <mergeCell ref="AI989:AK989"/>
    <mergeCell ref="AL989:AO989"/>
    <mergeCell ref="AP989:AS989"/>
    <mergeCell ref="AT989:AW989"/>
    <mergeCell ref="D990:N990"/>
    <mergeCell ref="O990:V990"/>
    <mergeCell ref="W990:Y990"/>
    <mergeCell ref="Z990:AA990"/>
    <mergeCell ref="AB990:AC990"/>
    <mergeCell ref="AD990:AE990"/>
    <mergeCell ref="AF990:AH990"/>
    <mergeCell ref="AI990:AK990"/>
    <mergeCell ref="AL990:AO990"/>
    <mergeCell ref="AP990:AS990"/>
    <mergeCell ref="AT990:AW990"/>
    <mergeCell ref="D991:N991"/>
    <mergeCell ref="O991:V991"/>
    <mergeCell ref="W991:Y991"/>
    <mergeCell ref="Z991:AA991"/>
    <mergeCell ref="AB991:AC991"/>
    <mergeCell ref="AD991:AE991"/>
    <mergeCell ref="AF991:AH991"/>
    <mergeCell ref="AI991:AK991"/>
    <mergeCell ref="AL991:AO991"/>
    <mergeCell ref="AP991:AS991"/>
    <mergeCell ref="AT991:AW991"/>
    <mergeCell ref="D992:N992"/>
    <mergeCell ref="O992:V992"/>
    <mergeCell ref="W992:Y992"/>
    <mergeCell ref="Z992:AA992"/>
    <mergeCell ref="AB992:AC992"/>
    <mergeCell ref="AD992:AE992"/>
    <mergeCell ref="AF992:AH992"/>
    <mergeCell ref="AI992:AK992"/>
    <mergeCell ref="AL992:AO992"/>
    <mergeCell ref="AP992:AS992"/>
    <mergeCell ref="AT992:AW992"/>
    <mergeCell ref="D993:N993"/>
    <mergeCell ref="O993:V993"/>
    <mergeCell ref="W993:Y993"/>
    <mergeCell ref="Z993:AA993"/>
    <mergeCell ref="AB993:AC993"/>
    <mergeCell ref="AD993:AE993"/>
    <mergeCell ref="AF993:AH993"/>
    <mergeCell ref="AI993:AK993"/>
    <mergeCell ref="AL993:AO993"/>
    <mergeCell ref="AP993:AS993"/>
    <mergeCell ref="AT993:AW993"/>
    <mergeCell ref="D994:N994"/>
    <mergeCell ref="O994:V994"/>
    <mergeCell ref="W994:Y994"/>
    <mergeCell ref="Z994:AA994"/>
    <mergeCell ref="AB994:AC994"/>
    <mergeCell ref="AD994:AE994"/>
    <mergeCell ref="AF994:AH994"/>
    <mergeCell ref="AI994:AK994"/>
    <mergeCell ref="AL994:AO994"/>
    <mergeCell ref="AP994:AS994"/>
    <mergeCell ref="AT994:AW994"/>
    <mergeCell ref="D995:N995"/>
    <mergeCell ref="O995:V995"/>
    <mergeCell ref="W995:Y995"/>
    <mergeCell ref="Z995:AA995"/>
    <mergeCell ref="AB995:AC995"/>
    <mergeCell ref="AD995:AE995"/>
    <mergeCell ref="AF995:AH995"/>
    <mergeCell ref="AI995:AK995"/>
    <mergeCell ref="AL995:AO995"/>
    <mergeCell ref="AP995:AS995"/>
    <mergeCell ref="AT995:AW995"/>
    <mergeCell ref="D996:N996"/>
    <mergeCell ref="O996:V996"/>
    <mergeCell ref="W996:Y996"/>
    <mergeCell ref="Z996:AA996"/>
    <mergeCell ref="AB996:AC996"/>
    <mergeCell ref="AD996:AE996"/>
    <mergeCell ref="AF996:AH996"/>
    <mergeCell ref="AI996:AK996"/>
    <mergeCell ref="AL996:AO996"/>
    <mergeCell ref="AP996:AS996"/>
    <mergeCell ref="AT996:AW996"/>
    <mergeCell ref="D997:N997"/>
    <mergeCell ref="O997:V997"/>
    <mergeCell ref="W997:Y997"/>
    <mergeCell ref="Z997:AA997"/>
    <mergeCell ref="AB997:AC997"/>
    <mergeCell ref="AD997:AE997"/>
    <mergeCell ref="AF997:AH997"/>
    <mergeCell ref="AI997:AK997"/>
    <mergeCell ref="AL997:AO997"/>
    <mergeCell ref="AP997:AS997"/>
    <mergeCell ref="AT997:AW997"/>
    <mergeCell ref="D1001:N1001"/>
    <mergeCell ref="O1001:V1001"/>
    <mergeCell ref="W1001:Y1001"/>
    <mergeCell ref="Z1001:AA1001"/>
    <mergeCell ref="AB1001:AC1001"/>
    <mergeCell ref="AD1001:AE1001"/>
    <mergeCell ref="AF1001:AH1001"/>
    <mergeCell ref="AI1001:AK1001"/>
    <mergeCell ref="AL1001:AO1001"/>
    <mergeCell ref="AP1001:AS1001"/>
    <mergeCell ref="AT1001:AW1001"/>
    <mergeCell ref="D998:N998"/>
    <mergeCell ref="O998:V998"/>
    <mergeCell ref="W998:Y998"/>
    <mergeCell ref="Z998:AA998"/>
    <mergeCell ref="AB998:AC998"/>
    <mergeCell ref="AD998:AE998"/>
    <mergeCell ref="AF998:AH998"/>
    <mergeCell ref="AI998:AK998"/>
    <mergeCell ref="AL998:AO998"/>
    <mergeCell ref="AP998:AS998"/>
    <mergeCell ref="AT998:AW998"/>
    <mergeCell ref="D999:N999"/>
    <mergeCell ref="O999:V999"/>
    <mergeCell ref="W999:Y999"/>
    <mergeCell ref="Z999:AA999"/>
    <mergeCell ref="AB999:AC999"/>
    <mergeCell ref="AD999:AE999"/>
    <mergeCell ref="AF999:AH999"/>
    <mergeCell ref="AI999:AK999"/>
    <mergeCell ref="AL999:AO999"/>
    <mergeCell ref="AP999:AS999"/>
    <mergeCell ref="AT999:AW999"/>
    <mergeCell ref="D1000:N1000"/>
    <mergeCell ref="O1000:V1000"/>
    <mergeCell ref="W1000:Y1000"/>
    <mergeCell ref="Z1000:AA1000"/>
    <mergeCell ref="AB1000:AC1000"/>
    <mergeCell ref="AD1000:AE1000"/>
    <mergeCell ref="AF1000:AH1000"/>
    <mergeCell ref="AI1000:AK1000"/>
    <mergeCell ref="AL1000:AO1000"/>
    <mergeCell ref="AP1000:AS1000"/>
    <mergeCell ref="AT1000:AW1000"/>
  </mergeCells>
  <conditionalFormatting sqref="D5:AW1000">
    <cfRule type="expression" dxfId="1" priority="4">
      <formula>$B5&lt;&gt;TRIM("")</formula>
    </cfRule>
  </conditionalFormatting>
  <conditionalFormatting sqref="B5:C1000">
    <cfRule type="expression" dxfId="0" priority="3">
      <formula>$B5&lt;&gt;TRIM("")</formula>
    </cfRule>
  </conditionalFormatting>
  <printOptions horizontalCentered="1"/>
  <pageMargins left="0" right="0" top="0.27559055118110237" bottom="0" header="0" footer="0"/>
  <pageSetup paperSize="32767" scale="99" fitToHeight="0" orientation="landscape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7234-45AC-4369-9724-79672D2DC558}">
  <sheetPr codeName="Sheet201">
    <outlinePr summaryBelow="0" summaryRight="0"/>
  </sheetPr>
  <dimension ref="B1:AY26"/>
  <sheetViews>
    <sheetView showGridLines="0" zoomScale="90" zoomScaleNormal="90" workbookViewId="0">
      <selection activeCell="AW26" sqref="AW26"/>
    </sheetView>
  </sheetViews>
  <sheetFormatPr defaultColWidth="4.5546875" defaultRowHeight="28.35" customHeight="1" x14ac:dyDescent="0.25"/>
  <cols>
    <col min="1" max="1" width="1.6640625" style="4" customWidth="1"/>
    <col min="2" max="49" width="4.5546875" style="4"/>
    <col min="50" max="50" width="2.6640625" style="4" customWidth="1"/>
    <col min="51" max="58" width="4.5546875" style="4" customWidth="1"/>
    <col min="59" max="16384" width="4.5546875" style="4"/>
  </cols>
  <sheetData>
    <row r="1" spans="2:51" ht="28.35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t="28.3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2:51" ht="28.3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2:51" ht="28.3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2:51" ht="28.3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2:51" ht="28.3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2:51" ht="28.35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2:51" ht="28.3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2:51" ht="28.3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2:51" ht="28.3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2:51" ht="28.3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2:51" ht="28.3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2:51" ht="28.3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2:51" ht="28.3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2:51" ht="28.3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2:51" ht="28.3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ht="28.3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ht="28.3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ht="28.3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ht="28.3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ht="28.3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ht="28.35" customHeight="1" x14ac:dyDescent="0.25">
      <c r="B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ht="28.35" customHeight="1" x14ac:dyDescent="0.25">
      <c r="B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ht="28.35" customHeight="1" x14ac:dyDescent="0.25">
      <c r="B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ht="28.35" customHeight="1" x14ac:dyDescent="0.25">
      <c r="B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ht="28.3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</sheetData>
  <sheetProtection algorithmName="SHA-512" hashValue="Qzr9m9vCSFqvLg4rNDyWHaCVCwYr+F/z545feCkoVwLgtlFaMAYkmt+qwX18PSYHVPIExGtFcx4FdctkUFWJ+g==" saltValue="Xy8iFm5F8DZmUlCOMWLsLA==" spinCount="100000" sheet="1" objects="1" scenarios="1"/>
  <printOptions horizontalCentered="1"/>
  <pageMargins left="0" right="0" top="0.27559055118110237" bottom="0" header="0" footer="0"/>
  <pageSetup paperSize="32767" fitToWidth="0" orientation="landscape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Parameters</vt:lpstr>
      <vt:lpstr>ChartData</vt:lpstr>
      <vt:lpstr>ChartR1</vt:lpstr>
      <vt:lpstr>ChartR2</vt:lpstr>
      <vt:lpstr>ChartR3</vt:lpstr>
      <vt:lpstr>FCN01_FCN</vt:lpstr>
      <vt:lpstr>ChartR11_Sample</vt:lpstr>
      <vt:lpstr>ChartR12_Sample</vt:lpstr>
      <vt:lpstr>ChartR13_Sample</vt:lpstr>
      <vt:lpstr>ChartR14_Sample</vt:lpstr>
      <vt:lpstr>ChartR21_Sample</vt:lpstr>
      <vt:lpstr>ChartR22_Sample</vt:lpstr>
      <vt:lpstr>ChartR23_Sample</vt:lpstr>
      <vt:lpstr>ChartR24_Sample</vt:lpstr>
      <vt:lpstr>ChartR31_Sample</vt:lpstr>
      <vt:lpstr>ChartR32_Sample</vt:lpstr>
      <vt:lpstr>ChartR33_Sample</vt:lpstr>
      <vt:lpstr>ChartR34_Sample</vt:lpstr>
      <vt:lpstr>ChartR41_Sample</vt:lpstr>
      <vt:lpstr>ChartR42_Sample</vt:lpstr>
      <vt:lpstr>ChartR43_Sample</vt:lpstr>
      <vt:lpstr>ChartR44_Sample</vt:lpstr>
      <vt:lpstr>ChartR1!Print_Area</vt:lpstr>
      <vt:lpstr>ChartR2!Print_Area</vt:lpstr>
      <vt:lpstr>ChartR3!Print_Area</vt:lpstr>
      <vt:lpstr>FCN01_FCN!Print_Area</vt:lpstr>
      <vt:lpstr>File_List!Print_Titles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ManzurElahi</dc:creator>
  <cp:lastModifiedBy>RITVIK KAPILA</cp:lastModifiedBy>
  <cp:lastPrinted>2020-06-12T15:26:51Z</cp:lastPrinted>
  <dcterms:created xsi:type="dcterms:W3CDTF">2019-07-12T02:51:51Z</dcterms:created>
  <dcterms:modified xsi:type="dcterms:W3CDTF">2020-07-01T14:19:41Z</dcterms:modified>
</cp:coreProperties>
</file>