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\Desktop\all materials related tk nanodegree program\"/>
    </mc:Choice>
  </mc:AlternateContent>
  <xr:revisionPtr revIDLastSave="0" documentId="8_{42DBE96E-177B-455C-9060-5C37F77A6E34}" xr6:coauthVersionLast="47" xr6:coauthVersionMax="47" xr10:uidLastSave="{00000000-0000-0000-0000-000000000000}"/>
  <bookViews>
    <workbookView xWindow="-110" yWindow="-110" windowWidth="21820" windowHeight="13900" xr2:uid="{357726B4-3F77-4A3E-BB40-AD89C75D5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G12" i="1"/>
  <c r="H11" i="1"/>
  <c r="G11" i="1"/>
  <c r="H9" i="1"/>
  <c r="G9" i="1"/>
  <c r="H8" i="1"/>
  <c r="G8" i="1"/>
  <c r="H7" i="1"/>
  <c r="G7" i="1"/>
  <c r="H6" i="1"/>
  <c r="H4" i="1"/>
  <c r="G4" i="1"/>
  <c r="H5" i="1"/>
  <c r="G5" i="1"/>
  <c r="G6" i="1" s="1"/>
  <c r="H3" i="1"/>
  <c r="B20" i="1"/>
</calcChain>
</file>

<file path=xl/sharedStrings.xml><?xml version="1.0" encoding="utf-8"?>
<sst xmlns="http://schemas.openxmlformats.org/spreadsheetml/2006/main" count="38" uniqueCount="38">
  <si>
    <t>Specifications</t>
  </si>
  <si>
    <t>madel no</t>
  </si>
  <si>
    <t>Nominal voltage (V)</t>
  </si>
  <si>
    <t>Nominal energy (wh)</t>
  </si>
  <si>
    <t>Internal Resistance (mohm)</t>
  </si>
  <si>
    <t>weight (kg)</t>
  </si>
  <si>
    <t>width(m)</t>
  </si>
  <si>
    <t>Thickness(m)</t>
  </si>
  <si>
    <t>Diameter(m)</t>
  </si>
  <si>
    <t>Length (m)</t>
  </si>
  <si>
    <t>Gravimetric energy density(wh/kg)</t>
  </si>
  <si>
    <r>
      <t>Volumetric energy density (wh/m3)</t>
    </r>
    <r>
      <rPr>
        <sz val="11"/>
        <color theme="1"/>
        <rFont val="OLF SimpleSansOC"/>
      </rPr>
      <t xml:space="preserve"> </t>
    </r>
    <r>
      <rPr>
        <sz val="11"/>
        <color theme="1"/>
        <rFont val="Rockwell"/>
        <family val="1"/>
      </rPr>
      <t xml:space="preserve"> </t>
    </r>
  </si>
  <si>
    <t>SLPB080085270</t>
  </si>
  <si>
    <t>Nominal capacity (Ah)</t>
  </si>
  <si>
    <t>Panasonic Cylindrical cell</t>
  </si>
  <si>
    <t>UR18650Z1A</t>
  </si>
  <si>
    <t>Kokam pouch cell</t>
  </si>
  <si>
    <t>Battery nominal voltage = 300</t>
  </si>
  <si>
    <t>Energy consumption = 160wh/km</t>
  </si>
  <si>
    <t>required vehicle range = 300</t>
  </si>
  <si>
    <t>Battery energy = 50.4kwh</t>
  </si>
  <si>
    <t>Battery energy = energy consumption *range*depth of discharge</t>
  </si>
  <si>
    <t xml:space="preserve">Kokam  </t>
  </si>
  <si>
    <t>Panasonic</t>
  </si>
  <si>
    <t>No of cells in parallael</t>
  </si>
  <si>
    <t>Nominal pack volatage</t>
  </si>
  <si>
    <t>Nominal cell capacity</t>
  </si>
  <si>
    <t>Nominal pack energy</t>
  </si>
  <si>
    <t>Mass of battery pack</t>
  </si>
  <si>
    <t>No of cells in series</t>
  </si>
  <si>
    <t>Cells in series = battery voltage / nominal voltage of cell</t>
  </si>
  <si>
    <t>Battery pack capacity = 168Ah (=battery capacity/cell capacity)</t>
  </si>
  <si>
    <t>Nominal cell capacity = no of cells in parallel*cell capacity</t>
  </si>
  <si>
    <t xml:space="preserve">Volume of the pack (m3)  </t>
  </si>
  <si>
    <t>pack Gravimetric energy density(wh/kg)</t>
  </si>
  <si>
    <t>Volume of the pack (L)</t>
  </si>
  <si>
    <t>pack Volumetric energy density (wh/m3)</t>
  </si>
  <si>
    <t>Number of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</si>
</sst>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OLF SimpleSansOC"/>
    </font>
    <font>
      <sz val="11"/>
      <color theme="1"/>
      <name val="Rockwel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92DF-9ACE-4404-822F-4728629E0785}">
  <dimension ref="A1:H23"/>
  <sheetViews>
    <sheetView tabSelected="1" workbookViewId="0">
      <selection activeCell="F1" sqref="F1"/>
    </sheetView>
  </sheetViews>
  <sheetFormatPr defaultRowHeight="14.5" x14ac:dyDescent="0.35"/>
  <cols>
    <col min="1" max="1" width="55.1796875" customWidth="1"/>
    <col min="2" max="2" width="17.90625" customWidth="1"/>
    <col min="3" max="3" width="21.36328125" customWidth="1"/>
    <col min="6" max="6" width="34.26953125" bestFit="1" customWidth="1"/>
    <col min="7" max="7" width="12.36328125" customWidth="1"/>
    <col min="8" max="8" width="12.81640625" customWidth="1"/>
  </cols>
  <sheetData>
    <row r="1" spans="1:8" x14ac:dyDescent="0.35">
      <c r="A1" t="s">
        <v>0</v>
      </c>
      <c r="B1" t="s">
        <v>16</v>
      </c>
      <c r="C1" t="s">
        <v>14</v>
      </c>
      <c r="F1" s="1"/>
      <c r="G1" s="1" t="s">
        <v>22</v>
      </c>
      <c r="H1" s="1" t="s">
        <v>23</v>
      </c>
    </row>
    <row r="2" spans="1:8" x14ac:dyDescent="0.35">
      <c r="A2" t="s">
        <v>1</v>
      </c>
      <c r="B2" t="s">
        <v>12</v>
      </c>
      <c r="C2" t="s">
        <v>15</v>
      </c>
      <c r="F2" s="1" t="s">
        <v>29</v>
      </c>
      <c r="G2" s="1">
        <v>82</v>
      </c>
      <c r="H2" s="1">
        <v>82</v>
      </c>
    </row>
    <row r="3" spans="1:8" x14ac:dyDescent="0.35">
      <c r="A3" t="s">
        <v>2</v>
      </c>
      <c r="B3">
        <v>3.7</v>
      </c>
      <c r="C3">
        <v>3.7</v>
      </c>
      <c r="F3" s="1" t="s">
        <v>24</v>
      </c>
      <c r="G3" s="1">
        <v>7</v>
      </c>
      <c r="H3" s="1">
        <f>B20/C4</f>
        <v>56</v>
      </c>
    </row>
    <row r="4" spans="1:8" x14ac:dyDescent="0.35">
      <c r="A4" t="s">
        <v>13</v>
      </c>
      <c r="B4">
        <v>26</v>
      </c>
      <c r="C4">
        <v>3</v>
      </c>
      <c r="F4" s="1" t="s">
        <v>25</v>
      </c>
      <c r="G4" s="1">
        <f>82*3.7</f>
        <v>303.40000000000003</v>
      </c>
      <c r="H4" s="1">
        <f>82*3.7</f>
        <v>303.40000000000003</v>
      </c>
    </row>
    <row r="5" spans="1:8" x14ac:dyDescent="0.35">
      <c r="A5" t="s">
        <v>3</v>
      </c>
      <c r="B5">
        <v>95.4</v>
      </c>
      <c r="C5">
        <v>11.1</v>
      </c>
      <c r="F5" s="1" t="s">
        <v>26</v>
      </c>
      <c r="G5" s="1">
        <f>G3*B4</f>
        <v>182</v>
      </c>
      <c r="H5" s="1">
        <f>H3*C4</f>
        <v>168</v>
      </c>
    </row>
    <row r="6" spans="1:8" x14ac:dyDescent="0.35">
      <c r="A6" t="s">
        <v>4</v>
      </c>
      <c r="B6">
        <v>1.6</v>
      </c>
      <c r="C6">
        <v>45</v>
      </c>
      <c r="F6" s="1" t="s">
        <v>27</v>
      </c>
      <c r="G6" s="1">
        <f>G4*G5/(1000)</f>
        <v>55.218800000000002</v>
      </c>
      <c r="H6" s="1">
        <f>(H4*H5)/1000</f>
        <v>50.971200000000003</v>
      </c>
    </row>
    <row r="7" spans="1:8" x14ac:dyDescent="0.35">
      <c r="A7" t="s">
        <v>5</v>
      </c>
      <c r="B7">
        <v>0.38700000000000001</v>
      </c>
      <c r="C7">
        <v>4.9000000000000002E-2</v>
      </c>
      <c r="F7" s="1" t="s">
        <v>28</v>
      </c>
      <c r="G7" s="1">
        <f>G2*G3*B7</f>
        <v>222.13800000000001</v>
      </c>
      <c r="H7" s="1">
        <f>H2*H3*C7</f>
        <v>225.00800000000001</v>
      </c>
    </row>
    <row r="8" spans="1:8" x14ac:dyDescent="0.35">
      <c r="A8" t="s">
        <v>6</v>
      </c>
      <c r="B8">
        <v>9.9000000000000005E-2</v>
      </c>
      <c r="C8">
        <v>0</v>
      </c>
      <c r="F8" s="1" t="s">
        <v>34</v>
      </c>
      <c r="G8" s="1">
        <f>G6/G7</f>
        <v>0.24857881136950905</v>
      </c>
      <c r="H8" s="1">
        <f>H6/H7</f>
        <v>0.22653061224489796</v>
      </c>
    </row>
    <row r="9" spans="1:8" x14ac:dyDescent="0.35">
      <c r="A9" t="s">
        <v>7</v>
      </c>
      <c r="B9">
        <v>7.9000000000000008E-3</v>
      </c>
      <c r="C9">
        <v>0</v>
      </c>
      <c r="F9" s="1" t="s">
        <v>33</v>
      </c>
      <c r="G9" s="1">
        <f>G3*G2*B8*B9*B11</f>
        <v>0.12345448500000002</v>
      </c>
      <c r="H9" s="1">
        <f>H2*H3*3.14*0.25*C10*C10*C11</f>
        <v>8.1434907207359991E-2</v>
      </c>
    </row>
    <row r="10" spans="1:8" x14ac:dyDescent="0.35">
      <c r="A10" t="s">
        <v>8</v>
      </c>
      <c r="B10">
        <v>0</v>
      </c>
      <c r="C10">
        <v>1.8599999999999998E-2</v>
      </c>
      <c r="F10" s="1" t="s">
        <v>35</v>
      </c>
      <c r="G10" s="1">
        <v>123.45</v>
      </c>
      <c r="H10" s="1">
        <v>81.430000000000007</v>
      </c>
    </row>
    <row r="11" spans="1:8" x14ac:dyDescent="0.35">
      <c r="A11" t="s">
        <v>9</v>
      </c>
      <c r="B11">
        <v>0.27500000000000002</v>
      </c>
      <c r="C11">
        <v>6.5299999999999997E-2</v>
      </c>
      <c r="F11" s="1" t="s">
        <v>36</v>
      </c>
      <c r="G11" s="1">
        <f>G6/G10</f>
        <v>0.44729688132847306</v>
      </c>
      <c r="H11" s="1">
        <f>H6/H10</f>
        <v>0.62595112366449712</v>
      </c>
    </row>
    <row r="12" spans="1:8" x14ac:dyDescent="0.35">
      <c r="A12" t="s">
        <v>10</v>
      </c>
      <c r="B12">
        <v>249</v>
      </c>
      <c r="C12">
        <v>220</v>
      </c>
      <c r="F12" s="2" t="s">
        <v>37</v>
      </c>
      <c r="G12" s="2">
        <f>G2*G3</f>
        <v>574</v>
      </c>
      <c r="H12" s="2">
        <f>H2*H3</f>
        <v>4592</v>
      </c>
    </row>
    <row r="13" spans="1:8" ht="16" x14ac:dyDescent="0.45">
      <c r="A13" t="s">
        <v>11</v>
      </c>
      <c r="B13">
        <v>573000</v>
      </c>
      <c r="C13">
        <v>620000</v>
      </c>
    </row>
    <row r="16" spans="1:8" x14ac:dyDescent="0.35">
      <c r="A16" t="s">
        <v>20</v>
      </c>
      <c r="B16">
        <v>50400</v>
      </c>
    </row>
    <row r="17" spans="1:2" x14ac:dyDescent="0.35">
      <c r="A17" t="s">
        <v>17</v>
      </c>
    </row>
    <row r="18" spans="1:2" x14ac:dyDescent="0.35">
      <c r="A18" t="s">
        <v>18</v>
      </c>
    </row>
    <row r="19" spans="1:2" x14ac:dyDescent="0.35">
      <c r="A19" t="s">
        <v>19</v>
      </c>
    </row>
    <row r="20" spans="1:2" x14ac:dyDescent="0.35">
      <c r="A20" t="s">
        <v>31</v>
      </c>
      <c r="B20">
        <f>B16/300</f>
        <v>168</v>
      </c>
    </row>
    <row r="21" spans="1:2" x14ac:dyDescent="0.35">
      <c r="A21" t="s">
        <v>21</v>
      </c>
    </row>
    <row r="22" spans="1:2" x14ac:dyDescent="0.35">
      <c r="A22" t="s">
        <v>30</v>
      </c>
    </row>
    <row r="23" spans="1:2" x14ac:dyDescent="0.35">
      <c r="A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gautam</dc:creator>
  <cp:lastModifiedBy>Aayush gautam</cp:lastModifiedBy>
  <dcterms:created xsi:type="dcterms:W3CDTF">2024-03-02T06:15:11Z</dcterms:created>
  <dcterms:modified xsi:type="dcterms:W3CDTF">2024-03-02T12:18:23Z</dcterms:modified>
</cp:coreProperties>
</file>