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STEPS Gitlab\core\+matter\"/>
    </mc:Choice>
  </mc:AlternateContent>
  <bookViews>
    <workbookView xWindow="0" yWindow="0" windowWidth="25605" windowHeight="16065" tabRatio="627" activeTab="1"/>
  </bookViews>
  <sheets>
    <sheet name="Info" sheetId="20" r:id="rId1"/>
    <sheet name="MatterData" sheetId="19" r:id="rId2"/>
    <sheet name="H2O" sheetId="1" r:id="rId3"/>
    <sheet name="air" sheetId="3" r:id="rId4"/>
    <sheet name="N2" sheetId="4" r:id="rId5"/>
    <sheet name="O2" sheetId="5" r:id="rId6"/>
    <sheet name="CO2" sheetId="6" r:id="rId7"/>
    <sheet name="CH4" sheetId="7" r:id="rId8"/>
    <sheet name="H2" sheetId="9" r:id="rId9"/>
    <sheet name="H2O_old" sheetId="10" r:id="rId10"/>
    <sheet name="H2O_g" sheetId="11" r:id="rId11"/>
    <sheet name="aluminium" sheetId="12" r:id="rId12"/>
    <sheet name="steel" sheetId="13" r:id="rId13"/>
    <sheet name="metals" sheetId="16" r:id="rId1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3" l="1"/>
  <c r="A10" i="13"/>
  <c r="A11" i="13"/>
  <c r="A12" i="13"/>
  <c r="A13" i="13"/>
  <c r="A14" i="13"/>
  <c r="A15" i="13"/>
  <c r="A16" i="13"/>
  <c r="A17" i="13"/>
  <c r="A18" i="13"/>
  <c r="A8" i="13"/>
  <c r="A9" i="12"/>
  <c r="A10" i="12"/>
  <c r="A11" i="12"/>
  <c r="A12" i="12"/>
  <c r="A13" i="12"/>
  <c r="A14" i="12"/>
  <c r="A8" i="12"/>
  <c r="A9" i="9"/>
  <c r="A10" i="9"/>
  <c r="A8" i="9"/>
  <c r="A9" i="7"/>
  <c r="A10" i="7"/>
  <c r="A11" i="7"/>
  <c r="A12" i="7"/>
  <c r="A8" i="7"/>
  <c r="A9" i="6"/>
  <c r="A10" i="6"/>
  <c r="A8" i="6"/>
  <c r="A9" i="5"/>
  <c r="A10" i="5"/>
  <c r="A8" i="5"/>
  <c r="A9" i="4"/>
  <c r="A10" i="4"/>
  <c r="A8" i="4"/>
  <c r="F4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8" i="3"/>
  <c r="A13" i="20"/>
  <c r="F4" i="1"/>
  <c r="F23" i="19"/>
  <c r="E23" i="19"/>
  <c r="E15" i="19"/>
  <c r="F15" i="19"/>
  <c r="D15" i="19"/>
  <c r="D16" i="19"/>
  <c r="F17" i="19"/>
  <c r="F18" i="19"/>
  <c r="E21" i="19"/>
  <c r="A3" i="10"/>
  <c r="C3" i="10"/>
  <c r="D3" i="10"/>
  <c r="I3" i="10"/>
  <c r="J3" i="10"/>
  <c r="K3" i="10"/>
  <c r="L3" i="10"/>
  <c r="O3" i="10"/>
  <c r="P3" i="10"/>
  <c r="A3" i="11"/>
  <c r="C3" i="11"/>
  <c r="D3" i="11"/>
  <c r="I3" i="11"/>
  <c r="J3" i="11"/>
  <c r="K3" i="11"/>
  <c r="L3" i="11"/>
  <c r="O3" i="11"/>
  <c r="P3" i="11"/>
  <c r="L3" i="16"/>
</calcChain>
</file>

<file path=xl/comments1.xml><?xml version="1.0" encoding="utf-8"?>
<comments xmlns="http://schemas.openxmlformats.org/spreadsheetml/2006/main">
  <authors>
    <author>Maschbauer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>K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K</t>
        </r>
      </text>
    </comment>
    <comment ref="G1" authorId="0" shapeId="0">
      <text>
        <r>
          <rPr>
            <sz val="9"/>
            <color indexed="81"/>
            <rFont val="Segoe UI"/>
            <charset val="1"/>
          </rPr>
          <t xml:space="preserve">g/cm^3 
gaseous in g/L by 1013 mbar
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J/(kgK)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(10E-6 KE-1)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(10E10 N mE-2)</t>
        </r>
      </text>
    </comment>
  </commentList>
</comments>
</file>

<file path=xl/sharedStrings.xml><?xml version="1.0" encoding="utf-8"?>
<sst xmlns="http://schemas.openxmlformats.org/spreadsheetml/2006/main" count="1427" uniqueCount="390">
  <si>
    <t>Molar mass</t>
  </si>
  <si>
    <t>specific gasconst.</t>
  </si>
  <si>
    <t>source: VDI Waermeatlas D2</t>
  </si>
  <si>
    <t>g/mol</t>
  </si>
  <si>
    <t>kJ/(kg*K)</t>
  </si>
  <si>
    <t>Temperature</t>
  </si>
  <si>
    <t>Pressure</t>
  </si>
  <si>
    <t>c_p</t>
  </si>
  <si>
    <t>c_v</t>
  </si>
  <si>
    <t>eta</t>
  </si>
  <si>
    <t>lambda</t>
  </si>
  <si>
    <t>rho</t>
  </si>
  <si>
    <t>alpha</t>
  </si>
  <si>
    <t>Pr</t>
  </si>
  <si>
    <t>C</t>
  </si>
  <si>
    <t>K</t>
  </si>
  <si>
    <t>bar</t>
  </si>
  <si>
    <t>kg/(m*s)</t>
  </si>
  <si>
    <t>W/(m*K)</t>
  </si>
  <si>
    <t>kg/m^3</t>
  </si>
  <si>
    <t>m^2/s</t>
  </si>
  <si>
    <t>-</t>
  </si>
  <si>
    <t>Shortcut</t>
  </si>
  <si>
    <t>Name</t>
  </si>
  <si>
    <t>Molar Weight</t>
  </si>
  <si>
    <t>Phase</t>
  </si>
  <si>
    <t>Density</t>
  </si>
  <si>
    <t>H2O</t>
  </si>
  <si>
    <t>O2</t>
  </si>
  <si>
    <t>N2</t>
  </si>
  <si>
    <t>H2</t>
  </si>
  <si>
    <t>NH3</t>
  </si>
  <si>
    <t>CO2</t>
  </si>
  <si>
    <t>H2SO4</t>
  </si>
  <si>
    <t>CO</t>
  </si>
  <si>
    <t>NO3</t>
  </si>
  <si>
    <t>Urine</t>
  </si>
  <si>
    <t>CH4</t>
  </si>
  <si>
    <t>Plastic</t>
  </si>
  <si>
    <t>Waste</t>
  </si>
  <si>
    <t>H2O2</t>
  </si>
  <si>
    <t>O3</t>
  </si>
  <si>
    <t>p &lt;=</t>
  </si>
  <si>
    <t>Temperatur</t>
  </si>
  <si>
    <t>SHC</t>
  </si>
  <si>
    <t>kappa</t>
  </si>
  <si>
    <t>ny</t>
  </si>
  <si>
    <t>kg/m³</t>
  </si>
  <si>
    <t>E-6 kg/(m*s)</t>
  </si>
  <si>
    <t>E-3 W/(m*K)</t>
  </si>
  <si>
    <t>pressure</t>
  </si>
  <si>
    <t>1/rho</t>
  </si>
  <si>
    <t>1/rho_gas</t>
  </si>
  <si>
    <t>deltah_fg</t>
  </si>
  <si>
    <t>eta_g</t>
  </si>
  <si>
    <t>lambda_g</t>
  </si>
  <si>
    <t>Pr_g</t>
  </si>
  <si>
    <t>beta</t>
  </si>
  <si>
    <t>sigma</t>
  </si>
  <si>
    <t>E-03 m³/kg</t>
  </si>
  <si>
    <t>m³kg</t>
  </si>
  <si>
    <t>kJ/kg</t>
  </si>
  <si>
    <t>E-06 Ns/m²</t>
  </si>
  <si>
    <t>E-03 W/(m*K)</t>
  </si>
  <si>
    <t>E-06 1/K</t>
  </si>
  <si>
    <t>mN/m</t>
  </si>
  <si>
    <t>epsilon_IR</t>
  </si>
  <si>
    <t>J/(kg*K)</t>
  </si>
  <si>
    <t>air</t>
  </si>
  <si>
    <t>EN AW-1200</t>
  </si>
  <si>
    <t>rho (bei 0°C)</t>
  </si>
  <si>
    <t>T_m</t>
  </si>
  <si>
    <t>lambda (0°C)</t>
  </si>
  <si>
    <t>epsilon</t>
  </si>
  <si>
    <t>'Aluminium'</t>
  </si>
  <si>
    <t>'Anlimon'</t>
  </si>
  <si>
    <t>'Beryllium'</t>
  </si>
  <si>
    <t>'Blei'</t>
  </si>
  <si>
    <t>NaN</t>
  </si>
  <si>
    <t>'Cadmium'</t>
  </si>
  <si>
    <t>'Chrom'</t>
  </si>
  <si>
    <t>'Eisen'</t>
  </si>
  <si>
    <t>'Gcrmanium'</t>
  </si>
  <si>
    <t>'Gold'</t>
  </si>
  <si>
    <t>'Indium'</t>
  </si>
  <si>
    <t>'Kalium'</t>
  </si>
  <si>
    <t>'Kupfer'</t>
  </si>
  <si>
    <t>'Lithium'</t>
  </si>
  <si>
    <t>'Magnesium'</t>
  </si>
  <si>
    <t>'Molybdaen'</t>
  </si>
  <si>
    <t>'Natrium'</t>
  </si>
  <si>
    <t>'Nickel'</t>
  </si>
  <si>
    <t>'Niob'</t>
  </si>
  <si>
    <t>'Palladium'</t>
  </si>
  <si>
    <t>'Platin'</t>
  </si>
  <si>
    <t>'Ruthenium'</t>
  </si>
  <si>
    <t>'Silber'</t>
  </si>
  <si>
    <t>'Silicium'</t>
  </si>
  <si>
    <t>'Tarnal'</t>
  </si>
  <si>
    <t>'Titan'</t>
  </si>
  <si>
    <t>Uran'</t>
  </si>
  <si>
    <t>'Vanadium'</t>
  </si>
  <si>
    <t>'Wolfrwn'</t>
  </si>
  <si>
    <t>'Zink'</t>
  </si>
  <si>
    <t>'Zinn'</t>
  </si>
  <si>
    <t>VDI Wärmeatlas, Dea 4 (pdf S. 283)</t>
  </si>
  <si>
    <t>H</t>
  </si>
  <si>
    <t>Hydrogen</t>
  </si>
  <si>
    <t>S</t>
  </si>
  <si>
    <t>P</t>
  </si>
  <si>
    <t>I</t>
  </si>
  <si>
    <t>Helium</t>
  </si>
  <si>
    <t>He</t>
  </si>
  <si>
    <t>Lithium</t>
  </si>
  <si>
    <t>Li</t>
  </si>
  <si>
    <t>Beryllium</t>
  </si>
  <si>
    <t>Be</t>
  </si>
  <si>
    <t>Boron</t>
  </si>
  <si>
    <t>B</t>
  </si>
  <si>
    <t>Carbon</t>
  </si>
  <si>
    <t>Nitrogen</t>
  </si>
  <si>
    <t>N</t>
  </si>
  <si>
    <t>Oxygen</t>
  </si>
  <si>
    <t>O</t>
  </si>
  <si>
    <t>Fluorine</t>
  </si>
  <si>
    <t>F</t>
  </si>
  <si>
    <t>Neon</t>
  </si>
  <si>
    <t>Ne</t>
  </si>
  <si>
    <t>Sodium</t>
  </si>
  <si>
    <t>Na</t>
  </si>
  <si>
    <t>Magnesium</t>
  </si>
  <si>
    <t>Mg</t>
  </si>
  <si>
    <t>Aluminium</t>
  </si>
  <si>
    <t>Al</t>
  </si>
  <si>
    <t>Silicon</t>
  </si>
  <si>
    <t>Si</t>
  </si>
  <si>
    <t>Phosphorus</t>
  </si>
  <si>
    <t>Sulfur</t>
  </si>
  <si>
    <t>Chlorine</t>
  </si>
  <si>
    <t>Cl</t>
  </si>
  <si>
    <t>Argon</t>
  </si>
  <si>
    <t>Ar</t>
  </si>
  <si>
    <t>Potassium</t>
  </si>
  <si>
    <t>Calcium</t>
  </si>
  <si>
    <t>Ca</t>
  </si>
  <si>
    <t>Scandium</t>
  </si>
  <si>
    <t>Sc</t>
  </si>
  <si>
    <t>Titanium</t>
  </si>
  <si>
    <t>Ti</t>
  </si>
  <si>
    <t>Vanadium</t>
  </si>
  <si>
    <t>V</t>
  </si>
  <si>
    <t>Chromium</t>
  </si>
  <si>
    <t>Cr</t>
  </si>
  <si>
    <t>Manganese</t>
  </si>
  <si>
    <t>Mn</t>
  </si>
  <si>
    <t>Iron</t>
  </si>
  <si>
    <t>Fe</t>
  </si>
  <si>
    <t>Cobalt</t>
  </si>
  <si>
    <t>Co</t>
  </si>
  <si>
    <t>Nickel</t>
  </si>
  <si>
    <t>Ni</t>
  </si>
  <si>
    <t>Copper</t>
  </si>
  <si>
    <t>Cu</t>
  </si>
  <si>
    <t>Zinc</t>
  </si>
  <si>
    <t>Zn</t>
  </si>
  <si>
    <t>Gallium</t>
  </si>
  <si>
    <t>Ga</t>
  </si>
  <si>
    <t>Germanium</t>
  </si>
  <si>
    <t>Ge</t>
  </si>
  <si>
    <t>Arsenic</t>
  </si>
  <si>
    <t>As</t>
  </si>
  <si>
    <t>Selenium</t>
  </si>
  <si>
    <t>Se</t>
  </si>
  <si>
    <t>Bromine</t>
  </si>
  <si>
    <t>Br</t>
  </si>
  <si>
    <t>Krypton</t>
  </si>
  <si>
    <t>Kr</t>
  </si>
  <si>
    <t>Rubidium</t>
  </si>
  <si>
    <t>Rb</t>
  </si>
  <si>
    <t>Strontium</t>
  </si>
  <si>
    <t>Sr</t>
  </si>
  <si>
    <t>Yttrium</t>
  </si>
  <si>
    <t>Y</t>
  </si>
  <si>
    <t>Zirconium</t>
  </si>
  <si>
    <t>Zr</t>
  </si>
  <si>
    <t>Niobium</t>
  </si>
  <si>
    <t>Nb</t>
  </si>
  <si>
    <t>Molybdenum</t>
  </si>
  <si>
    <t>Mo</t>
  </si>
  <si>
    <t>Technetium</t>
  </si>
  <si>
    <t>Tc</t>
  </si>
  <si>
    <t>Ruthenium</t>
  </si>
  <si>
    <t>Ru</t>
  </si>
  <si>
    <t>Rhodium</t>
  </si>
  <si>
    <t>Rh</t>
  </si>
  <si>
    <t>Palladium</t>
  </si>
  <si>
    <t>Pd</t>
  </si>
  <si>
    <t>Silver</t>
  </si>
  <si>
    <t>Ag</t>
  </si>
  <si>
    <t>Cadmium</t>
  </si>
  <si>
    <t>Cd</t>
  </si>
  <si>
    <t>Indium</t>
  </si>
  <si>
    <t>In</t>
  </si>
  <si>
    <t>Tin</t>
  </si>
  <si>
    <t>Sn</t>
  </si>
  <si>
    <t>Antimony</t>
  </si>
  <si>
    <t>Sb</t>
  </si>
  <si>
    <t>Tellurium</t>
  </si>
  <si>
    <t>Te</t>
  </si>
  <si>
    <t>Iodine</t>
  </si>
  <si>
    <t>Xenon</t>
  </si>
  <si>
    <t>Xe</t>
  </si>
  <si>
    <t>Cäsium</t>
  </si>
  <si>
    <t>Cs</t>
  </si>
  <si>
    <t>Barium</t>
  </si>
  <si>
    <t>Ba</t>
  </si>
  <si>
    <t>Lanthanium</t>
  </si>
  <si>
    <t>La</t>
  </si>
  <si>
    <t>Cerium</t>
  </si>
  <si>
    <t>Ce</t>
  </si>
  <si>
    <t>Praseodymium</t>
  </si>
  <si>
    <t>Neodymium</t>
  </si>
  <si>
    <t>Nd</t>
  </si>
  <si>
    <t>Promethium</t>
  </si>
  <si>
    <t>Pm</t>
  </si>
  <si>
    <t>Samarium</t>
  </si>
  <si>
    <t>Sm</t>
  </si>
  <si>
    <t>Europium</t>
  </si>
  <si>
    <t>Eu</t>
  </si>
  <si>
    <t>Gadolinium</t>
  </si>
  <si>
    <t>Gd</t>
  </si>
  <si>
    <t>Terbium</t>
  </si>
  <si>
    <t>Tb</t>
  </si>
  <si>
    <t>Dysprosium</t>
  </si>
  <si>
    <t>Dy</t>
  </si>
  <si>
    <t>Holmium</t>
  </si>
  <si>
    <t>Ho</t>
  </si>
  <si>
    <t>Erbium</t>
  </si>
  <si>
    <t>Er</t>
  </si>
  <si>
    <t>Thulium</t>
  </si>
  <si>
    <t>Tm</t>
  </si>
  <si>
    <t>Ytterbium</t>
  </si>
  <si>
    <t>Yb</t>
  </si>
  <si>
    <t>Lutetium</t>
  </si>
  <si>
    <t>Lu</t>
  </si>
  <si>
    <t>Hafnium</t>
  </si>
  <si>
    <t>Hf</t>
  </si>
  <si>
    <t>Tantalum</t>
  </si>
  <si>
    <t>Ta</t>
  </si>
  <si>
    <t>Tungsten</t>
  </si>
  <si>
    <t>W</t>
  </si>
  <si>
    <t>Rhenium</t>
  </si>
  <si>
    <t>Re</t>
  </si>
  <si>
    <t>Osmium</t>
  </si>
  <si>
    <t>Os</t>
  </si>
  <si>
    <t>Iridium</t>
  </si>
  <si>
    <t>Ir</t>
  </si>
  <si>
    <t>Platinum</t>
  </si>
  <si>
    <t>Pt</t>
  </si>
  <si>
    <t>Gold</t>
  </si>
  <si>
    <t>Au</t>
  </si>
  <si>
    <t>Mercury</t>
  </si>
  <si>
    <t>Hg</t>
  </si>
  <si>
    <t>Thallium</t>
  </si>
  <si>
    <t>Tl</t>
  </si>
  <si>
    <t>Lead</t>
  </si>
  <si>
    <t>Pb</t>
  </si>
  <si>
    <t>Bismuth</t>
  </si>
  <si>
    <t>Bi</t>
  </si>
  <si>
    <t>Polonium</t>
  </si>
  <si>
    <t>Po</t>
  </si>
  <si>
    <t>Astatine</t>
  </si>
  <si>
    <t>At</t>
  </si>
  <si>
    <t>Radon</t>
  </si>
  <si>
    <t>Rn</t>
  </si>
  <si>
    <t>Francium</t>
  </si>
  <si>
    <t>Fr</t>
  </si>
  <si>
    <t>Radium</t>
  </si>
  <si>
    <t>Ra</t>
  </si>
  <si>
    <t>Actinium</t>
  </si>
  <si>
    <t>Ac</t>
  </si>
  <si>
    <t>Thorium</t>
  </si>
  <si>
    <t>Th</t>
  </si>
  <si>
    <t>Protactinium</t>
  </si>
  <si>
    <t>Pa</t>
  </si>
  <si>
    <t>Uranium</t>
  </si>
  <si>
    <t>U</t>
  </si>
  <si>
    <t>Neptunium</t>
  </si>
  <si>
    <t>Np</t>
  </si>
  <si>
    <t>Plutonium</t>
  </si>
  <si>
    <t>Pu</t>
  </si>
  <si>
    <t>Americium</t>
  </si>
  <si>
    <t>Am</t>
  </si>
  <si>
    <t>Curium</t>
  </si>
  <si>
    <t>Cm</t>
  </si>
  <si>
    <t>Berkelium</t>
  </si>
  <si>
    <t>Bk</t>
  </si>
  <si>
    <t>Californium</t>
  </si>
  <si>
    <t>Cf</t>
  </si>
  <si>
    <t>Einsteinium</t>
  </si>
  <si>
    <t>Es</t>
  </si>
  <si>
    <t>Fermium</t>
  </si>
  <si>
    <t>Fm</t>
  </si>
  <si>
    <t>Mendelevium</t>
  </si>
  <si>
    <t>Mv</t>
  </si>
  <si>
    <t>Nobelium</t>
  </si>
  <si>
    <t>No</t>
  </si>
  <si>
    <t>Lawrentium</t>
  </si>
  <si>
    <t>Lr</t>
  </si>
  <si>
    <t>Rutherfordium</t>
  </si>
  <si>
    <t>Rf</t>
  </si>
  <si>
    <t>Dupnium</t>
  </si>
  <si>
    <t>Db</t>
  </si>
  <si>
    <t>Seaborgium</t>
  </si>
  <si>
    <t>Sg</t>
  </si>
  <si>
    <t>Bohrium</t>
  </si>
  <si>
    <t>Bh</t>
  </si>
  <si>
    <t>Hassium</t>
  </si>
  <si>
    <t>Hs</t>
  </si>
  <si>
    <t>Meitnerium</t>
  </si>
  <si>
    <t>Mt</t>
  </si>
  <si>
    <t>melting temperature</t>
  </si>
  <si>
    <t>Boiling Point</t>
  </si>
  <si>
    <t>lin. expansion coefficient</t>
  </si>
  <si>
    <t>modulus of elasticity</t>
  </si>
  <si>
    <t>Water</t>
  </si>
  <si>
    <t>gas</t>
  </si>
  <si>
    <t>solid</t>
  </si>
  <si>
    <t>liquid</t>
  </si>
  <si>
    <t>sSpecies</t>
  </si>
  <si>
    <t>ttxPhases</t>
  </si>
  <si>
    <t>fMolMass</t>
  </si>
  <si>
    <t>fDensity</t>
  </si>
  <si>
    <t>fCp</t>
  </si>
  <si>
    <t>fMeltPoint</t>
  </si>
  <si>
    <t>fBoilPoint</t>
  </si>
  <si>
    <t>fExpCoeff</t>
  </si>
  <si>
    <t>fModElast</t>
  </si>
  <si>
    <t>KO2</t>
  </si>
  <si>
    <t>KOH</t>
  </si>
  <si>
    <t>fT</t>
  </si>
  <si>
    <t>fP</t>
  </si>
  <si>
    <t>fCv</t>
  </si>
  <si>
    <t>fEta</t>
  </si>
  <si>
    <t>fLambda</t>
  </si>
  <si>
    <t>fAlpha</t>
  </si>
  <si>
    <t>fPr</t>
  </si>
  <si>
    <t>fSHC</t>
  </si>
  <si>
    <t>fR_s</t>
  </si>
  <si>
    <t>average molecular diameter</t>
  </si>
  <si>
    <t>m</t>
  </si>
  <si>
    <t>fMolDia</t>
  </si>
  <si>
    <t>source of data</t>
  </si>
  <si>
    <t>alternate name, like water for H2O</t>
  </si>
  <si>
    <t>formation of first 7 rows is strict</t>
  </si>
  <si>
    <t>dimension</t>
  </si>
  <si>
    <t>number of properties is not limited, as long as the name is in the first row and the variablename in the second!</t>
  </si>
  <si>
    <t>source: old vhab matter data &amp; VDI Waermeatlas D2</t>
  </si>
  <si>
    <t>fNy</t>
  </si>
  <si>
    <t>fKappa</t>
  </si>
  <si>
    <t>nitrogen</t>
  </si>
  <si>
    <t>oxygen</t>
  </si>
  <si>
    <t>carbon dioxid</t>
  </si>
  <si>
    <t>Methane</t>
  </si>
  <si>
    <t>fEpsilon_ir</t>
  </si>
  <si>
    <t>Steel</t>
  </si>
  <si>
    <t>source: VDI Wärmeatlas, Dea 4 (pdf S. 283), Dea 11ff
epsilon: http://de.wikipedia.org/wiki/Emissionsgrad</t>
  </si>
  <si>
    <t>source: VDI Wärmeatlas, Dea 11ff</t>
  </si>
  <si>
    <t>worksheet has to divided into individual worksheets</t>
  </si>
  <si>
    <t>values of properties is not limited (Excel 2013 allows ‎1.048.576 ‎rows)</t>
  </si>
  <si>
    <t>Speciesname (as chemical equation)</t>
  </si>
  <si>
    <t>number of constants is not limited, as long as they are written here into a new column</t>
  </si>
  <si>
    <t>number of properties is not limited, as long as they are written here into a new column (Excel 2013 allows ‎16.384 ‎columns)</t>
  </si>
  <si>
    <r>
      <t xml:space="preserve">Name of constant1, </t>
    </r>
    <r>
      <rPr>
        <sz val="10"/>
        <color rgb="FFFF0000"/>
        <rFont val="Arial"/>
        <family val="2"/>
      </rPr>
      <t>REQUIRED!</t>
    </r>
  </si>
  <si>
    <r>
      <t xml:space="preserve">variablename of constant1, </t>
    </r>
    <r>
      <rPr>
        <sz val="10"/>
        <color rgb="FFFF0000"/>
        <rFont val="Arial"/>
      </rPr>
      <t>REQUIRED!</t>
    </r>
  </si>
  <si>
    <r>
      <t xml:space="preserve">value of constant1, </t>
    </r>
    <r>
      <rPr>
        <sz val="10"/>
        <color rgb="FFFF0000"/>
        <rFont val="Arial"/>
      </rPr>
      <t>REQUIRED!</t>
    </r>
  </si>
  <si>
    <r>
      <t xml:space="preserve">Name of property, </t>
    </r>
    <r>
      <rPr>
        <sz val="10"/>
        <color rgb="FFFF0000"/>
        <rFont val="Arial"/>
      </rPr>
      <t xml:space="preserve"> REQUIRED!</t>
    </r>
  </si>
  <si>
    <r>
      <t xml:space="preserve">variablename of property, </t>
    </r>
    <r>
      <rPr>
        <sz val="10"/>
        <color rgb="FFFF0000"/>
        <rFont val="Arial"/>
      </rPr>
      <t xml:space="preserve"> REQUIRED!</t>
    </r>
  </si>
  <si>
    <r>
      <t xml:space="preserve">value of property, </t>
    </r>
    <r>
      <rPr>
        <sz val="10"/>
        <color rgb="FFFF0000"/>
        <rFont val="Arial"/>
      </rPr>
      <t xml:space="preserve"> REQUIRED!</t>
    </r>
  </si>
  <si>
    <t>completely empty rows are not allowed!</t>
  </si>
  <si>
    <t xml:space="preserve">Boxed area is a sample for the compound </t>
  </si>
  <si>
    <t>Hydrogen Sulfate</t>
  </si>
  <si>
    <t>Ozone</t>
  </si>
  <si>
    <t>Nitrate</t>
  </si>
  <si>
    <t>Ammonia</t>
  </si>
  <si>
    <t>Carbon Dioxide</t>
  </si>
  <si>
    <t>Carbon Monoxide</t>
  </si>
  <si>
    <t>Hydrogen Peroxide</t>
  </si>
  <si>
    <t>Potassium Superoxide</t>
  </si>
  <si>
    <t>Potassium Hydroxide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</si>
</sst>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00;\-#,##0.0000"/>
    <numFmt numFmtId="165" formatCode="#,##0.0000"/>
    <numFmt numFmtId="166" formatCode="0.00000"/>
    <numFmt numFmtId="167" formatCode="0.000000"/>
    <numFmt numFmtId="168" formatCode="0.0000"/>
    <numFmt numFmtId="169" formatCode="0.000"/>
    <numFmt numFmtId="170" formatCode="#,##0;\-#,##0"/>
  </numFmts>
  <fonts count="2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  <charset val="1"/>
    </font>
    <font>
      <sz val="10"/>
      <color indexed="58"/>
      <name val="Arial"/>
      <family val="2"/>
      <charset val="1"/>
    </font>
    <font>
      <sz val="9"/>
      <color indexed="58"/>
      <name val="Arial"/>
      <family val="2"/>
      <charset val="1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color rgb="FFFF000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26"/>
        <bgColor indexed="43"/>
      </patternFill>
    </fill>
    <fill>
      <patternFill patternType="solid">
        <fgColor indexed="22"/>
        <bgColor indexed="44"/>
      </patternFill>
    </fill>
    <fill>
      <patternFill patternType="solid">
        <fgColor indexed="31"/>
        <bgColor indexed="44"/>
      </patternFill>
    </fill>
    <fill>
      <patternFill patternType="solid">
        <fgColor indexed="43"/>
        <bgColor indexed="26"/>
      </patternFill>
    </fill>
    <fill>
      <patternFill patternType="solid">
        <fgColor indexed="46"/>
        <bgColor indexed="45"/>
      </patternFill>
    </fill>
    <fill>
      <patternFill patternType="solid">
        <fgColor indexed="23"/>
        <bgColor indexed="54"/>
      </patternFill>
    </fill>
    <fill>
      <patternFill patternType="solid">
        <fgColor indexed="19"/>
        <bgColor indexed="55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0" xfId="0" applyFont="1"/>
    <xf numFmtId="4" fontId="3" fillId="0" borderId="0" xfId="0" applyNumberFormat="1" applyFont="1" applyBorder="1"/>
    <xf numFmtId="4" fontId="3" fillId="0" borderId="0" xfId="0" applyNumberFormat="1" applyFont="1"/>
    <xf numFmtId="0" fontId="3" fillId="0" borderId="0" xfId="0" applyNumberFormat="1" applyFont="1"/>
    <xf numFmtId="0" fontId="4" fillId="0" borderId="0" xfId="19" applyNumberFormat="1" applyFont="1"/>
    <xf numFmtId="0" fontId="5" fillId="0" borderId="0" xfId="19" applyNumberFormat="1" applyFont="1"/>
    <xf numFmtId="1" fontId="5" fillId="0" borderId="0" xfId="19" applyNumberFormat="1" applyFont="1"/>
    <xf numFmtId="164" fontId="3" fillId="0" borderId="0" xfId="0" applyNumberFormat="1" applyFont="1"/>
    <xf numFmtId="3" fontId="5" fillId="0" borderId="0" xfId="19" applyNumberFormat="1" applyFont="1"/>
    <xf numFmtId="4" fontId="5" fillId="0" borderId="0" xfId="19" applyNumberFormat="1" applyFont="1"/>
    <xf numFmtId="165" fontId="5" fillId="0" borderId="0" xfId="19" applyNumberFormat="1" applyFont="1"/>
    <xf numFmtId="1" fontId="3" fillId="0" borderId="0" xfId="0" applyNumberFormat="1" applyFont="1"/>
    <xf numFmtId="0" fontId="0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3" fontId="0" fillId="0" borderId="0" xfId="0" applyNumberFormat="1"/>
    <xf numFmtId="0" fontId="5" fillId="0" borderId="0" xfId="19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/>
    <xf numFmtId="0" fontId="9" fillId="0" borderId="0" xfId="0" applyFont="1"/>
    <xf numFmtId="0" fontId="9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3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0" fontId="9" fillId="0" borderId="1" xfId="0" applyFont="1" applyBorder="1" applyAlignment="1"/>
    <xf numFmtId="0" fontId="9" fillId="0" borderId="0" xfId="0" applyFont="1" applyAlignment="1"/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1" fontId="0" fillId="0" borderId="0" xfId="0" applyNumberFormat="1"/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2" fontId="0" fillId="0" borderId="1" xfId="0" applyNumberFormat="1" applyBorder="1"/>
    <xf numFmtId="49" fontId="3" fillId="0" borderId="0" xfId="0" applyNumberFormat="1" applyFont="1"/>
    <xf numFmtId="2" fontId="0" fillId="0" borderId="0" xfId="0" applyNumberFormat="1"/>
    <xf numFmtId="2" fontId="5" fillId="0" borderId="0" xfId="19" applyNumberFormat="1" applyFont="1"/>
    <xf numFmtId="0" fontId="0" fillId="0" borderId="0" xfId="0" applyNumberFormat="1" applyFont="1"/>
    <xf numFmtId="0" fontId="17" fillId="0" borderId="0" xfId="0" applyFont="1"/>
    <xf numFmtId="0" fontId="18" fillId="0" borderId="0" xfId="20"/>
    <xf numFmtId="4" fontId="0" fillId="0" borderId="0" xfId="0" applyNumberFormat="1"/>
    <xf numFmtId="4" fontId="0" fillId="0" borderId="0" xfId="0" applyNumberFormat="1" applyFont="1"/>
    <xf numFmtId="4" fontId="0" fillId="0" borderId="0" xfId="0" applyNumberFormat="1" applyAlignment="1">
      <alignment wrapText="1"/>
    </xf>
    <xf numFmtId="0" fontId="0" fillId="0" borderId="0" xfId="0" applyFont="1" applyBorder="1" applyAlignment="1">
      <alignment horizontal="left"/>
    </xf>
    <xf numFmtId="170" fontId="3" fillId="0" borderId="0" xfId="0" applyNumberFormat="1" applyFont="1"/>
    <xf numFmtId="170" fontId="5" fillId="0" borderId="0" xfId="19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5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48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Besuchter Hyperlink" xfId="46" builtinId="9" hidden="1"/>
    <cellStyle name="Besuchter Hyperlink" xfId="47" builtinId="9" hidden="1"/>
    <cellStyle name="Excel Built-in Normal" xfId="19"/>
    <cellStyle name="Link" xfId="20" builtinId="8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999933"/>
      <rgbColor rgb="00800080"/>
      <rgbColor rgb="00008080"/>
      <rgbColor rgb="00C0C0C0"/>
      <rgbColor rgb="00996666"/>
      <rgbColor rgb="009999FF"/>
      <rgbColor rgb="00993366"/>
      <rgbColor rgb="00FFFFC0"/>
      <rgbColor rgb="00CCFFFF"/>
      <rgbColor rgb="00660066"/>
      <rgbColor rgb="00FF8080"/>
      <rgbColor rgb="000066CC"/>
      <rgbColor rgb="00A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6CAF0"/>
      <rgbColor rgb="00FF99CC"/>
      <rgbColor rgb="00CC9CCC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31313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rgb="FFFF0000"/>
  </sheetPr>
  <dimension ref="A1:E13"/>
  <sheetViews>
    <sheetView workbookViewId="0">
      <selection activeCell="A22" sqref="A22"/>
    </sheetView>
  </sheetViews>
  <sheetFormatPr baseColWidth="10" defaultRowHeight="12.75" x14ac:dyDescent="0.2"/>
  <cols>
    <col min="1" max="1" width="40.42578125" bestFit="1" customWidth="1"/>
    <col min="2" max="2" width="29.5703125" bestFit="1" customWidth="1"/>
    <col min="4" max="4" width="34.140625" bestFit="1" customWidth="1"/>
  </cols>
  <sheetData>
    <row r="1" spans="1:5" x14ac:dyDescent="0.2">
      <c r="A1" s="60" t="s">
        <v>370</v>
      </c>
      <c r="B1" s="61" t="s">
        <v>353</v>
      </c>
      <c r="C1" s="62"/>
      <c r="D1" t="s">
        <v>373</v>
      </c>
      <c r="E1" t="s">
        <v>371</v>
      </c>
    </row>
    <row r="2" spans="1:5" x14ac:dyDescent="0.2">
      <c r="A2" s="63" t="s">
        <v>352</v>
      </c>
      <c r="B2" s="64"/>
      <c r="C2" s="65"/>
      <c r="D2" t="s">
        <v>355</v>
      </c>
    </row>
    <row r="3" spans="1:5" x14ac:dyDescent="0.2">
      <c r="A3" s="63" t="s">
        <v>354</v>
      </c>
      <c r="B3" s="64"/>
      <c r="C3" s="65"/>
      <c r="D3" t="s">
        <v>374</v>
      </c>
    </row>
    <row r="4" spans="1:5" x14ac:dyDescent="0.2">
      <c r="A4" s="63"/>
      <c r="B4" s="64"/>
      <c r="C4" s="65"/>
      <c r="D4" t="s">
        <v>375</v>
      </c>
    </row>
    <row r="5" spans="1:5" x14ac:dyDescent="0.2">
      <c r="A5" s="66" t="s">
        <v>5</v>
      </c>
      <c r="B5" s="67" t="s">
        <v>5</v>
      </c>
      <c r="C5" s="68" t="s">
        <v>6</v>
      </c>
      <c r="D5" t="s">
        <v>376</v>
      </c>
      <c r="E5" t="s">
        <v>372</v>
      </c>
    </row>
    <row r="6" spans="1:5" x14ac:dyDescent="0.2">
      <c r="A6" s="66" t="s">
        <v>14</v>
      </c>
      <c r="B6" s="67" t="s">
        <v>15</v>
      </c>
      <c r="C6" s="68" t="s">
        <v>16</v>
      </c>
      <c r="D6" t="s">
        <v>355</v>
      </c>
    </row>
    <row r="7" spans="1:5" x14ac:dyDescent="0.2">
      <c r="A7" s="66"/>
      <c r="B7" s="67" t="s">
        <v>340</v>
      </c>
      <c r="C7" s="68" t="s">
        <v>341</v>
      </c>
      <c r="D7" t="s">
        <v>377</v>
      </c>
    </row>
    <row r="8" spans="1:5" ht="13.5" thickBot="1" x14ac:dyDescent="0.25">
      <c r="A8" s="69">
        <v>0</v>
      </c>
      <c r="B8" s="70">
        <v>273.14999999999998</v>
      </c>
      <c r="C8" s="71">
        <v>1</v>
      </c>
      <c r="D8" t="s">
        <v>378</v>
      </c>
      <c r="E8" t="s">
        <v>369</v>
      </c>
    </row>
    <row r="9" spans="1:5" x14ac:dyDescent="0.2">
      <c r="A9" t="s">
        <v>380</v>
      </c>
    </row>
    <row r="12" spans="1:5" x14ac:dyDescent="0.2">
      <c r="A12" s="52" t="s">
        <v>379</v>
      </c>
    </row>
    <row r="13" spans="1:5" x14ac:dyDescent="0.2">
      <c r="A13" s="53" t="str">
        <f>HYPERLINK("#'H2O'!A1","for an example refer worksheet H2O")</f>
        <v>for an example refer worksheet H2O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P56"/>
  <sheetViews>
    <sheetView workbookViewId="0">
      <selection activeCell="B57" sqref="B57"/>
    </sheetView>
  </sheetViews>
  <sheetFormatPr baseColWidth="10" defaultRowHeight="12.75" x14ac:dyDescent="0.2"/>
  <sheetData>
    <row r="1" spans="1:16" x14ac:dyDescent="0.2">
      <c r="A1" t="s">
        <v>42</v>
      </c>
      <c r="B1" s="14" t="s">
        <v>43</v>
      </c>
      <c r="C1" s="14" t="s">
        <v>50</v>
      </c>
      <c r="D1" s="14" t="s">
        <v>51</v>
      </c>
      <c r="E1" s="14" t="s">
        <v>52</v>
      </c>
      <c r="F1" s="14" t="s">
        <v>53</v>
      </c>
      <c r="G1" s="14" t="s">
        <v>44</v>
      </c>
      <c r="H1" s="14" t="s">
        <v>7</v>
      </c>
      <c r="I1" s="14" t="s">
        <v>9</v>
      </c>
      <c r="J1" s="14" t="s">
        <v>54</v>
      </c>
      <c r="K1" s="14" t="s">
        <v>10</v>
      </c>
      <c r="L1" s="14" t="s">
        <v>55</v>
      </c>
      <c r="M1" s="14" t="s">
        <v>13</v>
      </c>
      <c r="N1" s="14" t="s">
        <v>56</v>
      </c>
      <c r="O1" s="14" t="s">
        <v>57</v>
      </c>
      <c r="P1" s="14" t="s">
        <v>58</v>
      </c>
    </row>
    <row r="2" spans="1:16" x14ac:dyDescent="0.2">
      <c r="A2" t="s">
        <v>16</v>
      </c>
      <c r="B2" s="13" t="s">
        <v>15</v>
      </c>
      <c r="C2" s="13" t="s">
        <v>16</v>
      </c>
      <c r="D2" s="13" t="s">
        <v>59</v>
      </c>
      <c r="E2" s="13" t="s">
        <v>60</v>
      </c>
      <c r="F2" s="13" t="s">
        <v>61</v>
      </c>
      <c r="G2" s="13" t="s">
        <v>4</v>
      </c>
      <c r="H2" s="13" t="s">
        <v>4</v>
      </c>
      <c r="I2" s="13" t="s">
        <v>62</v>
      </c>
      <c r="J2" s="13" t="s">
        <v>62</v>
      </c>
      <c r="K2" s="13" t="s">
        <v>63</v>
      </c>
      <c r="L2" s="13" t="s">
        <v>63</v>
      </c>
      <c r="O2" s="13" t="s">
        <v>64</v>
      </c>
      <c r="P2" s="13" t="s">
        <v>65</v>
      </c>
    </row>
    <row r="3" spans="1:16" x14ac:dyDescent="0.2">
      <c r="A3" s="15">
        <f>10^5</f>
        <v>100000</v>
      </c>
      <c r="B3">
        <v>1</v>
      </c>
      <c r="C3" s="15">
        <f>10^5</f>
        <v>100000</v>
      </c>
      <c r="D3" s="15">
        <f>10^-3</f>
        <v>1E-3</v>
      </c>
      <c r="E3">
        <v>1</v>
      </c>
      <c r="F3">
        <v>1000</v>
      </c>
      <c r="G3">
        <v>1000</v>
      </c>
      <c r="H3">
        <v>1000</v>
      </c>
      <c r="I3" s="15">
        <f>10^-6</f>
        <v>9.9999999999999995E-7</v>
      </c>
      <c r="J3" s="15">
        <f>10^-6</f>
        <v>9.9999999999999995E-7</v>
      </c>
      <c r="K3" s="15">
        <f>10^-3</f>
        <v>1E-3</v>
      </c>
      <c r="L3" s="15">
        <f>10^-3</f>
        <v>1E-3</v>
      </c>
      <c r="M3">
        <v>1</v>
      </c>
      <c r="N3">
        <v>1</v>
      </c>
      <c r="O3" s="15">
        <f>10^-6</f>
        <v>9.9999999999999995E-7</v>
      </c>
      <c r="P3" s="15">
        <f>10^-3</f>
        <v>1E-3</v>
      </c>
    </row>
    <row r="4" spans="1:16" x14ac:dyDescent="0.2">
      <c r="A4">
        <v>100</v>
      </c>
      <c r="B4">
        <v>273.14999999999998</v>
      </c>
      <c r="C4">
        <v>6.11E-3</v>
      </c>
      <c r="D4">
        <v>1</v>
      </c>
      <c r="E4">
        <v>206.3</v>
      </c>
      <c r="F4">
        <v>2502</v>
      </c>
      <c r="G4">
        <v>4.2169999999999996</v>
      </c>
      <c r="H4">
        <v>1.8540000000000001</v>
      </c>
      <c r="I4">
        <v>1750</v>
      </c>
      <c r="J4">
        <v>8.0210000000000008</v>
      </c>
      <c r="K4">
        <v>569</v>
      </c>
      <c r="L4">
        <v>18.2</v>
      </c>
      <c r="M4">
        <v>12.99</v>
      </c>
      <c r="N4">
        <v>0.81499999999999995</v>
      </c>
      <c r="O4">
        <v>-68.05</v>
      </c>
      <c r="P4">
        <v>75.5</v>
      </c>
    </row>
    <row r="5" spans="1:16" x14ac:dyDescent="0.2">
      <c r="B5">
        <v>275</v>
      </c>
      <c r="C5">
        <v>6.9699999999999996E-3</v>
      </c>
      <c r="D5">
        <v>1</v>
      </c>
      <c r="E5">
        <v>181.7</v>
      </c>
      <c r="F5">
        <v>2497</v>
      </c>
      <c r="G5">
        <v>4.2110000000000003</v>
      </c>
      <c r="H5">
        <v>1.855</v>
      </c>
      <c r="I5">
        <v>1652</v>
      </c>
      <c r="J5">
        <v>8.09</v>
      </c>
      <c r="K5">
        <v>574</v>
      </c>
      <c r="L5">
        <v>18.3</v>
      </c>
      <c r="M5">
        <v>12.22</v>
      </c>
      <c r="N5">
        <v>0.81699999999999995</v>
      </c>
      <c r="O5">
        <v>-32.74</v>
      </c>
      <c r="P5">
        <v>75.3</v>
      </c>
    </row>
    <row r="6" spans="1:16" x14ac:dyDescent="0.2">
      <c r="B6">
        <v>280</v>
      </c>
      <c r="C6">
        <v>9.9000000000000008E-3</v>
      </c>
      <c r="D6">
        <v>1</v>
      </c>
      <c r="E6">
        <v>130.4</v>
      </c>
      <c r="F6">
        <v>2485</v>
      </c>
      <c r="G6">
        <v>4.1980000000000004</v>
      </c>
      <c r="H6">
        <v>1.8580000000000001</v>
      </c>
      <c r="I6">
        <v>1422</v>
      </c>
      <c r="J6">
        <v>8.2899999999999991</v>
      </c>
      <c r="K6">
        <v>582</v>
      </c>
      <c r="L6">
        <v>18.600000000000001</v>
      </c>
      <c r="M6">
        <v>10.26</v>
      </c>
      <c r="N6">
        <v>0.82499999999999996</v>
      </c>
      <c r="O6">
        <v>46.04</v>
      </c>
      <c r="P6">
        <v>74.8</v>
      </c>
    </row>
    <row r="7" spans="1:16" x14ac:dyDescent="0.2">
      <c r="B7">
        <v>285</v>
      </c>
      <c r="C7">
        <v>1.387E-2</v>
      </c>
      <c r="D7">
        <v>1</v>
      </c>
      <c r="E7">
        <v>99.4</v>
      </c>
      <c r="F7">
        <v>2473</v>
      </c>
      <c r="G7">
        <v>4.1890000000000001</v>
      </c>
      <c r="H7">
        <v>1.861</v>
      </c>
      <c r="I7">
        <v>1225</v>
      </c>
      <c r="J7">
        <v>8.49</v>
      </c>
      <c r="K7">
        <v>590</v>
      </c>
      <c r="L7">
        <v>18.899999999999999</v>
      </c>
      <c r="M7">
        <v>8.81</v>
      </c>
      <c r="N7">
        <v>0.83299999999999996</v>
      </c>
      <c r="O7">
        <v>114.1</v>
      </c>
      <c r="P7">
        <v>74.3</v>
      </c>
    </row>
    <row r="8" spans="1:16" x14ac:dyDescent="0.2">
      <c r="B8">
        <v>290</v>
      </c>
      <c r="C8">
        <v>1.917E-2</v>
      </c>
      <c r="D8">
        <v>1.0009999999999999</v>
      </c>
      <c r="E8">
        <v>69.7</v>
      </c>
      <c r="F8">
        <v>2461</v>
      </c>
      <c r="G8">
        <v>4.1840000000000002</v>
      </c>
      <c r="H8">
        <v>1.8640000000000001</v>
      </c>
      <c r="I8">
        <v>1080</v>
      </c>
      <c r="J8">
        <v>8.69</v>
      </c>
      <c r="K8">
        <v>598</v>
      </c>
      <c r="L8">
        <v>19.3</v>
      </c>
      <c r="M8">
        <v>7.56</v>
      </c>
      <c r="N8">
        <v>0.84099999999999997</v>
      </c>
      <c r="O8">
        <v>174</v>
      </c>
      <c r="P8">
        <v>73.7</v>
      </c>
    </row>
    <row r="9" spans="1:16" x14ac:dyDescent="0.2">
      <c r="B9">
        <v>295</v>
      </c>
      <c r="C9">
        <v>2.6169999999999999E-2</v>
      </c>
      <c r="D9">
        <v>1.002</v>
      </c>
      <c r="E9">
        <v>51.94</v>
      </c>
      <c r="F9">
        <v>2449</v>
      </c>
      <c r="G9">
        <v>4.181</v>
      </c>
      <c r="H9">
        <v>1.8680000000000001</v>
      </c>
      <c r="I9">
        <v>959</v>
      </c>
      <c r="J9">
        <v>8.89</v>
      </c>
      <c r="K9">
        <v>606</v>
      </c>
      <c r="L9">
        <v>19.5</v>
      </c>
      <c r="M9">
        <v>6.62</v>
      </c>
      <c r="N9">
        <v>0.84899999999999998</v>
      </c>
      <c r="O9">
        <v>227.5</v>
      </c>
      <c r="P9">
        <v>72.2</v>
      </c>
    </row>
    <row r="10" spans="1:16" x14ac:dyDescent="0.2">
      <c r="B10">
        <v>300</v>
      </c>
      <c r="C10">
        <v>3.5310000000000001E-2</v>
      </c>
      <c r="D10">
        <v>1.0029999999999999</v>
      </c>
      <c r="E10">
        <v>39.130000000000003</v>
      </c>
      <c r="F10">
        <v>2438</v>
      </c>
      <c r="G10">
        <v>4.1790000000000003</v>
      </c>
      <c r="H10">
        <v>1.8720000000000001</v>
      </c>
      <c r="I10">
        <v>855</v>
      </c>
      <c r="J10">
        <v>9.09</v>
      </c>
      <c r="K10">
        <v>613</v>
      </c>
      <c r="L10">
        <v>19.600000000000001</v>
      </c>
      <c r="M10">
        <v>5.83</v>
      </c>
      <c r="N10">
        <v>0.85699999999999998</v>
      </c>
      <c r="O10">
        <v>276.10000000000002</v>
      </c>
      <c r="P10">
        <v>71.7</v>
      </c>
    </row>
    <row r="11" spans="1:16" x14ac:dyDescent="0.2">
      <c r="B11">
        <v>305</v>
      </c>
      <c r="C11">
        <v>4.7120000000000002E-2</v>
      </c>
      <c r="D11">
        <v>1.0049999999999999</v>
      </c>
      <c r="E11">
        <v>29.74</v>
      </c>
      <c r="F11">
        <v>2426</v>
      </c>
      <c r="G11">
        <v>4.1779999999999999</v>
      </c>
      <c r="H11">
        <v>1.877</v>
      </c>
      <c r="I11">
        <v>769</v>
      </c>
      <c r="J11">
        <v>9.2899999999999991</v>
      </c>
      <c r="K11">
        <v>620</v>
      </c>
      <c r="L11">
        <v>20.100000000000001</v>
      </c>
      <c r="M11">
        <v>5.2</v>
      </c>
      <c r="N11">
        <v>0.86499999999999999</v>
      </c>
      <c r="O11">
        <v>320.60000000000002</v>
      </c>
      <c r="P11">
        <v>70.900000000000006</v>
      </c>
    </row>
    <row r="12" spans="1:16" x14ac:dyDescent="0.2">
      <c r="B12">
        <v>310</v>
      </c>
      <c r="C12">
        <v>6.2210000000000001E-2</v>
      </c>
      <c r="D12">
        <v>1.0069999999999999</v>
      </c>
      <c r="E12">
        <v>22.93</v>
      </c>
      <c r="F12">
        <v>2414</v>
      </c>
      <c r="G12">
        <v>4.1779999999999999</v>
      </c>
      <c r="H12">
        <v>1.8819999999999999</v>
      </c>
      <c r="I12">
        <v>695</v>
      </c>
      <c r="J12">
        <v>9.49</v>
      </c>
      <c r="K12">
        <v>628</v>
      </c>
      <c r="L12">
        <v>20.399999999999999</v>
      </c>
      <c r="M12">
        <v>4.62</v>
      </c>
      <c r="N12">
        <v>0.873</v>
      </c>
      <c r="O12">
        <v>361.9</v>
      </c>
      <c r="P12">
        <v>70</v>
      </c>
    </row>
    <row r="13" spans="1:16" x14ac:dyDescent="0.2">
      <c r="B13">
        <v>315</v>
      </c>
      <c r="C13">
        <v>8.1320000000000003E-2</v>
      </c>
      <c r="D13">
        <v>1.0089999999999999</v>
      </c>
      <c r="E13">
        <v>17.82</v>
      </c>
      <c r="F13">
        <v>2402</v>
      </c>
      <c r="G13">
        <v>4.1790000000000003</v>
      </c>
      <c r="H13">
        <v>1.8879999999999999</v>
      </c>
      <c r="I13">
        <v>631</v>
      </c>
      <c r="J13">
        <v>9.69</v>
      </c>
      <c r="K13">
        <v>634</v>
      </c>
      <c r="L13">
        <v>20.7</v>
      </c>
      <c r="M13">
        <v>4.16</v>
      </c>
      <c r="N13">
        <v>0.88300000000000001</v>
      </c>
      <c r="O13">
        <v>400.4</v>
      </c>
      <c r="P13">
        <v>69.2</v>
      </c>
    </row>
    <row r="14" spans="1:16" x14ac:dyDescent="0.2">
      <c r="B14">
        <v>320</v>
      </c>
      <c r="C14">
        <v>0.1053</v>
      </c>
      <c r="D14">
        <v>1.0109999999999999</v>
      </c>
      <c r="E14">
        <v>13.98</v>
      </c>
      <c r="F14">
        <v>2390</v>
      </c>
      <c r="G14">
        <v>4.18</v>
      </c>
      <c r="H14">
        <v>1.895</v>
      </c>
      <c r="I14">
        <v>577</v>
      </c>
      <c r="J14">
        <v>9.89</v>
      </c>
      <c r="K14">
        <v>640</v>
      </c>
      <c r="L14">
        <v>21</v>
      </c>
      <c r="M14">
        <v>3.77</v>
      </c>
      <c r="N14">
        <v>0.89400000000000002</v>
      </c>
      <c r="O14">
        <v>436.7</v>
      </c>
      <c r="P14">
        <v>68.3</v>
      </c>
    </row>
    <row r="15" spans="1:16" x14ac:dyDescent="0.2">
      <c r="B15">
        <v>325</v>
      </c>
      <c r="C15">
        <v>0.1351</v>
      </c>
      <c r="D15">
        <v>1.0129999999999999</v>
      </c>
      <c r="E15">
        <v>11.06</v>
      </c>
      <c r="F15">
        <v>2378</v>
      </c>
      <c r="G15">
        <v>4.1820000000000004</v>
      </c>
      <c r="H15">
        <v>1.903</v>
      </c>
      <c r="I15">
        <v>528</v>
      </c>
      <c r="J15">
        <v>10.09</v>
      </c>
      <c r="K15">
        <v>645</v>
      </c>
      <c r="L15">
        <v>21.3</v>
      </c>
      <c r="M15">
        <v>3.42</v>
      </c>
      <c r="N15">
        <v>0.90100000000000002</v>
      </c>
      <c r="O15">
        <v>471.2</v>
      </c>
      <c r="P15">
        <v>67.5</v>
      </c>
    </row>
    <row r="16" spans="1:16" x14ac:dyDescent="0.2">
      <c r="B16">
        <v>330</v>
      </c>
      <c r="C16">
        <v>0.1719</v>
      </c>
      <c r="D16">
        <v>1.016</v>
      </c>
      <c r="E16">
        <v>8.82</v>
      </c>
      <c r="F16">
        <v>2366</v>
      </c>
      <c r="G16">
        <v>4.1840000000000002</v>
      </c>
      <c r="H16">
        <v>1.911</v>
      </c>
      <c r="I16">
        <v>489</v>
      </c>
      <c r="J16">
        <v>10.29</v>
      </c>
      <c r="K16">
        <v>650</v>
      </c>
      <c r="L16">
        <v>21.7</v>
      </c>
      <c r="M16">
        <v>3.15</v>
      </c>
      <c r="N16">
        <v>0.90800000000000003</v>
      </c>
      <c r="O16">
        <v>504</v>
      </c>
      <c r="P16">
        <v>66.599999999999994</v>
      </c>
    </row>
    <row r="17" spans="2:16" x14ac:dyDescent="0.2">
      <c r="B17">
        <v>335</v>
      </c>
      <c r="C17">
        <v>0.2167</v>
      </c>
      <c r="D17">
        <v>1.018</v>
      </c>
      <c r="E17">
        <v>7.09</v>
      </c>
      <c r="F17">
        <v>2354</v>
      </c>
      <c r="G17">
        <v>4.1859999999999999</v>
      </c>
      <c r="H17">
        <v>1.92</v>
      </c>
      <c r="I17">
        <v>453</v>
      </c>
      <c r="J17">
        <v>10.49</v>
      </c>
      <c r="K17">
        <v>656</v>
      </c>
      <c r="L17">
        <v>22</v>
      </c>
      <c r="M17">
        <v>2.88</v>
      </c>
      <c r="N17">
        <v>0.91600000000000004</v>
      </c>
      <c r="O17">
        <v>535.5</v>
      </c>
      <c r="P17">
        <v>65.8</v>
      </c>
    </row>
    <row r="18" spans="2:16" x14ac:dyDescent="0.2">
      <c r="B18">
        <v>340</v>
      </c>
      <c r="C18">
        <v>0.27129999999999999</v>
      </c>
      <c r="D18">
        <v>1.0209999999999999</v>
      </c>
      <c r="E18">
        <v>5.74</v>
      </c>
      <c r="F18">
        <v>2342</v>
      </c>
      <c r="G18">
        <v>4.1879999999999997</v>
      </c>
      <c r="H18">
        <v>1.93</v>
      </c>
      <c r="I18">
        <v>420</v>
      </c>
      <c r="J18">
        <v>10.69</v>
      </c>
      <c r="K18">
        <v>660</v>
      </c>
      <c r="L18">
        <v>22.3</v>
      </c>
      <c r="M18">
        <v>2.66</v>
      </c>
      <c r="N18">
        <v>0.92500000000000004</v>
      </c>
      <c r="O18">
        <v>566</v>
      </c>
      <c r="P18">
        <v>64.900000000000006</v>
      </c>
    </row>
    <row r="19" spans="2:16" x14ac:dyDescent="0.2">
      <c r="B19">
        <v>345</v>
      </c>
      <c r="C19">
        <v>0.3372</v>
      </c>
      <c r="D19">
        <v>1.024</v>
      </c>
      <c r="E19">
        <v>4.6829999999999998</v>
      </c>
      <c r="F19">
        <v>2329</v>
      </c>
      <c r="G19">
        <v>4.1909999999999998</v>
      </c>
      <c r="H19">
        <v>1.9410000000000001</v>
      </c>
      <c r="I19">
        <v>389</v>
      </c>
      <c r="J19">
        <v>10.89</v>
      </c>
      <c r="K19">
        <v>668</v>
      </c>
      <c r="L19">
        <v>22.6</v>
      </c>
      <c r="M19">
        <v>2.4500000000000002</v>
      </c>
      <c r="N19">
        <v>0.93300000000000005</v>
      </c>
      <c r="O19">
        <v>595.4</v>
      </c>
      <c r="P19">
        <v>64.099999999999994</v>
      </c>
    </row>
    <row r="20" spans="2:16" x14ac:dyDescent="0.2">
      <c r="B20">
        <v>350</v>
      </c>
      <c r="C20">
        <v>0.4163</v>
      </c>
      <c r="D20">
        <v>1.0269999999999999</v>
      </c>
      <c r="E20">
        <v>3.8460000000000001</v>
      </c>
      <c r="F20">
        <v>2317</v>
      </c>
      <c r="G20">
        <v>4.1950000000000003</v>
      </c>
      <c r="H20">
        <v>1.954</v>
      </c>
      <c r="I20">
        <v>365</v>
      </c>
      <c r="J20">
        <v>11.09</v>
      </c>
      <c r="K20">
        <v>668</v>
      </c>
      <c r="L20">
        <v>23</v>
      </c>
      <c r="M20">
        <v>2.29</v>
      </c>
      <c r="N20">
        <v>0.94199999999999995</v>
      </c>
      <c r="O20">
        <v>624.20000000000005</v>
      </c>
      <c r="P20">
        <v>63.2</v>
      </c>
    </row>
    <row r="21" spans="2:16" x14ac:dyDescent="0.2">
      <c r="B21">
        <v>355</v>
      </c>
      <c r="C21">
        <v>0.51</v>
      </c>
      <c r="D21">
        <v>1.03</v>
      </c>
      <c r="E21">
        <v>3.18</v>
      </c>
      <c r="F21">
        <v>2304</v>
      </c>
      <c r="G21">
        <v>4.1989999999999998</v>
      </c>
      <c r="H21">
        <v>1.968</v>
      </c>
      <c r="I21">
        <v>343</v>
      </c>
      <c r="J21">
        <v>11.29</v>
      </c>
      <c r="K21">
        <v>671</v>
      </c>
      <c r="L21">
        <v>23.3</v>
      </c>
      <c r="M21">
        <v>2.14</v>
      </c>
      <c r="N21">
        <v>0.95099999999999996</v>
      </c>
      <c r="O21">
        <v>652.29999999999995</v>
      </c>
      <c r="P21">
        <v>62.3</v>
      </c>
    </row>
    <row r="22" spans="2:16" x14ac:dyDescent="0.2">
      <c r="B22">
        <v>360</v>
      </c>
      <c r="C22">
        <v>0.62090000000000001</v>
      </c>
      <c r="D22">
        <v>1.034</v>
      </c>
      <c r="E22">
        <v>2.645</v>
      </c>
      <c r="F22">
        <v>2291</v>
      </c>
      <c r="G22">
        <v>4.2030000000000003</v>
      </c>
      <c r="H22">
        <v>1.9830000000000001</v>
      </c>
      <c r="I22">
        <v>324</v>
      </c>
      <c r="J22">
        <v>11.49</v>
      </c>
      <c r="K22">
        <v>674</v>
      </c>
      <c r="L22">
        <v>23.7</v>
      </c>
      <c r="M22">
        <v>2.02</v>
      </c>
      <c r="N22">
        <v>0.96</v>
      </c>
      <c r="O22">
        <v>697.9</v>
      </c>
      <c r="P22">
        <v>61.4</v>
      </c>
    </row>
    <row r="23" spans="2:16" x14ac:dyDescent="0.2">
      <c r="B23">
        <v>365</v>
      </c>
      <c r="C23">
        <v>0.75139999999999996</v>
      </c>
      <c r="D23">
        <v>1.038</v>
      </c>
      <c r="E23">
        <v>2.2120000000000002</v>
      </c>
      <c r="F23">
        <v>2278</v>
      </c>
      <c r="G23">
        <v>4.2089999999999996</v>
      </c>
      <c r="H23">
        <v>1.9990000000000001</v>
      </c>
      <c r="I23">
        <v>306</v>
      </c>
      <c r="J23">
        <v>11.69</v>
      </c>
      <c r="K23">
        <v>677</v>
      </c>
      <c r="L23">
        <v>24.1</v>
      </c>
      <c r="M23">
        <v>1.91</v>
      </c>
      <c r="N23">
        <v>0.96899999999999997</v>
      </c>
      <c r="O23">
        <v>707.1</v>
      </c>
      <c r="P23">
        <v>60.5</v>
      </c>
    </row>
    <row r="24" spans="2:16" x14ac:dyDescent="0.2">
      <c r="B24">
        <v>370</v>
      </c>
      <c r="C24">
        <v>0.90400000000000003</v>
      </c>
      <c r="D24">
        <v>1.0409999999999999</v>
      </c>
      <c r="E24">
        <v>1.861</v>
      </c>
      <c r="F24">
        <v>2265</v>
      </c>
      <c r="G24">
        <v>4.2140000000000004</v>
      </c>
      <c r="H24">
        <v>2.0169999999999999</v>
      </c>
      <c r="I24">
        <v>289</v>
      </c>
      <c r="J24">
        <v>11.89</v>
      </c>
      <c r="K24">
        <v>679</v>
      </c>
      <c r="L24">
        <v>24.5</v>
      </c>
      <c r="M24">
        <v>1.8</v>
      </c>
      <c r="N24">
        <v>0.97799999999999998</v>
      </c>
      <c r="O24">
        <v>728.7</v>
      </c>
      <c r="P24">
        <v>59.5</v>
      </c>
    </row>
    <row r="25" spans="2:16" x14ac:dyDescent="0.2">
      <c r="B25">
        <v>373.15</v>
      </c>
      <c r="C25">
        <v>1.0133000000000001</v>
      </c>
      <c r="D25">
        <v>1.044</v>
      </c>
      <c r="E25">
        <v>1.679</v>
      </c>
      <c r="F25">
        <v>2257</v>
      </c>
      <c r="G25">
        <v>4.2169999999999996</v>
      </c>
      <c r="H25">
        <v>2.0289999999999999</v>
      </c>
      <c r="I25">
        <v>279</v>
      </c>
      <c r="J25">
        <v>12.02</v>
      </c>
      <c r="K25">
        <v>680</v>
      </c>
      <c r="L25">
        <v>24.8</v>
      </c>
      <c r="M25">
        <v>1.76</v>
      </c>
      <c r="N25">
        <v>0.98399999999999999</v>
      </c>
      <c r="O25">
        <v>750.1</v>
      </c>
      <c r="P25">
        <v>58.9</v>
      </c>
    </row>
    <row r="26" spans="2:16" x14ac:dyDescent="0.2">
      <c r="B26">
        <v>375</v>
      </c>
      <c r="C26">
        <v>1.0814999999999999</v>
      </c>
      <c r="D26">
        <v>1.0449999999999999</v>
      </c>
      <c r="E26">
        <v>1.5740000000000001</v>
      </c>
      <c r="F26">
        <v>2252</v>
      </c>
      <c r="G26">
        <v>4.22</v>
      </c>
      <c r="H26">
        <v>2.036</v>
      </c>
      <c r="I26">
        <v>274</v>
      </c>
      <c r="J26">
        <v>12.09</v>
      </c>
      <c r="K26">
        <v>681</v>
      </c>
      <c r="L26">
        <v>24.9</v>
      </c>
      <c r="M26">
        <v>1.7</v>
      </c>
      <c r="N26">
        <v>0.98699999999999999</v>
      </c>
      <c r="O26">
        <v>761</v>
      </c>
      <c r="P26">
        <v>58.6</v>
      </c>
    </row>
    <row r="27" spans="2:16" x14ac:dyDescent="0.2">
      <c r="B27">
        <v>380</v>
      </c>
      <c r="C27">
        <v>1.2868999999999999</v>
      </c>
      <c r="D27">
        <v>1.0489999999999999</v>
      </c>
      <c r="E27">
        <v>1.337</v>
      </c>
      <c r="F27">
        <v>2239</v>
      </c>
      <c r="G27">
        <v>4.226</v>
      </c>
      <c r="H27">
        <v>2.0569999999999999</v>
      </c>
      <c r="I27">
        <v>260</v>
      </c>
      <c r="J27">
        <v>12.29</v>
      </c>
      <c r="K27">
        <v>683</v>
      </c>
      <c r="L27">
        <v>25.4</v>
      </c>
      <c r="M27">
        <v>1.61</v>
      </c>
      <c r="N27">
        <v>0.999</v>
      </c>
      <c r="O27">
        <v>788</v>
      </c>
      <c r="P27">
        <v>57.6</v>
      </c>
    </row>
    <row r="28" spans="2:16" x14ac:dyDescent="0.2">
      <c r="B28">
        <v>385</v>
      </c>
      <c r="C28">
        <v>1.5233000000000001</v>
      </c>
      <c r="D28">
        <v>1.0529999999999999</v>
      </c>
      <c r="E28">
        <v>1.1419999999999999</v>
      </c>
      <c r="F28">
        <v>2225</v>
      </c>
      <c r="G28">
        <v>4.2320000000000002</v>
      </c>
      <c r="H28">
        <v>2.08</v>
      </c>
      <c r="I28">
        <v>248</v>
      </c>
      <c r="J28">
        <v>12.49</v>
      </c>
      <c r="K28">
        <v>685</v>
      </c>
      <c r="L28">
        <v>25.8</v>
      </c>
      <c r="M28">
        <v>1.53</v>
      </c>
      <c r="N28">
        <v>1.004</v>
      </c>
      <c r="O28">
        <v>814</v>
      </c>
      <c r="P28">
        <v>56.6</v>
      </c>
    </row>
    <row r="29" spans="2:16" x14ac:dyDescent="0.2">
      <c r="B29">
        <v>390</v>
      </c>
      <c r="C29">
        <v>1.794</v>
      </c>
      <c r="D29">
        <v>1.0580000000000001</v>
      </c>
      <c r="E29">
        <v>0.98</v>
      </c>
      <c r="F29">
        <v>2212</v>
      </c>
      <c r="G29">
        <v>4.2389999999999999</v>
      </c>
      <c r="H29">
        <v>2.1040000000000001</v>
      </c>
      <c r="I29">
        <v>237</v>
      </c>
      <c r="J29">
        <v>12.69</v>
      </c>
      <c r="K29">
        <v>686</v>
      </c>
      <c r="L29">
        <v>26.3</v>
      </c>
      <c r="M29">
        <v>1.47</v>
      </c>
      <c r="N29">
        <v>1.0129999999999999</v>
      </c>
      <c r="O29">
        <v>841</v>
      </c>
      <c r="P29">
        <v>55.6</v>
      </c>
    </row>
    <row r="30" spans="2:16" x14ac:dyDescent="0.2">
      <c r="B30">
        <v>400</v>
      </c>
      <c r="C30">
        <v>2.4550000000000001</v>
      </c>
      <c r="D30">
        <v>1.0669999999999999</v>
      </c>
      <c r="E30">
        <v>0.73099999999999998</v>
      </c>
      <c r="F30">
        <v>2183</v>
      </c>
      <c r="G30">
        <v>4.2560000000000002</v>
      </c>
      <c r="H30">
        <v>2.1579999999999999</v>
      </c>
      <c r="I30">
        <v>217</v>
      </c>
      <c r="J30">
        <v>13.05</v>
      </c>
      <c r="K30">
        <v>688</v>
      </c>
      <c r="L30">
        <v>27.2</v>
      </c>
      <c r="M30">
        <v>1.34</v>
      </c>
      <c r="N30">
        <v>1.0329999999999999</v>
      </c>
      <c r="O30">
        <v>896</v>
      </c>
      <c r="P30">
        <v>53.6</v>
      </c>
    </row>
    <row r="31" spans="2:16" x14ac:dyDescent="0.2">
      <c r="B31">
        <v>410</v>
      </c>
      <c r="C31">
        <v>3.302</v>
      </c>
      <c r="D31">
        <v>1.077</v>
      </c>
      <c r="E31">
        <v>0.55300000000000005</v>
      </c>
      <c r="F31">
        <v>2153</v>
      </c>
      <c r="G31">
        <v>4.2779999999999996</v>
      </c>
      <c r="H31">
        <v>2.2210000000000001</v>
      </c>
      <c r="I31">
        <v>200</v>
      </c>
      <c r="J31">
        <v>13.42</v>
      </c>
      <c r="K31">
        <v>688</v>
      </c>
      <c r="L31">
        <v>28.2</v>
      </c>
      <c r="M31">
        <v>1.24</v>
      </c>
      <c r="N31">
        <v>1.054</v>
      </c>
      <c r="O31">
        <v>952</v>
      </c>
      <c r="P31">
        <v>51.5</v>
      </c>
    </row>
    <row r="32" spans="2:16" x14ac:dyDescent="0.2">
      <c r="B32">
        <v>420</v>
      </c>
      <c r="C32">
        <v>4.37</v>
      </c>
      <c r="D32">
        <v>1.0880000000000001</v>
      </c>
      <c r="E32">
        <v>0.42499999999999999</v>
      </c>
      <c r="F32">
        <v>2123</v>
      </c>
      <c r="G32">
        <v>4.3019999999999996</v>
      </c>
      <c r="H32">
        <v>2.2909999999999999</v>
      </c>
      <c r="I32">
        <v>185</v>
      </c>
      <c r="J32">
        <v>13.79</v>
      </c>
      <c r="K32">
        <v>688</v>
      </c>
      <c r="L32">
        <v>29.8</v>
      </c>
      <c r="M32">
        <v>1.1599999999999999</v>
      </c>
      <c r="N32">
        <v>1.075</v>
      </c>
      <c r="O32">
        <v>1010</v>
      </c>
      <c r="P32">
        <v>49.4</v>
      </c>
    </row>
    <row r="33" spans="2:16" x14ac:dyDescent="0.2">
      <c r="B33">
        <v>430</v>
      </c>
      <c r="C33">
        <v>5.6989999999999998</v>
      </c>
      <c r="D33">
        <v>1.099</v>
      </c>
      <c r="E33">
        <v>0.33100000000000002</v>
      </c>
      <c r="F33">
        <v>2091</v>
      </c>
      <c r="G33">
        <v>4.3310000000000004</v>
      </c>
      <c r="H33">
        <v>2.3690000000000002</v>
      </c>
      <c r="I33">
        <v>173</v>
      </c>
      <c r="J33">
        <v>14.14</v>
      </c>
      <c r="K33">
        <v>685</v>
      </c>
      <c r="L33">
        <v>30.4</v>
      </c>
      <c r="M33">
        <v>1.0900000000000001</v>
      </c>
      <c r="N33">
        <v>1.1000000000000001</v>
      </c>
      <c r="P33">
        <v>47.2</v>
      </c>
    </row>
    <row r="34" spans="2:16" x14ac:dyDescent="0.2">
      <c r="B34">
        <v>440</v>
      </c>
      <c r="C34">
        <v>7.3330000000000002</v>
      </c>
      <c r="D34">
        <v>1.1100000000000001</v>
      </c>
      <c r="E34">
        <v>0.26100000000000001</v>
      </c>
      <c r="F34">
        <v>2059</v>
      </c>
      <c r="G34">
        <v>4.3600000000000003</v>
      </c>
      <c r="H34">
        <v>2.46</v>
      </c>
      <c r="I34">
        <v>162</v>
      </c>
      <c r="J34">
        <v>14.5</v>
      </c>
      <c r="K34">
        <v>682</v>
      </c>
      <c r="L34">
        <v>31.7</v>
      </c>
      <c r="M34">
        <v>1.04</v>
      </c>
      <c r="N34">
        <v>1.1200000000000001</v>
      </c>
      <c r="P34">
        <v>45.1</v>
      </c>
    </row>
    <row r="35" spans="2:16" x14ac:dyDescent="0.2">
      <c r="B35">
        <v>450</v>
      </c>
      <c r="C35">
        <v>9.3190000000000008</v>
      </c>
      <c r="D35">
        <v>1.123</v>
      </c>
      <c r="E35">
        <v>0.20799999999999999</v>
      </c>
      <c r="F35">
        <v>2024</v>
      </c>
      <c r="G35">
        <v>4.4000000000000004</v>
      </c>
      <c r="H35">
        <v>2.56</v>
      </c>
      <c r="I35">
        <v>152</v>
      </c>
      <c r="J35">
        <v>14.85</v>
      </c>
      <c r="K35">
        <v>678</v>
      </c>
      <c r="L35">
        <v>33.1</v>
      </c>
      <c r="M35">
        <v>0.99</v>
      </c>
      <c r="N35">
        <v>1.1399999999999999</v>
      </c>
      <c r="P35">
        <v>42.9</v>
      </c>
    </row>
    <row r="36" spans="2:16" x14ac:dyDescent="0.2">
      <c r="B36">
        <v>460</v>
      </c>
      <c r="C36">
        <v>11.71</v>
      </c>
      <c r="D36">
        <v>1.137</v>
      </c>
      <c r="E36">
        <v>0.16700000000000001</v>
      </c>
      <c r="F36">
        <v>1989</v>
      </c>
      <c r="G36">
        <v>4.4400000000000004</v>
      </c>
      <c r="H36">
        <v>2.68</v>
      </c>
      <c r="I36">
        <v>143</v>
      </c>
      <c r="J36">
        <v>15.19</v>
      </c>
      <c r="K36">
        <v>673</v>
      </c>
      <c r="L36">
        <v>34.6</v>
      </c>
      <c r="M36">
        <v>0.95</v>
      </c>
      <c r="N36">
        <v>1.17</v>
      </c>
      <c r="P36">
        <v>40.700000000000003</v>
      </c>
    </row>
    <row r="37" spans="2:16" x14ac:dyDescent="0.2">
      <c r="B37">
        <v>470</v>
      </c>
      <c r="C37">
        <v>14.55</v>
      </c>
      <c r="D37">
        <v>1.1519999999999999</v>
      </c>
      <c r="E37">
        <v>0.13600000000000001</v>
      </c>
      <c r="F37">
        <v>1951</v>
      </c>
      <c r="G37">
        <v>4.4800000000000004</v>
      </c>
      <c r="H37">
        <v>2.79</v>
      </c>
      <c r="I37">
        <v>136</v>
      </c>
      <c r="J37">
        <v>15.54</v>
      </c>
      <c r="K37">
        <v>667</v>
      </c>
      <c r="L37">
        <v>36.299999999999997</v>
      </c>
      <c r="M37">
        <v>0.92</v>
      </c>
      <c r="N37">
        <v>1.2</v>
      </c>
      <c r="P37">
        <v>38.5</v>
      </c>
    </row>
    <row r="38" spans="2:16" x14ac:dyDescent="0.2">
      <c r="B38">
        <v>480</v>
      </c>
      <c r="C38">
        <v>17.899999999999999</v>
      </c>
      <c r="D38">
        <v>1.167</v>
      </c>
      <c r="E38">
        <v>0.111</v>
      </c>
      <c r="F38">
        <v>1912</v>
      </c>
      <c r="G38">
        <v>4.53</v>
      </c>
      <c r="H38">
        <v>2.94</v>
      </c>
      <c r="I38">
        <v>129</v>
      </c>
      <c r="J38">
        <v>15.88</v>
      </c>
      <c r="K38">
        <v>660</v>
      </c>
      <c r="L38">
        <v>38.1</v>
      </c>
      <c r="M38">
        <v>0.89</v>
      </c>
      <c r="N38">
        <v>1.23</v>
      </c>
      <c r="P38">
        <v>36.200000000000003</v>
      </c>
    </row>
    <row r="39" spans="2:16" x14ac:dyDescent="0.2">
      <c r="B39">
        <v>490</v>
      </c>
      <c r="C39">
        <v>21.83</v>
      </c>
      <c r="D39">
        <v>1.1839999999999999</v>
      </c>
      <c r="E39">
        <v>9.2200000000000004E-2</v>
      </c>
      <c r="F39">
        <v>1870</v>
      </c>
      <c r="G39">
        <v>4.59</v>
      </c>
      <c r="H39">
        <v>3.1</v>
      </c>
      <c r="I39">
        <v>124</v>
      </c>
      <c r="J39">
        <v>16.23</v>
      </c>
      <c r="K39">
        <v>651</v>
      </c>
      <c r="L39">
        <v>40.1</v>
      </c>
      <c r="M39">
        <v>0.87</v>
      </c>
      <c r="N39">
        <v>1.25</v>
      </c>
      <c r="P39">
        <v>33.9</v>
      </c>
    </row>
    <row r="40" spans="2:16" x14ac:dyDescent="0.2">
      <c r="B40">
        <v>500</v>
      </c>
      <c r="C40">
        <v>26.4</v>
      </c>
      <c r="D40">
        <v>1.2030000000000001</v>
      </c>
      <c r="E40">
        <v>7.6600000000000001E-2</v>
      </c>
      <c r="F40">
        <v>1825</v>
      </c>
      <c r="G40">
        <v>4.66</v>
      </c>
      <c r="H40">
        <v>3.27</v>
      </c>
      <c r="I40">
        <v>118</v>
      </c>
      <c r="J40">
        <v>16.59</v>
      </c>
      <c r="K40">
        <v>642</v>
      </c>
      <c r="L40">
        <v>42.3</v>
      </c>
      <c r="M40">
        <v>0.86</v>
      </c>
      <c r="N40">
        <v>1.28</v>
      </c>
      <c r="P40">
        <v>31.6</v>
      </c>
    </row>
    <row r="41" spans="2:16" x14ac:dyDescent="0.2">
      <c r="B41">
        <v>510</v>
      </c>
      <c r="C41">
        <v>31.66</v>
      </c>
      <c r="D41">
        <v>1.222</v>
      </c>
      <c r="E41">
        <v>6.3100000000000003E-2</v>
      </c>
      <c r="F41">
        <v>1779</v>
      </c>
      <c r="G41">
        <v>4.74</v>
      </c>
      <c r="H41">
        <v>3.47</v>
      </c>
      <c r="I41">
        <v>113</v>
      </c>
      <c r="J41">
        <v>16.95</v>
      </c>
      <c r="K41">
        <v>631</v>
      </c>
      <c r="L41">
        <v>44.7</v>
      </c>
      <c r="M41">
        <v>0.85</v>
      </c>
      <c r="N41">
        <v>1.31</v>
      </c>
      <c r="P41">
        <v>29.3</v>
      </c>
    </row>
    <row r="42" spans="2:16" x14ac:dyDescent="0.2">
      <c r="B42">
        <v>520</v>
      </c>
      <c r="C42">
        <v>37.700000000000003</v>
      </c>
      <c r="D42">
        <v>1.244</v>
      </c>
      <c r="E42">
        <v>5.2499999999999998E-2</v>
      </c>
      <c r="F42">
        <v>1730</v>
      </c>
      <c r="G42">
        <v>4.84</v>
      </c>
      <c r="H42">
        <v>3.7</v>
      </c>
      <c r="I42">
        <v>108</v>
      </c>
      <c r="J42">
        <v>17.329999999999998</v>
      </c>
      <c r="K42">
        <v>621</v>
      </c>
      <c r="L42">
        <v>47.5</v>
      </c>
      <c r="M42">
        <v>0.84</v>
      </c>
      <c r="N42">
        <v>1.35</v>
      </c>
      <c r="P42">
        <v>26.9</v>
      </c>
    </row>
    <row r="43" spans="2:16" x14ac:dyDescent="0.2">
      <c r="B43">
        <v>530</v>
      </c>
      <c r="C43">
        <v>44.58</v>
      </c>
      <c r="D43">
        <v>1.268</v>
      </c>
      <c r="E43">
        <v>4.4499999999999998E-2</v>
      </c>
      <c r="F43">
        <v>1679</v>
      </c>
      <c r="G43">
        <v>4.95</v>
      </c>
      <c r="H43">
        <v>3.96</v>
      </c>
      <c r="I43">
        <v>104</v>
      </c>
      <c r="J43">
        <v>17.72</v>
      </c>
      <c r="K43">
        <v>608</v>
      </c>
      <c r="L43">
        <v>50.6</v>
      </c>
      <c r="M43">
        <v>0.85</v>
      </c>
      <c r="N43">
        <v>1.39</v>
      </c>
      <c r="P43">
        <v>24.5</v>
      </c>
    </row>
    <row r="44" spans="2:16" x14ac:dyDescent="0.2">
      <c r="B44">
        <v>540</v>
      </c>
      <c r="C44">
        <v>52.38</v>
      </c>
      <c r="D44">
        <v>1.294</v>
      </c>
      <c r="E44">
        <v>3.7499999999999999E-2</v>
      </c>
      <c r="F44">
        <v>1622</v>
      </c>
      <c r="G44">
        <v>5.08</v>
      </c>
      <c r="H44">
        <v>4.2699999999999996</v>
      </c>
      <c r="I44">
        <v>101</v>
      </c>
      <c r="J44">
        <v>18.100000000000001</v>
      </c>
      <c r="K44">
        <v>594</v>
      </c>
      <c r="L44">
        <v>54</v>
      </c>
      <c r="M44">
        <v>0.86</v>
      </c>
      <c r="N44">
        <v>1.43</v>
      </c>
      <c r="P44">
        <v>22.1</v>
      </c>
    </row>
    <row r="45" spans="2:16" x14ac:dyDescent="0.2">
      <c r="B45">
        <v>550</v>
      </c>
      <c r="C45">
        <v>61.19</v>
      </c>
      <c r="D45">
        <v>1.323</v>
      </c>
      <c r="E45">
        <v>3.1699999999999999E-2</v>
      </c>
      <c r="F45">
        <v>1564</v>
      </c>
      <c r="G45">
        <v>5.24</v>
      </c>
      <c r="H45">
        <v>4.6399999999999997</v>
      </c>
      <c r="I45">
        <v>97</v>
      </c>
      <c r="J45">
        <v>18.600000000000001</v>
      </c>
      <c r="K45">
        <v>580</v>
      </c>
      <c r="L45">
        <v>58.3</v>
      </c>
      <c r="M45">
        <v>0.87</v>
      </c>
      <c r="N45">
        <v>1.47</v>
      </c>
      <c r="P45">
        <v>19.7</v>
      </c>
    </row>
    <row r="46" spans="2:16" x14ac:dyDescent="0.2">
      <c r="B46">
        <v>560</v>
      </c>
      <c r="C46">
        <v>71.08</v>
      </c>
      <c r="D46">
        <v>1.355</v>
      </c>
      <c r="E46">
        <v>2.69E-2</v>
      </c>
      <c r="F46">
        <v>1499</v>
      </c>
      <c r="G46">
        <v>5.43</v>
      </c>
      <c r="H46">
        <v>5.09</v>
      </c>
      <c r="I46">
        <v>94</v>
      </c>
      <c r="J46">
        <v>19.100000000000001</v>
      </c>
      <c r="K46">
        <v>563</v>
      </c>
      <c r="L46">
        <v>63.7</v>
      </c>
      <c r="M46">
        <v>0.9</v>
      </c>
      <c r="N46">
        <v>1.52</v>
      </c>
      <c r="P46">
        <v>17.3</v>
      </c>
    </row>
    <row r="47" spans="2:16" x14ac:dyDescent="0.2">
      <c r="B47">
        <v>570</v>
      </c>
      <c r="C47">
        <v>82.16</v>
      </c>
      <c r="D47">
        <v>1.3919999999999999</v>
      </c>
      <c r="E47">
        <v>2.2800000000000001E-2</v>
      </c>
      <c r="F47">
        <v>1429</v>
      </c>
      <c r="G47">
        <v>5.68</v>
      </c>
      <c r="H47">
        <v>5.67</v>
      </c>
      <c r="I47">
        <v>91</v>
      </c>
      <c r="J47">
        <v>19.7</v>
      </c>
      <c r="K47">
        <v>548</v>
      </c>
      <c r="L47">
        <v>76.7</v>
      </c>
      <c r="M47">
        <v>0.94</v>
      </c>
      <c r="N47">
        <v>1.59</v>
      </c>
      <c r="P47">
        <v>15</v>
      </c>
    </row>
    <row r="48" spans="2:16" x14ac:dyDescent="0.2">
      <c r="B48">
        <v>580</v>
      </c>
      <c r="C48">
        <v>94.51</v>
      </c>
      <c r="D48">
        <v>1.4330000000000001</v>
      </c>
      <c r="E48">
        <v>1.9300000000000001E-2</v>
      </c>
      <c r="F48">
        <v>1353</v>
      </c>
      <c r="G48">
        <v>6</v>
      </c>
      <c r="H48">
        <v>6.4</v>
      </c>
      <c r="I48">
        <v>88</v>
      </c>
      <c r="J48">
        <v>20.399999999999999</v>
      </c>
      <c r="K48">
        <v>528</v>
      </c>
      <c r="L48">
        <v>76.7</v>
      </c>
      <c r="M48">
        <v>0.99</v>
      </c>
      <c r="N48">
        <v>1.68</v>
      </c>
      <c r="P48">
        <v>12.8</v>
      </c>
    </row>
    <row r="49" spans="2:16" x14ac:dyDescent="0.2">
      <c r="B49">
        <v>590</v>
      </c>
      <c r="C49">
        <v>108.3</v>
      </c>
      <c r="D49">
        <v>1.482</v>
      </c>
      <c r="E49">
        <v>1.6299999999999999E-2</v>
      </c>
      <c r="F49">
        <v>1274</v>
      </c>
      <c r="G49">
        <v>6.41</v>
      </c>
      <c r="H49">
        <v>7.35</v>
      </c>
      <c r="I49">
        <v>84</v>
      </c>
      <c r="J49">
        <v>21.5</v>
      </c>
      <c r="K49">
        <v>513</v>
      </c>
      <c r="L49">
        <v>84.1</v>
      </c>
      <c r="M49">
        <v>1.05</v>
      </c>
      <c r="N49">
        <v>1.84</v>
      </c>
      <c r="P49">
        <v>10.5</v>
      </c>
    </row>
    <row r="50" spans="2:16" x14ac:dyDescent="0.2">
      <c r="B50">
        <v>600</v>
      </c>
      <c r="C50">
        <v>123.5</v>
      </c>
      <c r="D50">
        <v>1.5409999999999999</v>
      </c>
      <c r="E50">
        <v>1.37E-2</v>
      </c>
      <c r="F50">
        <v>1176</v>
      </c>
      <c r="G50">
        <v>7</v>
      </c>
      <c r="H50">
        <v>8.75</v>
      </c>
      <c r="I50">
        <v>81</v>
      </c>
      <c r="J50">
        <v>22.7</v>
      </c>
      <c r="K50">
        <v>497</v>
      </c>
      <c r="L50">
        <v>92.9</v>
      </c>
      <c r="M50">
        <v>1.1399999999999999</v>
      </c>
      <c r="N50">
        <v>2.15</v>
      </c>
      <c r="P50">
        <v>8.4</v>
      </c>
    </row>
    <row r="51" spans="2:16" x14ac:dyDescent="0.2">
      <c r="B51">
        <v>610</v>
      </c>
      <c r="C51">
        <v>137.30000000000001</v>
      </c>
      <c r="D51">
        <v>1.6120000000000001</v>
      </c>
      <c r="E51">
        <v>1.15E-2</v>
      </c>
      <c r="F51">
        <v>1068</v>
      </c>
      <c r="G51">
        <v>7.85</v>
      </c>
      <c r="H51">
        <v>11.1</v>
      </c>
      <c r="I51">
        <v>77</v>
      </c>
      <c r="J51">
        <v>24.1</v>
      </c>
      <c r="K51">
        <v>467</v>
      </c>
      <c r="L51">
        <v>103</v>
      </c>
      <c r="M51">
        <v>1.3</v>
      </c>
      <c r="N51">
        <v>2.6</v>
      </c>
      <c r="P51">
        <v>6.3</v>
      </c>
    </row>
    <row r="52" spans="2:16" x14ac:dyDescent="0.2">
      <c r="B52">
        <v>620</v>
      </c>
      <c r="C52">
        <v>159.1</v>
      </c>
      <c r="D52">
        <v>1.7050000000000001</v>
      </c>
      <c r="E52">
        <v>9.4000000000000004E-3</v>
      </c>
      <c r="F52">
        <v>941</v>
      </c>
      <c r="G52">
        <v>9.35</v>
      </c>
      <c r="H52">
        <v>15.4</v>
      </c>
      <c r="I52">
        <v>72</v>
      </c>
      <c r="J52">
        <v>25.9</v>
      </c>
      <c r="K52">
        <v>444</v>
      </c>
      <c r="L52">
        <v>114</v>
      </c>
      <c r="M52">
        <v>1.52</v>
      </c>
      <c r="N52">
        <v>3.46</v>
      </c>
      <c r="P52">
        <v>4.5</v>
      </c>
    </row>
    <row r="53" spans="2:16" x14ac:dyDescent="0.2">
      <c r="B53">
        <v>625</v>
      </c>
      <c r="C53">
        <v>169.1</v>
      </c>
      <c r="D53">
        <v>1.778</v>
      </c>
      <c r="E53">
        <v>8.5000000000000006E-3</v>
      </c>
      <c r="F53">
        <v>858</v>
      </c>
      <c r="G53">
        <v>10.6</v>
      </c>
      <c r="H53">
        <v>18.3</v>
      </c>
      <c r="I53">
        <v>70</v>
      </c>
      <c r="J53">
        <v>27</v>
      </c>
      <c r="K53">
        <v>430</v>
      </c>
      <c r="L53">
        <v>121</v>
      </c>
      <c r="M53">
        <v>1.65</v>
      </c>
      <c r="N53">
        <v>4.2</v>
      </c>
      <c r="P53">
        <v>3.5</v>
      </c>
    </row>
    <row r="54" spans="2:16" x14ac:dyDescent="0.2">
      <c r="B54">
        <v>630</v>
      </c>
      <c r="C54">
        <v>179.7</v>
      </c>
      <c r="D54">
        <v>1.8560000000000001</v>
      </c>
      <c r="E54">
        <v>7.4999999999999997E-3</v>
      </c>
      <c r="F54">
        <v>781</v>
      </c>
      <c r="G54">
        <v>12.6</v>
      </c>
      <c r="H54">
        <v>22.1</v>
      </c>
      <c r="I54">
        <v>67</v>
      </c>
      <c r="J54">
        <v>28</v>
      </c>
      <c r="K54">
        <v>412</v>
      </c>
      <c r="L54">
        <v>130</v>
      </c>
      <c r="M54">
        <v>2</v>
      </c>
      <c r="N54">
        <v>4.8</v>
      </c>
      <c r="P54">
        <v>2.6</v>
      </c>
    </row>
    <row r="55" spans="2:16" x14ac:dyDescent="0.2">
      <c r="B55">
        <v>635</v>
      </c>
      <c r="C55">
        <v>190.9</v>
      </c>
      <c r="D55">
        <v>1.9350000000000001</v>
      </c>
      <c r="E55">
        <v>6.6E-3</v>
      </c>
      <c r="F55">
        <v>683</v>
      </c>
      <c r="G55">
        <v>16.399999999999999</v>
      </c>
      <c r="H55">
        <v>27.6</v>
      </c>
      <c r="I55">
        <v>64</v>
      </c>
      <c r="J55">
        <v>30</v>
      </c>
      <c r="K55">
        <v>392</v>
      </c>
      <c r="L55">
        <v>141</v>
      </c>
      <c r="M55">
        <v>2.7</v>
      </c>
      <c r="N55">
        <v>6</v>
      </c>
      <c r="P55">
        <v>1.5</v>
      </c>
    </row>
    <row r="56" spans="2:16" x14ac:dyDescent="0.2">
      <c r="B56">
        <v>640</v>
      </c>
      <c r="C56">
        <v>202.7</v>
      </c>
      <c r="D56">
        <v>2.0750000000000002</v>
      </c>
      <c r="E56">
        <v>5.7000000000000002E-3</v>
      </c>
      <c r="F56">
        <v>560</v>
      </c>
      <c r="G56">
        <v>26</v>
      </c>
      <c r="H56">
        <v>42</v>
      </c>
      <c r="I56">
        <v>59</v>
      </c>
      <c r="J56">
        <v>32</v>
      </c>
      <c r="K56">
        <v>367</v>
      </c>
      <c r="L56">
        <v>155</v>
      </c>
      <c r="M56">
        <v>4.2</v>
      </c>
      <c r="N56">
        <v>9.6</v>
      </c>
      <c r="P56">
        <v>0.8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P59"/>
  <sheetViews>
    <sheetView workbookViewId="0">
      <selection activeCell="B60" sqref="B60"/>
    </sheetView>
  </sheetViews>
  <sheetFormatPr baseColWidth="10" defaultRowHeight="12.75" x14ac:dyDescent="0.2"/>
  <sheetData>
    <row r="1" spans="1:16" x14ac:dyDescent="0.2">
      <c r="A1" t="s">
        <v>42</v>
      </c>
      <c r="B1" s="14" t="s">
        <v>43</v>
      </c>
      <c r="C1" s="14" t="s">
        <v>50</v>
      </c>
      <c r="D1" s="14" t="s">
        <v>51</v>
      </c>
      <c r="E1" s="14" t="s">
        <v>52</v>
      </c>
      <c r="F1" s="14" t="s">
        <v>53</v>
      </c>
      <c r="G1" s="14" t="s">
        <v>44</v>
      </c>
      <c r="H1" s="14" t="s">
        <v>7</v>
      </c>
      <c r="I1" s="14" t="s">
        <v>9</v>
      </c>
      <c r="J1" s="14" t="s">
        <v>54</v>
      </c>
      <c r="K1" s="14" t="s">
        <v>10</v>
      </c>
      <c r="L1" s="14" t="s">
        <v>55</v>
      </c>
      <c r="M1" s="14" t="s">
        <v>13</v>
      </c>
      <c r="N1" s="14" t="s">
        <v>56</v>
      </c>
      <c r="O1" s="14" t="s">
        <v>57</v>
      </c>
      <c r="P1" s="14" t="s">
        <v>58</v>
      </c>
    </row>
    <row r="2" spans="1:16" x14ac:dyDescent="0.2">
      <c r="A2" t="s">
        <v>16</v>
      </c>
      <c r="B2" s="13" t="s">
        <v>15</v>
      </c>
      <c r="C2" s="13" t="s">
        <v>16</v>
      </c>
      <c r="D2" s="13" t="s">
        <v>59</v>
      </c>
      <c r="E2" s="13" t="s">
        <v>60</v>
      </c>
      <c r="F2" s="13" t="s">
        <v>61</v>
      </c>
      <c r="G2" s="13" t="s">
        <v>4</v>
      </c>
      <c r="H2" s="13" t="s">
        <v>4</v>
      </c>
      <c r="I2" s="13" t="s">
        <v>62</v>
      </c>
      <c r="J2" s="13" t="s">
        <v>62</v>
      </c>
      <c r="K2" s="13" t="s">
        <v>63</v>
      </c>
      <c r="L2" s="13" t="s">
        <v>63</v>
      </c>
      <c r="O2" s="13" t="s">
        <v>64</v>
      </c>
      <c r="P2" s="13" t="s">
        <v>65</v>
      </c>
    </row>
    <row r="3" spans="1:16" x14ac:dyDescent="0.2">
      <c r="A3" s="15">
        <f>10^5</f>
        <v>100000</v>
      </c>
      <c r="B3">
        <v>1</v>
      </c>
      <c r="C3" s="15">
        <f>10^5</f>
        <v>100000</v>
      </c>
      <c r="D3" s="15">
        <f>10^-3</f>
        <v>1E-3</v>
      </c>
      <c r="E3">
        <v>1</v>
      </c>
      <c r="F3">
        <v>1000</v>
      </c>
      <c r="G3">
        <v>1000</v>
      </c>
      <c r="H3">
        <v>1000</v>
      </c>
      <c r="I3" s="15">
        <f>10^-6</f>
        <v>9.9999999999999995E-7</v>
      </c>
      <c r="J3" s="15">
        <f>10^-6</f>
        <v>9.9999999999999995E-7</v>
      </c>
      <c r="K3" s="15">
        <f>10^-3</f>
        <v>1E-3</v>
      </c>
      <c r="L3" s="15">
        <f>10^-3</f>
        <v>1E-3</v>
      </c>
      <c r="M3">
        <v>1</v>
      </c>
      <c r="N3">
        <v>1</v>
      </c>
      <c r="O3" s="15">
        <f>10^-6</f>
        <v>9.9999999999999995E-7</v>
      </c>
      <c r="P3" s="15">
        <f>10^-3</f>
        <v>1E-3</v>
      </c>
    </row>
    <row r="4" spans="1:16" x14ac:dyDescent="0.2">
      <c r="A4">
        <v>1.5</v>
      </c>
      <c r="B4">
        <v>273.14999999999998</v>
      </c>
      <c r="C4">
        <v>6.11E-3</v>
      </c>
      <c r="D4">
        <v>1</v>
      </c>
      <c r="E4">
        <v>206.3</v>
      </c>
      <c r="F4">
        <v>2502</v>
      </c>
      <c r="G4">
        <v>4.2169999999999996</v>
      </c>
      <c r="H4">
        <v>1.8540000000000001</v>
      </c>
      <c r="I4">
        <v>1750</v>
      </c>
      <c r="J4">
        <v>8.0210000000000008</v>
      </c>
      <c r="K4">
        <v>569</v>
      </c>
      <c r="L4">
        <v>18.2</v>
      </c>
      <c r="M4">
        <v>12.99</v>
      </c>
      <c r="N4">
        <v>0.81499999999999995</v>
      </c>
      <c r="O4">
        <v>-68.05</v>
      </c>
      <c r="P4">
        <v>75.5</v>
      </c>
    </row>
    <row r="5" spans="1:16" x14ac:dyDescent="0.2">
      <c r="B5">
        <v>275</v>
      </c>
      <c r="C5">
        <v>6.9699999999999996E-3</v>
      </c>
      <c r="D5">
        <v>1</v>
      </c>
      <c r="E5">
        <v>181.7</v>
      </c>
      <c r="F5">
        <v>2497</v>
      </c>
      <c r="G5">
        <v>4.2110000000000003</v>
      </c>
      <c r="H5">
        <v>1.855</v>
      </c>
      <c r="I5">
        <v>1652</v>
      </c>
      <c r="J5">
        <v>8.09</v>
      </c>
      <c r="K5">
        <v>574</v>
      </c>
      <c r="L5">
        <v>18.3</v>
      </c>
      <c r="M5">
        <v>12.22</v>
      </c>
      <c r="N5">
        <v>0.81699999999999995</v>
      </c>
      <c r="O5">
        <v>-32.74</v>
      </c>
      <c r="P5">
        <v>75.3</v>
      </c>
    </row>
    <row r="6" spans="1:16" x14ac:dyDescent="0.2">
      <c r="B6">
        <v>280</v>
      </c>
      <c r="C6">
        <v>9.9000000000000008E-3</v>
      </c>
      <c r="D6">
        <v>1</v>
      </c>
      <c r="E6">
        <v>130.4</v>
      </c>
      <c r="F6">
        <v>2485</v>
      </c>
      <c r="G6">
        <v>4.1980000000000004</v>
      </c>
      <c r="H6">
        <v>1.8580000000000001</v>
      </c>
      <c r="I6">
        <v>1422</v>
      </c>
      <c r="J6">
        <v>8.2899999999999991</v>
      </c>
      <c r="K6">
        <v>582</v>
      </c>
      <c r="L6">
        <v>18.600000000000001</v>
      </c>
      <c r="M6">
        <v>10.26</v>
      </c>
      <c r="N6">
        <v>0.82499999999999996</v>
      </c>
      <c r="O6">
        <v>46.04</v>
      </c>
      <c r="P6">
        <v>74.8</v>
      </c>
    </row>
    <row r="7" spans="1:16" x14ac:dyDescent="0.2">
      <c r="B7">
        <v>285</v>
      </c>
      <c r="C7">
        <v>1.387E-2</v>
      </c>
      <c r="D7">
        <v>1</v>
      </c>
      <c r="E7">
        <v>99.4</v>
      </c>
      <c r="F7">
        <v>2473</v>
      </c>
      <c r="G7">
        <v>4.1890000000000001</v>
      </c>
      <c r="H7">
        <v>1.861</v>
      </c>
      <c r="I7">
        <v>1225</v>
      </c>
      <c r="J7">
        <v>8.49</v>
      </c>
      <c r="K7">
        <v>590</v>
      </c>
      <c r="L7">
        <v>18.899999999999999</v>
      </c>
      <c r="M7">
        <v>8.81</v>
      </c>
      <c r="N7">
        <v>0.83299999999999996</v>
      </c>
      <c r="O7">
        <v>114.1</v>
      </c>
      <c r="P7">
        <v>74.3</v>
      </c>
    </row>
    <row r="8" spans="1:16" x14ac:dyDescent="0.2">
      <c r="B8">
        <v>290</v>
      </c>
      <c r="C8">
        <v>1.917E-2</v>
      </c>
      <c r="D8">
        <v>1.0009999999999999</v>
      </c>
      <c r="E8">
        <v>69.7</v>
      </c>
      <c r="F8">
        <v>2461</v>
      </c>
      <c r="G8">
        <v>4.1840000000000002</v>
      </c>
      <c r="H8">
        <v>1.8640000000000001</v>
      </c>
      <c r="I8">
        <v>1080</v>
      </c>
      <c r="J8">
        <v>8.69</v>
      </c>
      <c r="K8">
        <v>598</v>
      </c>
      <c r="L8">
        <v>19.3</v>
      </c>
      <c r="M8">
        <v>7.56</v>
      </c>
      <c r="N8">
        <v>0.84099999999999997</v>
      </c>
      <c r="O8">
        <v>174</v>
      </c>
      <c r="P8">
        <v>73.7</v>
      </c>
    </row>
    <row r="9" spans="1:16" x14ac:dyDescent="0.2">
      <c r="B9">
        <v>295</v>
      </c>
      <c r="C9">
        <v>2.6169999999999999E-2</v>
      </c>
      <c r="D9">
        <v>1.002</v>
      </c>
      <c r="E9">
        <v>51.94</v>
      </c>
      <c r="F9">
        <v>2449</v>
      </c>
      <c r="G9">
        <v>4.181</v>
      </c>
      <c r="H9">
        <v>1.8680000000000001</v>
      </c>
      <c r="I9">
        <v>959</v>
      </c>
      <c r="J9">
        <v>8.89</v>
      </c>
      <c r="K9">
        <v>606</v>
      </c>
      <c r="L9">
        <v>19.5</v>
      </c>
      <c r="M9">
        <v>6.62</v>
      </c>
      <c r="N9">
        <v>0.84899999999999998</v>
      </c>
      <c r="O9">
        <v>227.5</v>
      </c>
      <c r="P9">
        <v>72.2</v>
      </c>
    </row>
    <row r="10" spans="1:16" x14ac:dyDescent="0.2">
      <c r="B10">
        <v>300</v>
      </c>
      <c r="C10">
        <v>3.5310000000000001E-2</v>
      </c>
      <c r="D10">
        <v>1.0029999999999999</v>
      </c>
      <c r="E10">
        <v>39.130000000000003</v>
      </c>
      <c r="F10">
        <v>2438</v>
      </c>
      <c r="G10">
        <v>4.1790000000000003</v>
      </c>
      <c r="H10">
        <v>1.8720000000000001</v>
      </c>
      <c r="I10">
        <v>855</v>
      </c>
      <c r="J10">
        <v>9.09</v>
      </c>
      <c r="K10">
        <v>613</v>
      </c>
      <c r="L10">
        <v>19.600000000000001</v>
      </c>
      <c r="M10">
        <v>5.83</v>
      </c>
      <c r="N10">
        <v>0.85699999999999998</v>
      </c>
      <c r="O10">
        <v>276.10000000000002</v>
      </c>
      <c r="P10">
        <v>71.7</v>
      </c>
    </row>
    <row r="11" spans="1:16" x14ac:dyDescent="0.2">
      <c r="B11">
        <v>305</v>
      </c>
      <c r="C11">
        <v>4.7120000000000002E-2</v>
      </c>
      <c r="D11">
        <v>1.0049999999999999</v>
      </c>
      <c r="E11">
        <v>29.74</v>
      </c>
      <c r="F11">
        <v>2426</v>
      </c>
      <c r="G11">
        <v>4.1779999999999999</v>
      </c>
      <c r="H11">
        <v>1.877</v>
      </c>
      <c r="I11">
        <v>769</v>
      </c>
      <c r="J11">
        <v>9.2899999999999991</v>
      </c>
      <c r="K11">
        <v>620</v>
      </c>
      <c r="L11">
        <v>20.100000000000001</v>
      </c>
      <c r="M11">
        <v>5.2</v>
      </c>
      <c r="N11">
        <v>0.86499999999999999</v>
      </c>
      <c r="O11">
        <v>320.60000000000002</v>
      </c>
      <c r="P11">
        <v>70.900000000000006</v>
      </c>
    </row>
    <row r="12" spans="1:16" x14ac:dyDescent="0.2">
      <c r="B12">
        <v>310</v>
      </c>
      <c r="C12">
        <v>6.2210000000000001E-2</v>
      </c>
      <c r="D12">
        <v>1.0069999999999999</v>
      </c>
      <c r="E12">
        <v>22.93</v>
      </c>
      <c r="F12">
        <v>2414</v>
      </c>
      <c r="G12">
        <v>4.1779999999999999</v>
      </c>
      <c r="H12">
        <v>1.8819999999999999</v>
      </c>
      <c r="I12">
        <v>695</v>
      </c>
      <c r="J12">
        <v>9.49</v>
      </c>
      <c r="K12">
        <v>628</v>
      </c>
      <c r="L12">
        <v>20.399999999999999</v>
      </c>
      <c r="M12">
        <v>4.62</v>
      </c>
      <c r="N12">
        <v>0.873</v>
      </c>
      <c r="O12">
        <v>361.9</v>
      </c>
      <c r="P12">
        <v>70</v>
      </c>
    </row>
    <row r="13" spans="1:16" x14ac:dyDescent="0.2">
      <c r="B13">
        <v>315</v>
      </c>
      <c r="C13">
        <v>8.1320000000000003E-2</v>
      </c>
      <c r="D13">
        <v>1.0089999999999999</v>
      </c>
      <c r="E13">
        <v>17.82</v>
      </c>
      <c r="F13">
        <v>2402</v>
      </c>
      <c r="G13">
        <v>4.1790000000000003</v>
      </c>
      <c r="H13">
        <v>1.8879999999999999</v>
      </c>
      <c r="I13">
        <v>631</v>
      </c>
      <c r="J13">
        <v>9.69</v>
      </c>
      <c r="K13">
        <v>634</v>
      </c>
      <c r="L13">
        <v>20.7</v>
      </c>
      <c r="M13">
        <v>4.16</v>
      </c>
      <c r="N13">
        <v>0.88300000000000001</v>
      </c>
      <c r="O13">
        <v>400.4</v>
      </c>
      <c r="P13">
        <v>69.2</v>
      </c>
    </row>
    <row r="14" spans="1:16" x14ac:dyDescent="0.2">
      <c r="B14">
        <v>320</v>
      </c>
      <c r="C14">
        <v>0.1053</v>
      </c>
      <c r="D14">
        <v>1.0109999999999999</v>
      </c>
      <c r="E14">
        <v>13.98</v>
      </c>
      <c r="F14">
        <v>2390</v>
      </c>
      <c r="G14">
        <v>4.18</v>
      </c>
      <c r="H14">
        <v>1.895</v>
      </c>
      <c r="I14">
        <v>577</v>
      </c>
      <c r="J14">
        <v>9.89</v>
      </c>
      <c r="K14">
        <v>640</v>
      </c>
      <c r="L14">
        <v>21</v>
      </c>
      <c r="M14">
        <v>3.77</v>
      </c>
      <c r="N14">
        <v>0.89400000000000002</v>
      </c>
      <c r="O14">
        <v>436.7</v>
      </c>
      <c r="P14">
        <v>68.3</v>
      </c>
    </row>
    <row r="15" spans="1:16" x14ac:dyDescent="0.2">
      <c r="B15">
        <v>325</v>
      </c>
      <c r="C15">
        <v>0.1351</v>
      </c>
      <c r="D15">
        <v>1.0129999999999999</v>
      </c>
      <c r="E15">
        <v>11.06</v>
      </c>
      <c r="F15">
        <v>2378</v>
      </c>
      <c r="G15">
        <v>4.1820000000000004</v>
      </c>
      <c r="H15">
        <v>1.903</v>
      </c>
      <c r="I15">
        <v>528</v>
      </c>
      <c r="J15">
        <v>10.09</v>
      </c>
      <c r="K15">
        <v>645</v>
      </c>
      <c r="L15">
        <v>21.3</v>
      </c>
      <c r="M15">
        <v>3.42</v>
      </c>
      <c r="N15">
        <v>0.90100000000000002</v>
      </c>
      <c r="O15">
        <v>471.2</v>
      </c>
      <c r="P15">
        <v>67.5</v>
      </c>
    </row>
    <row r="16" spans="1:16" x14ac:dyDescent="0.2">
      <c r="B16">
        <v>330</v>
      </c>
      <c r="C16">
        <v>0.1719</v>
      </c>
      <c r="D16">
        <v>1.016</v>
      </c>
      <c r="E16">
        <v>8.82</v>
      </c>
      <c r="F16">
        <v>2366</v>
      </c>
      <c r="G16">
        <v>4.1840000000000002</v>
      </c>
      <c r="H16">
        <v>1.911</v>
      </c>
      <c r="I16">
        <v>489</v>
      </c>
      <c r="J16">
        <v>10.29</v>
      </c>
      <c r="K16">
        <v>650</v>
      </c>
      <c r="L16">
        <v>21.7</v>
      </c>
      <c r="M16">
        <v>3.15</v>
      </c>
      <c r="N16">
        <v>0.90800000000000003</v>
      </c>
      <c r="O16">
        <v>504</v>
      </c>
      <c r="P16">
        <v>66.599999999999994</v>
      </c>
    </row>
    <row r="17" spans="2:16" x14ac:dyDescent="0.2">
      <c r="B17">
        <v>335</v>
      </c>
      <c r="C17">
        <v>0.2167</v>
      </c>
      <c r="D17">
        <v>1.018</v>
      </c>
      <c r="E17">
        <v>7.09</v>
      </c>
      <c r="F17">
        <v>2354</v>
      </c>
      <c r="G17">
        <v>4.1859999999999999</v>
      </c>
      <c r="H17">
        <v>1.92</v>
      </c>
      <c r="I17">
        <v>453</v>
      </c>
      <c r="J17">
        <v>10.49</v>
      </c>
      <c r="K17">
        <v>656</v>
      </c>
      <c r="L17">
        <v>22</v>
      </c>
      <c r="M17">
        <v>2.88</v>
      </c>
      <c r="N17">
        <v>0.91600000000000004</v>
      </c>
      <c r="O17">
        <v>535.5</v>
      </c>
      <c r="P17">
        <v>65.8</v>
      </c>
    </row>
    <row r="18" spans="2:16" x14ac:dyDescent="0.2">
      <c r="B18">
        <v>340</v>
      </c>
      <c r="C18">
        <v>0.27129999999999999</v>
      </c>
      <c r="D18">
        <v>1.0209999999999999</v>
      </c>
      <c r="E18">
        <v>5.74</v>
      </c>
      <c r="F18">
        <v>2342</v>
      </c>
      <c r="G18">
        <v>4.1879999999999997</v>
      </c>
      <c r="H18">
        <v>1.93</v>
      </c>
      <c r="I18">
        <v>420</v>
      </c>
      <c r="J18">
        <v>10.69</v>
      </c>
      <c r="K18">
        <v>660</v>
      </c>
      <c r="L18">
        <v>22.3</v>
      </c>
      <c r="M18">
        <v>2.66</v>
      </c>
      <c r="N18">
        <v>0.92500000000000004</v>
      </c>
      <c r="O18">
        <v>566</v>
      </c>
      <c r="P18">
        <v>64.900000000000006</v>
      </c>
    </row>
    <row r="19" spans="2:16" x14ac:dyDescent="0.2">
      <c r="B19">
        <v>345</v>
      </c>
      <c r="C19">
        <v>0.3372</v>
      </c>
      <c r="D19">
        <v>1.024</v>
      </c>
      <c r="E19">
        <v>4.6829999999999998</v>
      </c>
      <c r="F19">
        <v>2329</v>
      </c>
      <c r="G19">
        <v>4.1909999999999998</v>
      </c>
      <c r="H19">
        <v>1.9410000000000001</v>
      </c>
      <c r="I19">
        <v>389</v>
      </c>
      <c r="J19">
        <v>10.89</v>
      </c>
      <c r="K19">
        <v>668</v>
      </c>
      <c r="L19">
        <v>22.6</v>
      </c>
      <c r="M19">
        <v>2.4500000000000002</v>
      </c>
      <c r="N19">
        <v>0.93300000000000005</v>
      </c>
      <c r="O19">
        <v>595.4</v>
      </c>
      <c r="P19">
        <v>64.099999999999994</v>
      </c>
    </row>
    <row r="20" spans="2:16" x14ac:dyDescent="0.2">
      <c r="B20">
        <v>350</v>
      </c>
      <c r="C20">
        <v>0.4163</v>
      </c>
      <c r="D20">
        <v>1.0269999999999999</v>
      </c>
      <c r="E20">
        <v>3.8460000000000001</v>
      </c>
      <c r="F20">
        <v>2317</v>
      </c>
      <c r="G20">
        <v>4.1950000000000003</v>
      </c>
      <c r="H20">
        <v>1.954</v>
      </c>
      <c r="I20">
        <v>365</v>
      </c>
      <c r="J20">
        <v>11.09</v>
      </c>
      <c r="K20">
        <v>668</v>
      </c>
      <c r="L20">
        <v>23</v>
      </c>
      <c r="M20">
        <v>2.29</v>
      </c>
      <c r="N20">
        <v>0.94199999999999995</v>
      </c>
      <c r="O20">
        <v>624.20000000000005</v>
      </c>
      <c r="P20">
        <v>63.2</v>
      </c>
    </row>
    <row r="21" spans="2:16" x14ac:dyDescent="0.2">
      <c r="B21">
        <v>355</v>
      </c>
      <c r="C21">
        <v>0.51</v>
      </c>
      <c r="D21">
        <v>1.03</v>
      </c>
      <c r="E21">
        <v>3.18</v>
      </c>
      <c r="F21">
        <v>2304</v>
      </c>
      <c r="G21">
        <v>4.1989999999999998</v>
      </c>
      <c r="H21">
        <v>1.968</v>
      </c>
      <c r="I21">
        <v>343</v>
      </c>
      <c r="J21">
        <v>11.29</v>
      </c>
      <c r="K21">
        <v>671</v>
      </c>
      <c r="L21">
        <v>23.3</v>
      </c>
      <c r="M21">
        <v>2.14</v>
      </c>
      <c r="N21">
        <v>0.95099999999999996</v>
      </c>
      <c r="O21">
        <v>652.29999999999995</v>
      </c>
      <c r="P21">
        <v>62.3</v>
      </c>
    </row>
    <row r="22" spans="2:16" x14ac:dyDescent="0.2">
      <c r="B22">
        <v>360</v>
      </c>
      <c r="C22">
        <v>0.62090000000000001</v>
      </c>
      <c r="D22">
        <v>1.034</v>
      </c>
      <c r="E22">
        <v>2.645</v>
      </c>
      <c r="F22">
        <v>2291</v>
      </c>
      <c r="G22">
        <v>4.2030000000000003</v>
      </c>
      <c r="H22">
        <v>1.9830000000000001</v>
      </c>
      <c r="I22">
        <v>324</v>
      </c>
      <c r="J22">
        <v>11.49</v>
      </c>
      <c r="K22">
        <v>674</v>
      </c>
      <c r="L22">
        <v>23.7</v>
      </c>
      <c r="M22">
        <v>2.02</v>
      </c>
      <c r="N22">
        <v>0.96</v>
      </c>
      <c r="O22">
        <v>697.9</v>
      </c>
      <c r="P22">
        <v>61.4</v>
      </c>
    </row>
    <row r="23" spans="2:16" x14ac:dyDescent="0.2">
      <c r="B23">
        <v>365</v>
      </c>
      <c r="C23">
        <v>0.75139999999999996</v>
      </c>
      <c r="D23">
        <v>1.038</v>
      </c>
      <c r="E23">
        <v>2.2120000000000002</v>
      </c>
      <c r="F23">
        <v>2278</v>
      </c>
      <c r="G23">
        <v>4.2089999999999996</v>
      </c>
      <c r="H23">
        <v>1.9990000000000001</v>
      </c>
      <c r="I23">
        <v>306</v>
      </c>
      <c r="J23">
        <v>11.69</v>
      </c>
      <c r="K23">
        <v>677</v>
      </c>
      <c r="L23">
        <v>24.1</v>
      </c>
      <c r="M23">
        <v>1.91</v>
      </c>
      <c r="N23">
        <v>0.96899999999999997</v>
      </c>
      <c r="O23">
        <v>707.1</v>
      </c>
      <c r="P23">
        <v>60.5</v>
      </c>
    </row>
    <row r="24" spans="2:16" x14ac:dyDescent="0.2">
      <c r="B24">
        <v>370</v>
      </c>
      <c r="C24">
        <v>0.90400000000000003</v>
      </c>
      <c r="D24">
        <v>1.0409999999999999</v>
      </c>
      <c r="E24">
        <v>1.861</v>
      </c>
      <c r="F24">
        <v>2265</v>
      </c>
      <c r="G24">
        <v>4.2140000000000004</v>
      </c>
      <c r="H24">
        <v>2.0169999999999999</v>
      </c>
      <c r="I24">
        <v>289</v>
      </c>
      <c r="J24">
        <v>11.89</v>
      </c>
      <c r="K24">
        <v>679</v>
      </c>
      <c r="L24">
        <v>24.5</v>
      </c>
      <c r="M24">
        <v>1.8</v>
      </c>
      <c r="N24">
        <v>0.97799999999999998</v>
      </c>
      <c r="O24">
        <v>728.7</v>
      </c>
      <c r="P24">
        <v>59.5</v>
      </c>
    </row>
    <row r="25" spans="2:16" x14ac:dyDescent="0.2">
      <c r="B25">
        <v>373.15</v>
      </c>
      <c r="C25">
        <v>1.0133000000000001</v>
      </c>
      <c r="D25">
        <v>1.044</v>
      </c>
      <c r="E25">
        <v>1.679</v>
      </c>
      <c r="F25">
        <v>2257</v>
      </c>
      <c r="G25">
        <v>4.2169999999999996</v>
      </c>
      <c r="H25">
        <v>2.0289999999999999</v>
      </c>
      <c r="I25">
        <v>279</v>
      </c>
      <c r="J25">
        <v>12.02</v>
      </c>
      <c r="K25">
        <v>680</v>
      </c>
      <c r="L25">
        <v>24.8</v>
      </c>
      <c r="M25">
        <v>1.76</v>
      </c>
      <c r="N25">
        <v>0.98399999999999999</v>
      </c>
      <c r="O25">
        <v>750.1</v>
      </c>
      <c r="P25">
        <v>58.9</v>
      </c>
    </row>
    <row r="26" spans="2:16" x14ac:dyDescent="0.2">
      <c r="B26">
        <v>375</v>
      </c>
      <c r="C26">
        <v>1.0814999999999999</v>
      </c>
      <c r="D26">
        <v>1.0449999999999999</v>
      </c>
      <c r="E26">
        <v>1.5740000000000001</v>
      </c>
      <c r="F26">
        <v>2252</v>
      </c>
      <c r="G26">
        <v>4.22</v>
      </c>
      <c r="H26">
        <v>2.036</v>
      </c>
      <c r="I26">
        <v>274</v>
      </c>
      <c r="J26">
        <v>12.09</v>
      </c>
      <c r="K26">
        <v>681</v>
      </c>
      <c r="L26">
        <v>24.9</v>
      </c>
      <c r="M26">
        <v>1.7</v>
      </c>
      <c r="N26">
        <v>0.98699999999999999</v>
      </c>
      <c r="O26">
        <v>761</v>
      </c>
      <c r="P26">
        <v>58.6</v>
      </c>
    </row>
    <row r="27" spans="2:16" x14ac:dyDescent="0.2">
      <c r="B27">
        <v>380</v>
      </c>
      <c r="C27">
        <v>1.2868999999999999</v>
      </c>
      <c r="D27">
        <v>1.0489999999999999</v>
      </c>
      <c r="E27">
        <v>1.337</v>
      </c>
      <c r="F27">
        <v>2239</v>
      </c>
      <c r="G27">
        <v>4.226</v>
      </c>
      <c r="H27">
        <v>2.0569999999999999</v>
      </c>
      <c r="I27">
        <v>260</v>
      </c>
      <c r="J27">
        <v>12.29</v>
      </c>
      <c r="K27">
        <v>683</v>
      </c>
      <c r="L27">
        <v>25.4</v>
      </c>
      <c r="M27">
        <v>1.61</v>
      </c>
      <c r="N27">
        <v>0.999</v>
      </c>
      <c r="O27">
        <v>788</v>
      </c>
      <c r="P27">
        <v>57.6</v>
      </c>
    </row>
    <row r="28" spans="2:16" x14ac:dyDescent="0.2">
      <c r="B28">
        <v>385</v>
      </c>
      <c r="C28">
        <v>1.5233000000000001</v>
      </c>
      <c r="D28">
        <v>1.0529999999999999</v>
      </c>
      <c r="E28">
        <v>1.1419999999999999</v>
      </c>
      <c r="F28">
        <v>2225</v>
      </c>
      <c r="G28">
        <v>4.2320000000000002</v>
      </c>
      <c r="H28">
        <v>2.08</v>
      </c>
      <c r="I28">
        <v>248</v>
      </c>
      <c r="J28">
        <v>12.49</v>
      </c>
      <c r="K28">
        <v>685</v>
      </c>
      <c r="L28">
        <v>25.8</v>
      </c>
      <c r="M28">
        <v>1.53</v>
      </c>
      <c r="N28">
        <v>1.004</v>
      </c>
      <c r="O28">
        <v>814</v>
      </c>
      <c r="P28">
        <v>56.6</v>
      </c>
    </row>
    <row r="29" spans="2:16" x14ac:dyDescent="0.2">
      <c r="B29">
        <v>390</v>
      </c>
      <c r="C29">
        <v>1.794</v>
      </c>
      <c r="D29">
        <v>1.0580000000000001</v>
      </c>
      <c r="E29">
        <v>0.98</v>
      </c>
      <c r="F29">
        <v>2212</v>
      </c>
      <c r="G29">
        <v>4.2389999999999999</v>
      </c>
      <c r="H29">
        <v>2.1040000000000001</v>
      </c>
      <c r="I29">
        <v>237</v>
      </c>
      <c r="J29">
        <v>12.69</v>
      </c>
      <c r="K29">
        <v>686</v>
      </c>
      <c r="L29">
        <v>26.3</v>
      </c>
      <c r="M29">
        <v>1.47</v>
      </c>
      <c r="N29">
        <v>1.0129999999999999</v>
      </c>
      <c r="O29">
        <v>841</v>
      </c>
      <c r="P29">
        <v>55.6</v>
      </c>
    </row>
    <row r="30" spans="2:16" x14ac:dyDescent="0.2">
      <c r="B30">
        <v>400</v>
      </c>
      <c r="C30">
        <v>2.4550000000000001</v>
      </c>
      <c r="D30">
        <v>1.0669999999999999</v>
      </c>
      <c r="E30">
        <v>0.73099999999999998</v>
      </c>
      <c r="F30">
        <v>2183</v>
      </c>
      <c r="G30">
        <v>4.2560000000000002</v>
      </c>
      <c r="H30">
        <v>2.1579999999999999</v>
      </c>
      <c r="I30">
        <v>217</v>
      </c>
      <c r="J30">
        <v>13.05</v>
      </c>
      <c r="K30">
        <v>688</v>
      </c>
      <c r="L30">
        <v>27.2</v>
      </c>
      <c r="M30">
        <v>1.34</v>
      </c>
      <c r="N30">
        <v>1.0329999999999999</v>
      </c>
      <c r="O30">
        <v>896</v>
      </c>
      <c r="P30">
        <v>53.6</v>
      </c>
    </row>
    <row r="31" spans="2:16" x14ac:dyDescent="0.2">
      <c r="B31">
        <v>410</v>
      </c>
      <c r="C31">
        <v>3.302</v>
      </c>
      <c r="D31">
        <v>1.077</v>
      </c>
      <c r="E31">
        <v>0.55300000000000005</v>
      </c>
      <c r="F31">
        <v>2153</v>
      </c>
      <c r="G31">
        <v>4.2779999999999996</v>
      </c>
      <c r="H31">
        <v>2.2210000000000001</v>
      </c>
      <c r="I31">
        <v>200</v>
      </c>
      <c r="J31">
        <v>13.42</v>
      </c>
      <c r="K31">
        <v>688</v>
      </c>
      <c r="L31">
        <v>28.2</v>
      </c>
      <c r="M31">
        <v>1.24</v>
      </c>
      <c r="N31">
        <v>1.054</v>
      </c>
      <c r="O31">
        <v>952</v>
      </c>
      <c r="P31">
        <v>51.5</v>
      </c>
    </row>
    <row r="32" spans="2:16" x14ac:dyDescent="0.2">
      <c r="B32">
        <v>420</v>
      </c>
      <c r="C32">
        <v>4.37</v>
      </c>
      <c r="D32">
        <v>1.0880000000000001</v>
      </c>
      <c r="E32">
        <v>0.42499999999999999</v>
      </c>
      <c r="F32">
        <v>2123</v>
      </c>
      <c r="G32">
        <v>4.3019999999999996</v>
      </c>
      <c r="H32">
        <v>2.2909999999999999</v>
      </c>
      <c r="I32">
        <v>185</v>
      </c>
      <c r="J32">
        <v>13.79</v>
      </c>
      <c r="K32">
        <v>688</v>
      </c>
      <c r="L32">
        <v>29.8</v>
      </c>
      <c r="M32">
        <v>1.1599999999999999</v>
      </c>
      <c r="N32">
        <v>1.075</v>
      </c>
      <c r="O32">
        <v>1010</v>
      </c>
      <c r="P32">
        <v>49.4</v>
      </c>
    </row>
    <row r="33" spans="2:16" x14ac:dyDescent="0.2">
      <c r="B33">
        <v>430</v>
      </c>
      <c r="C33">
        <v>5.6989999999999998</v>
      </c>
      <c r="D33">
        <v>1.099</v>
      </c>
      <c r="E33">
        <v>0.33100000000000002</v>
      </c>
      <c r="F33">
        <v>2091</v>
      </c>
      <c r="G33">
        <v>4.3310000000000004</v>
      </c>
      <c r="H33">
        <v>2.3690000000000002</v>
      </c>
      <c r="I33">
        <v>173</v>
      </c>
      <c r="J33">
        <v>14.14</v>
      </c>
      <c r="K33">
        <v>685</v>
      </c>
      <c r="L33">
        <v>30.4</v>
      </c>
      <c r="M33">
        <v>1.0900000000000001</v>
      </c>
      <c r="N33">
        <v>1.1000000000000001</v>
      </c>
      <c r="P33">
        <v>47.2</v>
      </c>
    </row>
    <row r="34" spans="2:16" x14ac:dyDescent="0.2">
      <c r="B34">
        <v>440</v>
      </c>
      <c r="C34">
        <v>7.3330000000000002</v>
      </c>
      <c r="D34">
        <v>1.1100000000000001</v>
      </c>
      <c r="E34">
        <v>0.26100000000000001</v>
      </c>
      <c r="F34">
        <v>2059</v>
      </c>
      <c r="G34">
        <v>4.3600000000000003</v>
      </c>
      <c r="H34">
        <v>2.46</v>
      </c>
      <c r="I34">
        <v>162</v>
      </c>
      <c r="J34">
        <v>14.5</v>
      </c>
      <c r="K34">
        <v>682</v>
      </c>
      <c r="L34">
        <v>31.7</v>
      </c>
      <c r="M34">
        <v>1.04</v>
      </c>
      <c r="N34">
        <v>1.1200000000000001</v>
      </c>
      <c r="P34">
        <v>45.1</v>
      </c>
    </row>
    <row r="35" spans="2:16" x14ac:dyDescent="0.2">
      <c r="B35">
        <v>450</v>
      </c>
      <c r="C35">
        <v>9.3190000000000008</v>
      </c>
      <c r="D35">
        <v>1.123</v>
      </c>
      <c r="E35">
        <v>0.20799999999999999</v>
      </c>
      <c r="F35">
        <v>2024</v>
      </c>
      <c r="G35">
        <v>4.4000000000000004</v>
      </c>
      <c r="H35">
        <v>2.56</v>
      </c>
      <c r="I35">
        <v>152</v>
      </c>
      <c r="J35">
        <v>14.85</v>
      </c>
      <c r="K35">
        <v>678</v>
      </c>
      <c r="L35">
        <v>33.1</v>
      </c>
      <c r="M35">
        <v>0.99</v>
      </c>
      <c r="N35">
        <v>1.1399999999999999</v>
      </c>
      <c r="P35">
        <v>42.9</v>
      </c>
    </row>
    <row r="36" spans="2:16" x14ac:dyDescent="0.2">
      <c r="B36">
        <v>460</v>
      </c>
      <c r="C36">
        <v>11.71</v>
      </c>
      <c r="D36">
        <v>1.137</v>
      </c>
      <c r="E36">
        <v>0.16700000000000001</v>
      </c>
      <c r="F36">
        <v>1989</v>
      </c>
      <c r="G36">
        <v>4.4400000000000004</v>
      </c>
      <c r="H36">
        <v>2.68</v>
      </c>
      <c r="I36">
        <v>143</v>
      </c>
      <c r="J36">
        <v>15.19</v>
      </c>
      <c r="K36">
        <v>673</v>
      </c>
      <c r="L36">
        <v>34.6</v>
      </c>
      <c r="M36">
        <v>0.95</v>
      </c>
      <c r="N36">
        <v>1.17</v>
      </c>
      <c r="P36">
        <v>40.700000000000003</v>
      </c>
    </row>
    <row r="37" spans="2:16" x14ac:dyDescent="0.2">
      <c r="B37">
        <v>470</v>
      </c>
      <c r="C37">
        <v>14.55</v>
      </c>
      <c r="D37">
        <v>1.1519999999999999</v>
      </c>
      <c r="E37">
        <v>0.13600000000000001</v>
      </c>
      <c r="F37">
        <v>1951</v>
      </c>
      <c r="G37">
        <v>4.4800000000000004</v>
      </c>
      <c r="H37">
        <v>2.79</v>
      </c>
      <c r="I37">
        <v>136</v>
      </c>
      <c r="J37">
        <v>15.54</v>
      </c>
      <c r="K37">
        <v>667</v>
      </c>
      <c r="L37">
        <v>36.299999999999997</v>
      </c>
      <c r="M37">
        <v>0.92</v>
      </c>
      <c r="N37">
        <v>1.2</v>
      </c>
      <c r="P37">
        <v>38.5</v>
      </c>
    </row>
    <row r="38" spans="2:16" x14ac:dyDescent="0.2">
      <c r="B38">
        <v>480</v>
      </c>
      <c r="C38">
        <v>17.899999999999999</v>
      </c>
      <c r="D38">
        <v>1.167</v>
      </c>
      <c r="E38">
        <v>0.111</v>
      </c>
      <c r="F38">
        <v>1912</v>
      </c>
      <c r="G38">
        <v>4.53</v>
      </c>
      <c r="H38">
        <v>2.94</v>
      </c>
      <c r="I38">
        <v>129</v>
      </c>
      <c r="J38">
        <v>15.88</v>
      </c>
      <c r="K38">
        <v>660</v>
      </c>
      <c r="L38">
        <v>38.1</v>
      </c>
      <c r="M38">
        <v>0.89</v>
      </c>
      <c r="N38">
        <v>1.23</v>
      </c>
      <c r="P38">
        <v>36.200000000000003</v>
      </c>
    </row>
    <row r="39" spans="2:16" x14ac:dyDescent="0.2">
      <c r="B39">
        <v>490</v>
      </c>
      <c r="C39">
        <v>21.83</v>
      </c>
      <c r="D39">
        <v>1.1839999999999999</v>
      </c>
      <c r="E39">
        <v>9.2200000000000004E-2</v>
      </c>
      <c r="F39">
        <v>1870</v>
      </c>
      <c r="G39">
        <v>4.59</v>
      </c>
      <c r="H39">
        <v>3.1</v>
      </c>
      <c r="I39">
        <v>124</v>
      </c>
      <c r="J39">
        <v>16.23</v>
      </c>
      <c r="K39">
        <v>651</v>
      </c>
      <c r="L39">
        <v>40.1</v>
      </c>
      <c r="M39">
        <v>0.87</v>
      </c>
      <c r="N39">
        <v>1.25</v>
      </c>
      <c r="P39">
        <v>33.9</v>
      </c>
    </row>
    <row r="40" spans="2:16" x14ac:dyDescent="0.2">
      <c r="B40">
        <v>500</v>
      </c>
      <c r="C40">
        <v>26.4</v>
      </c>
      <c r="D40">
        <v>1.2030000000000001</v>
      </c>
      <c r="E40">
        <v>7.6600000000000001E-2</v>
      </c>
      <c r="F40">
        <v>1825</v>
      </c>
      <c r="G40">
        <v>4.66</v>
      </c>
      <c r="H40">
        <v>3.27</v>
      </c>
      <c r="I40">
        <v>118</v>
      </c>
      <c r="J40">
        <v>16.59</v>
      </c>
      <c r="K40">
        <v>642</v>
      </c>
      <c r="L40">
        <v>42.3</v>
      </c>
      <c r="M40">
        <v>0.86</v>
      </c>
      <c r="N40">
        <v>1.28</v>
      </c>
      <c r="P40">
        <v>31.6</v>
      </c>
    </row>
    <row r="41" spans="2:16" x14ac:dyDescent="0.2">
      <c r="B41">
        <v>510</v>
      </c>
      <c r="C41">
        <v>31.66</v>
      </c>
      <c r="D41">
        <v>1.222</v>
      </c>
      <c r="E41">
        <v>6.3100000000000003E-2</v>
      </c>
      <c r="F41">
        <v>1779</v>
      </c>
      <c r="G41">
        <v>4.74</v>
      </c>
      <c r="H41">
        <v>3.47</v>
      </c>
      <c r="I41">
        <v>113</v>
      </c>
      <c r="J41">
        <v>16.95</v>
      </c>
      <c r="K41">
        <v>631</v>
      </c>
      <c r="L41">
        <v>44.7</v>
      </c>
      <c r="M41">
        <v>0.85</v>
      </c>
      <c r="N41">
        <v>1.31</v>
      </c>
      <c r="P41">
        <v>29.3</v>
      </c>
    </row>
    <row r="42" spans="2:16" x14ac:dyDescent="0.2">
      <c r="B42">
        <v>520</v>
      </c>
      <c r="C42">
        <v>37.700000000000003</v>
      </c>
      <c r="D42">
        <v>1.244</v>
      </c>
      <c r="E42">
        <v>5.2499999999999998E-2</v>
      </c>
      <c r="F42">
        <v>1730</v>
      </c>
      <c r="G42">
        <v>4.84</v>
      </c>
      <c r="H42">
        <v>3.7</v>
      </c>
      <c r="I42">
        <v>108</v>
      </c>
      <c r="J42">
        <v>17.329999999999998</v>
      </c>
      <c r="K42">
        <v>621</v>
      </c>
      <c r="L42">
        <v>47.5</v>
      </c>
      <c r="M42">
        <v>0.84</v>
      </c>
      <c r="N42">
        <v>1.35</v>
      </c>
      <c r="P42">
        <v>26.9</v>
      </c>
    </row>
    <row r="43" spans="2:16" x14ac:dyDescent="0.2">
      <c r="B43">
        <v>530</v>
      </c>
      <c r="C43">
        <v>44.58</v>
      </c>
      <c r="D43">
        <v>1.268</v>
      </c>
      <c r="E43">
        <v>4.4499999999999998E-2</v>
      </c>
      <c r="F43">
        <v>1679</v>
      </c>
      <c r="G43">
        <v>4.95</v>
      </c>
      <c r="H43">
        <v>3.96</v>
      </c>
      <c r="I43">
        <v>104</v>
      </c>
      <c r="J43">
        <v>17.72</v>
      </c>
      <c r="K43">
        <v>608</v>
      </c>
      <c r="L43">
        <v>50.6</v>
      </c>
      <c r="M43">
        <v>0.85</v>
      </c>
      <c r="N43">
        <v>1.39</v>
      </c>
      <c r="P43">
        <v>24.5</v>
      </c>
    </row>
    <row r="44" spans="2:16" x14ac:dyDescent="0.2">
      <c r="B44">
        <v>540</v>
      </c>
      <c r="C44">
        <v>52.38</v>
      </c>
      <c r="D44">
        <v>1.294</v>
      </c>
      <c r="E44">
        <v>3.7499999999999999E-2</v>
      </c>
      <c r="F44">
        <v>1622</v>
      </c>
      <c r="G44">
        <v>5.08</v>
      </c>
      <c r="H44">
        <v>4.2699999999999996</v>
      </c>
      <c r="I44">
        <v>101</v>
      </c>
      <c r="J44">
        <v>18.100000000000001</v>
      </c>
      <c r="K44">
        <v>594</v>
      </c>
      <c r="L44">
        <v>54</v>
      </c>
      <c r="M44">
        <v>0.86</v>
      </c>
      <c r="N44">
        <v>1.43</v>
      </c>
      <c r="P44">
        <v>22.1</v>
      </c>
    </row>
    <row r="45" spans="2:16" x14ac:dyDescent="0.2">
      <c r="B45">
        <v>550</v>
      </c>
      <c r="C45">
        <v>61.19</v>
      </c>
      <c r="D45">
        <v>1.323</v>
      </c>
      <c r="E45">
        <v>3.1699999999999999E-2</v>
      </c>
      <c r="F45">
        <v>1564</v>
      </c>
      <c r="G45">
        <v>5.24</v>
      </c>
      <c r="H45">
        <v>4.6399999999999997</v>
      </c>
      <c r="I45">
        <v>97</v>
      </c>
      <c r="J45">
        <v>18.600000000000001</v>
      </c>
      <c r="K45">
        <v>580</v>
      </c>
      <c r="L45">
        <v>58.3</v>
      </c>
      <c r="M45">
        <v>0.87</v>
      </c>
      <c r="N45">
        <v>1.47</v>
      </c>
      <c r="P45">
        <v>19.7</v>
      </c>
    </row>
    <row r="46" spans="2:16" x14ac:dyDescent="0.2">
      <c r="B46">
        <v>560</v>
      </c>
      <c r="C46">
        <v>71.08</v>
      </c>
      <c r="D46">
        <v>1.355</v>
      </c>
      <c r="E46">
        <v>2.69E-2</v>
      </c>
      <c r="F46">
        <v>1499</v>
      </c>
      <c r="G46">
        <v>5.43</v>
      </c>
      <c r="H46">
        <v>5.09</v>
      </c>
      <c r="I46">
        <v>94</v>
      </c>
      <c r="J46">
        <v>19.100000000000001</v>
      </c>
      <c r="K46">
        <v>563</v>
      </c>
      <c r="L46">
        <v>63.7</v>
      </c>
      <c r="M46">
        <v>0.9</v>
      </c>
      <c r="N46">
        <v>1.52</v>
      </c>
      <c r="P46">
        <v>17.3</v>
      </c>
    </row>
    <row r="47" spans="2:16" x14ac:dyDescent="0.2">
      <c r="B47">
        <v>570</v>
      </c>
      <c r="C47">
        <v>82.16</v>
      </c>
      <c r="D47">
        <v>1.3919999999999999</v>
      </c>
      <c r="E47">
        <v>2.2800000000000001E-2</v>
      </c>
      <c r="F47">
        <v>1429</v>
      </c>
      <c r="G47">
        <v>5.68</v>
      </c>
      <c r="H47">
        <v>5.67</v>
      </c>
      <c r="I47">
        <v>91</v>
      </c>
      <c r="J47">
        <v>19.7</v>
      </c>
      <c r="K47">
        <v>548</v>
      </c>
      <c r="L47">
        <v>76.7</v>
      </c>
      <c r="M47">
        <v>0.94</v>
      </c>
      <c r="N47">
        <v>1.59</v>
      </c>
      <c r="P47">
        <v>15</v>
      </c>
    </row>
    <row r="48" spans="2:16" x14ac:dyDescent="0.2">
      <c r="B48">
        <v>580</v>
      </c>
      <c r="C48">
        <v>94.51</v>
      </c>
      <c r="D48">
        <v>1.4330000000000001</v>
      </c>
      <c r="E48">
        <v>1.9300000000000001E-2</v>
      </c>
      <c r="F48">
        <v>1353</v>
      </c>
      <c r="G48">
        <v>6</v>
      </c>
      <c r="H48">
        <v>6.4</v>
      </c>
      <c r="I48">
        <v>88</v>
      </c>
      <c r="J48">
        <v>20.399999999999999</v>
      </c>
      <c r="K48">
        <v>528</v>
      </c>
      <c r="L48">
        <v>76.7</v>
      </c>
      <c r="M48">
        <v>0.99</v>
      </c>
      <c r="N48">
        <v>1.68</v>
      </c>
      <c r="P48">
        <v>12.8</v>
      </c>
    </row>
    <row r="49" spans="2:16" x14ac:dyDescent="0.2">
      <c r="B49">
        <v>590</v>
      </c>
      <c r="C49">
        <v>108.3</v>
      </c>
      <c r="D49">
        <v>1.482</v>
      </c>
      <c r="E49">
        <v>1.6299999999999999E-2</v>
      </c>
      <c r="F49">
        <v>1274</v>
      </c>
      <c r="G49">
        <v>6.41</v>
      </c>
      <c r="H49">
        <v>7.35</v>
      </c>
      <c r="I49">
        <v>84</v>
      </c>
      <c r="J49">
        <v>21.5</v>
      </c>
      <c r="K49">
        <v>513</v>
      </c>
      <c r="L49">
        <v>84.1</v>
      </c>
      <c r="M49">
        <v>1.05</v>
      </c>
      <c r="N49">
        <v>1.84</v>
      </c>
      <c r="P49">
        <v>10.5</v>
      </c>
    </row>
    <row r="50" spans="2:16" x14ac:dyDescent="0.2">
      <c r="B50">
        <v>600</v>
      </c>
      <c r="C50">
        <v>123.5</v>
      </c>
      <c r="D50">
        <v>1.5409999999999999</v>
      </c>
      <c r="E50">
        <v>1.37E-2</v>
      </c>
      <c r="F50">
        <v>1176</v>
      </c>
      <c r="G50">
        <v>7</v>
      </c>
      <c r="H50">
        <v>8.75</v>
      </c>
      <c r="I50">
        <v>81</v>
      </c>
      <c r="J50">
        <v>22.7</v>
      </c>
      <c r="K50">
        <v>497</v>
      </c>
      <c r="L50">
        <v>92.9</v>
      </c>
      <c r="M50">
        <v>1.1399999999999999</v>
      </c>
      <c r="N50">
        <v>2.15</v>
      </c>
      <c r="P50">
        <v>8.4</v>
      </c>
    </row>
    <row r="51" spans="2:16" x14ac:dyDescent="0.2">
      <c r="B51">
        <v>610</v>
      </c>
      <c r="C51">
        <v>137.30000000000001</v>
      </c>
      <c r="D51">
        <v>1.6120000000000001</v>
      </c>
      <c r="E51">
        <v>1.15E-2</v>
      </c>
      <c r="F51">
        <v>1068</v>
      </c>
      <c r="G51">
        <v>7.85</v>
      </c>
      <c r="H51">
        <v>11.1</v>
      </c>
      <c r="I51">
        <v>77</v>
      </c>
      <c r="J51">
        <v>24.1</v>
      </c>
      <c r="K51">
        <v>467</v>
      </c>
      <c r="L51">
        <v>103</v>
      </c>
      <c r="M51">
        <v>1.3</v>
      </c>
      <c r="N51">
        <v>2.6</v>
      </c>
      <c r="P51">
        <v>6.3</v>
      </c>
    </row>
    <row r="52" spans="2:16" x14ac:dyDescent="0.2">
      <c r="B52">
        <v>620</v>
      </c>
      <c r="C52">
        <v>159.1</v>
      </c>
      <c r="D52">
        <v>1.7050000000000001</v>
      </c>
      <c r="E52">
        <v>9.4000000000000004E-3</v>
      </c>
      <c r="F52">
        <v>941</v>
      </c>
      <c r="G52">
        <v>9.35</v>
      </c>
      <c r="H52">
        <v>15.4</v>
      </c>
      <c r="I52">
        <v>72</v>
      </c>
      <c r="J52">
        <v>25.9</v>
      </c>
      <c r="K52">
        <v>444</v>
      </c>
      <c r="L52">
        <v>114</v>
      </c>
      <c r="M52">
        <v>1.52</v>
      </c>
      <c r="N52">
        <v>3.46</v>
      </c>
      <c r="P52">
        <v>4.5</v>
      </c>
    </row>
    <row r="53" spans="2:16" x14ac:dyDescent="0.2">
      <c r="B53">
        <v>625</v>
      </c>
      <c r="C53">
        <v>169.1</v>
      </c>
      <c r="D53">
        <v>1.778</v>
      </c>
      <c r="E53">
        <v>8.5000000000000006E-3</v>
      </c>
      <c r="F53">
        <v>858</v>
      </c>
      <c r="G53">
        <v>10.6</v>
      </c>
      <c r="H53">
        <v>18.3</v>
      </c>
      <c r="I53">
        <v>70</v>
      </c>
      <c r="J53">
        <v>27</v>
      </c>
      <c r="K53">
        <v>430</v>
      </c>
      <c r="L53">
        <v>121</v>
      </c>
      <c r="M53">
        <v>1.65</v>
      </c>
      <c r="N53">
        <v>4.2</v>
      </c>
      <c r="P53">
        <v>3.5</v>
      </c>
    </row>
    <row r="54" spans="2:16" x14ac:dyDescent="0.2">
      <c r="B54">
        <v>630</v>
      </c>
      <c r="C54">
        <v>179.7</v>
      </c>
      <c r="D54">
        <v>1.8560000000000001</v>
      </c>
      <c r="E54">
        <v>7.4999999999999997E-3</v>
      </c>
      <c r="F54">
        <v>781</v>
      </c>
      <c r="G54">
        <v>12.6</v>
      </c>
      <c r="H54">
        <v>22.1</v>
      </c>
      <c r="I54">
        <v>67</v>
      </c>
      <c r="J54">
        <v>28</v>
      </c>
      <c r="K54">
        <v>412</v>
      </c>
      <c r="L54">
        <v>130</v>
      </c>
      <c r="M54">
        <v>2</v>
      </c>
      <c r="N54">
        <v>4.8</v>
      </c>
      <c r="P54">
        <v>2.6</v>
      </c>
    </row>
    <row r="55" spans="2:16" x14ac:dyDescent="0.2">
      <c r="B55">
        <v>635</v>
      </c>
      <c r="C55">
        <v>190.9</v>
      </c>
      <c r="D55">
        <v>1.9350000000000001</v>
      </c>
      <c r="E55">
        <v>6.6E-3</v>
      </c>
      <c r="F55">
        <v>683</v>
      </c>
      <c r="G55">
        <v>16.399999999999999</v>
      </c>
      <c r="H55">
        <v>27.6</v>
      </c>
      <c r="I55">
        <v>64</v>
      </c>
      <c r="J55">
        <v>30</v>
      </c>
      <c r="K55">
        <v>392</v>
      </c>
      <c r="L55">
        <v>141</v>
      </c>
      <c r="M55">
        <v>2.7</v>
      </c>
      <c r="N55">
        <v>6</v>
      </c>
      <c r="P55">
        <v>1.5</v>
      </c>
    </row>
    <row r="56" spans="2:16" x14ac:dyDescent="0.2">
      <c r="B56">
        <v>640</v>
      </c>
      <c r="C56">
        <v>202.7</v>
      </c>
      <c r="D56">
        <v>2.0750000000000002</v>
      </c>
      <c r="E56">
        <v>5.7000000000000002E-3</v>
      </c>
      <c r="F56">
        <v>560</v>
      </c>
      <c r="G56">
        <v>26</v>
      </c>
      <c r="H56">
        <v>42</v>
      </c>
      <c r="I56">
        <v>59</v>
      </c>
      <c r="J56">
        <v>32</v>
      </c>
      <c r="K56">
        <v>367</v>
      </c>
      <c r="L56">
        <v>155</v>
      </c>
      <c r="M56">
        <v>4.2</v>
      </c>
      <c r="N56">
        <v>9.6</v>
      </c>
      <c r="P56">
        <v>0.8</v>
      </c>
    </row>
    <row r="57" spans="2:16" x14ac:dyDescent="0.2">
      <c r="B57">
        <v>800</v>
      </c>
      <c r="C57">
        <v>202.7</v>
      </c>
      <c r="D57">
        <v>2.0750000000000002</v>
      </c>
      <c r="E57">
        <v>5.7000000000000002E-3</v>
      </c>
      <c r="F57">
        <v>560</v>
      </c>
      <c r="G57">
        <v>26</v>
      </c>
      <c r="H57">
        <v>42</v>
      </c>
      <c r="I57">
        <v>59</v>
      </c>
      <c r="J57">
        <v>32</v>
      </c>
      <c r="K57">
        <v>367</v>
      </c>
      <c r="L57">
        <v>155</v>
      </c>
      <c r="M57">
        <v>4.2</v>
      </c>
      <c r="N57">
        <v>9.6</v>
      </c>
      <c r="P57">
        <v>0.8</v>
      </c>
    </row>
    <row r="58" spans="2:16" x14ac:dyDescent="0.2">
      <c r="B58">
        <v>1200</v>
      </c>
      <c r="C58">
        <v>202.7</v>
      </c>
      <c r="D58">
        <v>2.0750000000000002</v>
      </c>
      <c r="E58">
        <v>5.7000000000000002E-3</v>
      </c>
      <c r="F58">
        <v>560</v>
      </c>
      <c r="G58">
        <v>26</v>
      </c>
      <c r="H58">
        <v>42</v>
      </c>
      <c r="I58">
        <v>59</v>
      </c>
      <c r="J58">
        <v>32</v>
      </c>
      <c r="K58">
        <v>367</v>
      </c>
      <c r="L58">
        <v>155</v>
      </c>
      <c r="M58">
        <v>4.2</v>
      </c>
      <c r="N58">
        <v>9.6</v>
      </c>
      <c r="P58">
        <v>0.8</v>
      </c>
    </row>
    <row r="59" spans="2:16" x14ac:dyDescent="0.2">
      <c r="B59">
        <v>1400</v>
      </c>
      <c r="C59">
        <v>202.7</v>
      </c>
      <c r="D59">
        <v>2.0750000000000002</v>
      </c>
      <c r="E59">
        <v>5.7000000000000002E-3</v>
      </c>
      <c r="F59">
        <v>560</v>
      </c>
      <c r="G59">
        <v>26</v>
      </c>
      <c r="H59">
        <v>42</v>
      </c>
      <c r="I59">
        <v>59</v>
      </c>
      <c r="J59">
        <v>32</v>
      </c>
      <c r="K59">
        <v>367</v>
      </c>
      <c r="L59">
        <v>155</v>
      </c>
      <c r="M59">
        <v>4.2</v>
      </c>
      <c r="N59">
        <v>9.6</v>
      </c>
      <c r="P59">
        <v>0.8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J33"/>
  <sheetViews>
    <sheetView zoomScale="150" zoomScaleNormal="150" zoomScalePageLayoutView="150" workbookViewId="0">
      <selection activeCell="F8" sqref="F8"/>
    </sheetView>
  </sheetViews>
  <sheetFormatPr baseColWidth="10" defaultRowHeight="12.75" x14ac:dyDescent="0.2"/>
  <sheetData>
    <row r="1" spans="1:10" x14ac:dyDescent="0.2">
      <c r="A1" t="s">
        <v>133</v>
      </c>
      <c r="B1" t="s">
        <v>69</v>
      </c>
      <c r="D1" s="1" t="s">
        <v>0</v>
      </c>
      <c r="H1" s="14"/>
      <c r="J1" s="14"/>
    </row>
    <row r="2" spans="1:10" ht="14.1" customHeight="1" x14ac:dyDescent="0.2">
      <c r="A2" s="56" t="s">
        <v>366</v>
      </c>
      <c r="D2" s="1" t="s">
        <v>3</v>
      </c>
      <c r="J2" s="13"/>
    </row>
    <row r="3" spans="1:10" x14ac:dyDescent="0.2">
      <c r="D3" s="1" t="s">
        <v>331</v>
      </c>
      <c r="J3" s="15"/>
    </row>
    <row r="4" spans="1:10" x14ac:dyDescent="0.2">
      <c r="D4" s="15">
        <v>26.9815386</v>
      </c>
    </row>
    <row r="5" spans="1:10" s="13" customFormat="1" x14ac:dyDescent="0.2">
      <c r="A5" s="13" t="s">
        <v>5</v>
      </c>
      <c r="B5" s="13" t="s">
        <v>43</v>
      </c>
      <c r="C5" s="13" t="s">
        <v>6</v>
      </c>
      <c r="D5" s="13" t="s">
        <v>44</v>
      </c>
      <c r="E5" s="13" t="s">
        <v>10</v>
      </c>
      <c r="F5" s="13" t="s">
        <v>11</v>
      </c>
      <c r="G5" s="13" t="s">
        <v>66</v>
      </c>
    </row>
    <row r="6" spans="1:10" x14ac:dyDescent="0.2">
      <c r="A6" t="s">
        <v>14</v>
      </c>
      <c r="B6" s="13" t="s">
        <v>15</v>
      </c>
      <c r="C6" t="s">
        <v>16</v>
      </c>
      <c r="D6" t="s">
        <v>67</v>
      </c>
      <c r="E6" t="s">
        <v>18</v>
      </c>
      <c r="F6" s="13" t="s">
        <v>47</v>
      </c>
      <c r="G6" s="13" t="s">
        <v>21</v>
      </c>
    </row>
    <row r="7" spans="1:10" x14ac:dyDescent="0.2">
      <c r="B7" t="s">
        <v>340</v>
      </c>
      <c r="C7" t="s">
        <v>341</v>
      </c>
      <c r="D7" t="s">
        <v>347</v>
      </c>
      <c r="E7" s="15" t="s">
        <v>344</v>
      </c>
      <c r="F7" t="s">
        <v>332</v>
      </c>
      <c r="G7" s="15" t="s">
        <v>364</v>
      </c>
    </row>
    <row r="8" spans="1:10" x14ac:dyDescent="0.2">
      <c r="A8">
        <f>B8-273.15</f>
        <v>-0.14999999999997726</v>
      </c>
      <c r="B8">
        <v>273</v>
      </c>
      <c r="C8">
        <v>1</v>
      </c>
      <c r="D8">
        <v>837</v>
      </c>
      <c r="E8">
        <v>235</v>
      </c>
      <c r="F8">
        <v>2700</v>
      </c>
      <c r="G8">
        <v>0.04</v>
      </c>
    </row>
    <row r="9" spans="1:10" x14ac:dyDescent="0.2">
      <c r="A9">
        <f t="shared" ref="A9:A14" si="0">B9-273.15</f>
        <v>99.850000000000023</v>
      </c>
      <c r="B9">
        <v>373</v>
      </c>
      <c r="C9">
        <v>1</v>
      </c>
      <c r="D9" s="16">
        <v>837</v>
      </c>
      <c r="E9">
        <v>240</v>
      </c>
      <c r="F9" s="16">
        <v>2700</v>
      </c>
      <c r="G9" s="16">
        <v>0.04</v>
      </c>
    </row>
    <row r="10" spans="1:10" x14ac:dyDescent="0.2">
      <c r="A10">
        <f t="shared" si="0"/>
        <v>199.85000000000002</v>
      </c>
      <c r="B10">
        <v>473</v>
      </c>
      <c r="C10">
        <v>1</v>
      </c>
      <c r="D10">
        <v>984</v>
      </c>
      <c r="E10">
        <v>237</v>
      </c>
      <c r="F10" s="16">
        <v>2700</v>
      </c>
      <c r="G10" s="16">
        <v>0.04</v>
      </c>
    </row>
    <row r="11" spans="1:10" x14ac:dyDescent="0.2">
      <c r="A11">
        <f t="shared" si="0"/>
        <v>299.85000000000002</v>
      </c>
      <c r="B11">
        <v>573</v>
      </c>
      <c r="C11">
        <v>1</v>
      </c>
      <c r="D11" s="16">
        <v>984</v>
      </c>
      <c r="E11">
        <v>232</v>
      </c>
      <c r="F11" s="16">
        <v>2700</v>
      </c>
      <c r="G11" s="16">
        <v>0.04</v>
      </c>
    </row>
    <row r="12" spans="1:10" x14ac:dyDescent="0.2">
      <c r="A12">
        <f t="shared" si="0"/>
        <v>399.85</v>
      </c>
      <c r="B12">
        <v>673</v>
      </c>
      <c r="C12">
        <v>1</v>
      </c>
      <c r="D12">
        <v>1080</v>
      </c>
      <c r="E12">
        <v>226</v>
      </c>
      <c r="F12" s="16">
        <v>2700</v>
      </c>
      <c r="G12" s="16">
        <v>0.04</v>
      </c>
    </row>
    <row r="13" spans="1:10" x14ac:dyDescent="0.2">
      <c r="A13">
        <f t="shared" si="0"/>
        <v>499.85</v>
      </c>
      <c r="B13">
        <v>773</v>
      </c>
      <c r="C13">
        <v>1</v>
      </c>
      <c r="D13" s="16">
        <v>1080</v>
      </c>
      <c r="E13">
        <v>219</v>
      </c>
      <c r="F13" s="16">
        <v>2700</v>
      </c>
      <c r="G13" s="16">
        <v>0.04</v>
      </c>
    </row>
    <row r="14" spans="1:10" x14ac:dyDescent="0.2">
      <c r="A14">
        <f t="shared" si="0"/>
        <v>599.85</v>
      </c>
      <c r="B14">
        <v>873</v>
      </c>
      <c r="C14">
        <v>1</v>
      </c>
      <c r="D14">
        <v>1210</v>
      </c>
      <c r="E14" s="16">
        <v>219</v>
      </c>
      <c r="F14" s="16">
        <v>2700</v>
      </c>
      <c r="G14" s="16">
        <v>0.04</v>
      </c>
    </row>
    <row r="16" spans="1:10" x14ac:dyDescent="0.2">
      <c r="E16" s="1"/>
      <c r="F16" s="1"/>
    </row>
    <row r="17" spans="1:9" x14ac:dyDescent="0.2">
      <c r="E17" s="1"/>
      <c r="F17" s="13"/>
    </row>
    <row r="18" spans="1:9" x14ac:dyDescent="0.2">
      <c r="E18" s="1"/>
      <c r="F18" s="13"/>
    </row>
    <row r="19" spans="1:9" x14ac:dyDescent="0.2">
      <c r="E19" s="5"/>
      <c r="F19" s="51"/>
    </row>
    <row r="20" spans="1:9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x14ac:dyDescent="0.2">
      <c r="D21" s="13"/>
      <c r="E21" s="13"/>
      <c r="F21" s="13"/>
      <c r="G21" s="13"/>
      <c r="H21" s="13"/>
      <c r="I21" s="13"/>
    </row>
    <row r="22" spans="1:9" x14ac:dyDescent="0.2">
      <c r="A22" s="15"/>
      <c r="G22" s="15"/>
      <c r="H22" s="15"/>
      <c r="I22" s="48"/>
    </row>
    <row r="33" spans="5:5" x14ac:dyDescent="0.2">
      <c r="E33" s="13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J33"/>
  <sheetViews>
    <sheetView zoomScale="150" zoomScaleNormal="150" zoomScalePageLayoutView="150" workbookViewId="0">
      <selection activeCell="E27" sqref="E27"/>
    </sheetView>
  </sheetViews>
  <sheetFormatPr baseColWidth="10" defaultRowHeight="12.75" x14ac:dyDescent="0.2"/>
  <sheetData>
    <row r="1" spans="1:10" x14ac:dyDescent="0.2">
      <c r="A1" t="s">
        <v>365</v>
      </c>
      <c r="B1" s="17">
        <v>14541</v>
      </c>
      <c r="D1" s="1"/>
      <c r="H1" s="14"/>
      <c r="J1" s="14"/>
    </row>
    <row r="2" spans="1:10" x14ac:dyDescent="0.2">
      <c r="A2" s="54" t="s">
        <v>367</v>
      </c>
      <c r="D2" s="1"/>
      <c r="J2" s="13"/>
    </row>
    <row r="3" spans="1:10" x14ac:dyDescent="0.2">
      <c r="D3" s="1"/>
      <c r="J3" s="15"/>
    </row>
    <row r="4" spans="1:10" x14ac:dyDescent="0.2">
      <c r="D4" s="15"/>
    </row>
    <row r="5" spans="1:10" s="13" customFormat="1" x14ac:dyDescent="0.2">
      <c r="A5" s="13" t="s">
        <v>5</v>
      </c>
      <c r="B5" s="13" t="s">
        <v>43</v>
      </c>
      <c r="C5" s="13" t="s">
        <v>6</v>
      </c>
      <c r="D5" s="13" t="s">
        <v>44</v>
      </c>
      <c r="E5" s="13" t="s">
        <v>10</v>
      </c>
      <c r="F5" s="13" t="s">
        <v>11</v>
      </c>
      <c r="G5" s="13" t="s">
        <v>66</v>
      </c>
    </row>
    <row r="6" spans="1:10" x14ac:dyDescent="0.2">
      <c r="A6" t="s">
        <v>14</v>
      </c>
      <c r="B6" s="13" t="s">
        <v>15</v>
      </c>
      <c r="C6" t="s">
        <v>16</v>
      </c>
      <c r="D6" t="s">
        <v>67</v>
      </c>
      <c r="E6" t="s">
        <v>18</v>
      </c>
      <c r="F6" s="13" t="s">
        <v>47</v>
      </c>
      <c r="G6" s="13" t="s">
        <v>21</v>
      </c>
    </row>
    <row r="7" spans="1:10" x14ac:dyDescent="0.2">
      <c r="B7" t="s">
        <v>340</v>
      </c>
      <c r="C7" t="s">
        <v>341</v>
      </c>
      <c r="D7" t="s">
        <v>347</v>
      </c>
      <c r="E7" s="15" t="s">
        <v>344</v>
      </c>
      <c r="F7" t="s">
        <v>332</v>
      </c>
      <c r="G7" s="15" t="s">
        <v>364</v>
      </c>
    </row>
    <row r="8" spans="1:10" x14ac:dyDescent="0.2">
      <c r="A8">
        <f>B8-273.15</f>
        <v>19.850000000000023</v>
      </c>
      <c r="B8">
        <v>293</v>
      </c>
      <c r="C8">
        <v>1</v>
      </c>
      <c r="D8">
        <v>0.47</v>
      </c>
      <c r="E8">
        <v>15</v>
      </c>
    </row>
    <row r="9" spans="1:10" x14ac:dyDescent="0.2">
      <c r="A9">
        <f t="shared" ref="A9:A18" si="0">B9-273.15</f>
        <v>99.850000000000023</v>
      </c>
      <c r="B9">
        <v>373</v>
      </c>
      <c r="C9">
        <v>1</v>
      </c>
      <c r="D9">
        <v>0.5</v>
      </c>
      <c r="E9">
        <v>16</v>
      </c>
    </row>
    <row r="10" spans="1:10" x14ac:dyDescent="0.2">
      <c r="A10">
        <f t="shared" si="0"/>
        <v>199.85000000000002</v>
      </c>
      <c r="B10">
        <v>473</v>
      </c>
      <c r="C10">
        <v>1</v>
      </c>
      <c r="D10">
        <v>0.53</v>
      </c>
      <c r="E10">
        <v>18</v>
      </c>
    </row>
    <row r="11" spans="1:10" x14ac:dyDescent="0.2">
      <c r="A11">
        <f t="shared" si="0"/>
        <v>299.85000000000002</v>
      </c>
      <c r="B11">
        <v>573</v>
      </c>
      <c r="C11">
        <v>1</v>
      </c>
      <c r="D11">
        <v>0.53</v>
      </c>
      <c r="E11">
        <v>20</v>
      </c>
    </row>
    <row r="12" spans="1:10" x14ac:dyDescent="0.2">
      <c r="A12">
        <f t="shared" si="0"/>
        <v>399.85</v>
      </c>
      <c r="B12">
        <v>673</v>
      </c>
      <c r="C12">
        <v>1</v>
      </c>
      <c r="D12">
        <v>0.56000000000000005</v>
      </c>
      <c r="E12">
        <v>21</v>
      </c>
    </row>
    <row r="13" spans="1:10" x14ac:dyDescent="0.2">
      <c r="A13">
        <f t="shared" si="0"/>
        <v>499.85</v>
      </c>
      <c r="B13">
        <v>773</v>
      </c>
      <c r="C13">
        <v>1</v>
      </c>
      <c r="D13">
        <v>0.57999999999999996</v>
      </c>
      <c r="E13">
        <v>22</v>
      </c>
    </row>
    <row r="14" spans="1:10" x14ac:dyDescent="0.2">
      <c r="A14">
        <f t="shared" si="0"/>
        <v>599.85</v>
      </c>
      <c r="B14">
        <v>873</v>
      </c>
      <c r="C14">
        <v>1</v>
      </c>
      <c r="D14">
        <v>0.6</v>
      </c>
      <c r="E14">
        <v>24</v>
      </c>
    </row>
    <row r="15" spans="1:10" x14ac:dyDescent="0.2">
      <c r="A15">
        <f t="shared" si="0"/>
        <v>699.85</v>
      </c>
      <c r="B15">
        <v>973</v>
      </c>
      <c r="C15">
        <v>1</v>
      </c>
      <c r="D15">
        <v>0.61</v>
      </c>
      <c r="E15">
        <v>25</v>
      </c>
    </row>
    <row r="16" spans="1:10" x14ac:dyDescent="0.2">
      <c r="A16">
        <f t="shared" si="0"/>
        <v>799.85</v>
      </c>
      <c r="B16">
        <v>1073</v>
      </c>
      <c r="C16">
        <v>1</v>
      </c>
      <c r="D16">
        <v>0.61</v>
      </c>
      <c r="E16">
        <v>27</v>
      </c>
    </row>
    <row r="17" spans="1:5" x14ac:dyDescent="0.2">
      <c r="A17">
        <f t="shared" si="0"/>
        <v>899.85</v>
      </c>
      <c r="B17">
        <v>1173</v>
      </c>
      <c r="C17">
        <v>1</v>
      </c>
      <c r="D17">
        <v>0.62</v>
      </c>
      <c r="E17">
        <v>28</v>
      </c>
    </row>
    <row r="18" spans="1:5" x14ac:dyDescent="0.2">
      <c r="A18">
        <f t="shared" si="0"/>
        <v>999.85</v>
      </c>
      <c r="B18">
        <v>1273</v>
      </c>
      <c r="C18">
        <v>1</v>
      </c>
      <c r="D18">
        <v>0.64</v>
      </c>
      <c r="E18">
        <v>29</v>
      </c>
    </row>
    <row r="33" spans="5:5" x14ac:dyDescent="0.2">
      <c r="E33" s="13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M40"/>
  <sheetViews>
    <sheetView workbookViewId="0">
      <selection activeCell="E41" sqref="E41"/>
    </sheetView>
  </sheetViews>
  <sheetFormatPr baseColWidth="10" defaultRowHeight="12.75" x14ac:dyDescent="0.2"/>
  <sheetData>
    <row r="1" spans="1:13" x14ac:dyDescent="0.2">
      <c r="A1" s="14" t="s">
        <v>23</v>
      </c>
      <c r="B1" s="13" t="s">
        <v>70</v>
      </c>
      <c r="C1" s="13" t="s">
        <v>71</v>
      </c>
      <c r="D1" s="13" t="s">
        <v>72</v>
      </c>
      <c r="E1" s="13" t="s">
        <v>44</v>
      </c>
      <c r="F1" s="13" t="s">
        <v>44</v>
      </c>
      <c r="G1" s="13" t="s">
        <v>44</v>
      </c>
      <c r="H1" s="13" t="s">
        <v>44</v>
      </c>
      <c r="K1" s="14" t="s">
        <v>44</v>
      </c>
      <c r="L1" s="14" t="s">
        <v>10</v>
      </c>
      <c r="M1" s="14" t="s">
        <v>73</v>
      </c>
    </row>
    <row r="2" spans="1:13" x14ac:dyDescent="0.2">
      <c r="E2" s="13">
        <v>0</v>
      </c>
      <c r="F2">
        <v>200</v>
      </c>
      <c r="G2">
        <v>400</v>
      </c>
      <c r="H2">
        <v>600</v>
      </c>
      <c r="K2" s="13" t="s">
        <v>4</v>
      </c>
      <c r="L2" s="13" t="s">
        <v>49</v>
      </c>
    </row>
    <row r="3" spans="1:13" x14ac:dyDescent="0.2">
      <c r="K3">
        <v>1000</v>
      </c>
      <c r="L3" s="15">
        <f>10^-3</f>
        <v>1E-3</v>
      </c>
    </row>
    <row r="4" spans="1:13" x14ac:dyDescent="0.2">
      <c r="A4" t="s">
        <v>74</v>
      </c>
      <c r="B4">
        <v>2700</v>
      </c>
      <c r="C4">
        <v>600</v>
      </c>
      <c r="D4">
        <v>236</v>
      </c>
      <c r="E4">
        <v>837</v>
      </c>
      <c r="F4">
        <v>984</v>
      </c>
      <c r="G4">
        <v>1080</v>
      </c>
      <c r="H4">
        <v>1210</v>
      </c>
    </row>
    <row r="5" spans="1:13" x14ac:dyDescent="0.2">
      <c r="A5" t="s">
        <v>75</v>
      </c>
      <c r="B5">
        <v>6690</v>
      </c>
      <c r="C5">
        <v>630.5</v>
      </c>
      <c r="D5">
        <v>26</v>
      </c>
      <c r="E5">
        <v>205</v>
      </c>
      <c r="F5">
        <v>230</v>
      </c>
      <c r="G5">
        <v>260</v>
      </c>
      <c r="H5">
        <v>300</v>
      </c>
    </row>
    <row r="6" spans="1:13" x14ac:dyDescent="0.2">
      <c r="A6" t="s">
        <v>76</v>
      </c>
      <c r="B6">
        <v>1850</v>
      </c>
      <c r="C6">
        <v>1280</v>
      </c>
      <c r="D6">
        <v>218</v>
      </c>
      <c r="E6">
        <v>1820</v>
      </c>
      <c r="F6">
        <v>2260</v>
      </c>
      <c r="G6">
        <v>2660</v>
      </c>
      <c r="H6">
        <v>2900</v>
      </c>
    </row>
    <row r="7" spans="1:13" x14ac:dyDescent="0.2">
      <c r="A7" t="s">
        <v>77</v>
      </c>
      <c r="B7">
        <v>11340</v>
      </c>
      <c r="C7">
        <v>327</v>
      </c>
      <c r="D7">
        <v>35.5</v>
      </c>
      <c r="E7">
        <v>125</v>
      </c>
      <c r="F7">
        <v>135</v>
      </c>
      <c r="G7">
        <v>2100</v>
      </c>
      <c r="H7" t="s">
        <v>78</v>
      </c>
    </row>
    <row r="8" spans="1:13" x14ac:dyDescent="0.2">
      <c r="A8" t="s">
        <v>79</v>
      </c>
      <c r="B8">
        <v>8650</v>
      </c>
      <c r="C8">
        <v>321</v>
      </c>
      <c r="D8">
        <v>104</v>
      </c>
      <c r="E8">
        <v>230</v>
      </c>
      <c r="F8">
        <v>250</v>
      </c>
      <c r="G8">
        <v>258</v>
      </c>
      <c r="H8" t="s">
        <v>78</v>
      </c>
    </row>
    <row r="9" spans="1:13" x14ac:dyDescent="0.2">
      <c r="A9" t="s">
        <v>80</v>
      </c>
      <c r="B9">
        <v>6930</v>
      </c>
      <c r="C9">
        <v>1845</v>
      </c>
      <c r="D9">
        <v>95</v>
      </c>
      <c r="E9">
        <v>435</v>
      </c>
      <c r="F9">
        <v>509</v>
      </c>
      <c r="G9">
        <v>535</v>
      </c>
      <c r="H9">
        <v>570</v>
      </c>
    </row>
    <row r="10" spans="1:13" x14ac:dyDescent="0.2">
      <c r="A10" t="s">
        <v>81</v>
      </c>
      <c r="B10">
        <v>7870</v>
      </c>
      <c r="C10">
        <v>1537</v>
      </c>
      <c r="D10">
        <v>84</v>
      </c>
      <c r="E10">
        <v>435</v>
      </c>
      <c r="F10">
        <v>519</v>
      </c>
      <c r="G10">
        <v>603</v>
      </c>
      <c r="H10">
        <v>754</v>
      </c>
    </row>
    <row r="11" spans="1:13" x14ac:dyDescent="0.2">
      <c r="A11" t="s">
        <v>82</v>
      </c>
      <c r="B11">
        <v>5330</v>
      </c>
      <c r="C11">
        <v>937</v>
      </c>
      <c r="D11">
        <v>66</v>
      </c>
      <c r="E11">
        <v>316</v>
      </c>
      <c r="F11">
        <v>368</v>
      </c>
      <c r="G11">
        <v>383</v>
      </c>
      <c r="H11">
        <v>398</v>
      </c>
    </row>
    <row r="12" spans="1:13" x14ac:dyDescent="0.2">
      <c r="A12" t="s">
        <v>83</v>
      </c>
      <c r="B12">
        <v>19300</v>
      </c>
      <c r="C12">
        <v>1063</v>
      </c>
      <c r="D12">
        <v>318</v>
      </c>
      <c r="E12">
        <v>128</v>
      </c>
      <c r="F12">
        <v>138</v>
      </c>
      <c r="G12">
        <v>147</v>
      </c>
      <c r="H12">
        <v>151</v>
      </c>
    </row>
    <row r="13" spans="1:13" x14ac:dyDescent="0.2">
      <c r="A13" t="s">
        <v>84</v>
      </c>
      <c r="B13">
        <v>7360</v>
      </c>
      <c r="C13">
        <v>156.6</v>
      </c>
      <c r="D13">
        <v>84</v>
      </c>
      <c r="E13">
        <v>231</v>
      </c>
      <c r="F13">
        <v>2570</v>
      </c>
      <c r="G13">
        <v>255</v>
      </c>
      <c r="H13" t="s">
        <v>78</v>
      </c>
    </row>
    <row r="14" spans="1:13" x14ac:dyDescent="0.2">
      <c r="A14" t="s">
        <v>84</v>
      </c>
      <c r="B14">
        <v>22400</v>
      </c>
      <c r="C14">
        <v>2443</v>
      </c>
      <c r="D14">
        <v>148</v>
      </c>
      <c r="E14">
        <v>129</v>
      </c>
      <c r="F14">
        <v>135</v>
      </c>
      <c r="G14">
        <v>141</v>
      </c>
      <c r="H14">
        <v>147</v>
      </c>
    </row>
    <row r="15" spans="1:13" x14ac:dyDescent="0.2">
      <c r="A15" t="s">
        <v>85</v>
      </c>
      <c r="B15">
        <v>860</v>
      </c>
      <c r="C15">
        <v>63.6</v>
      </c>
      <c r="D15">
        <v>104</v>
      </c>
      <c r="E15">
        <v>742</v>
      </c>
      <c r="F15">
        <v>8380</v>
      </c>
      <c r="G15" t="s">
        <v>78</v>
      </c>
      <c r="H15" t="s">
        <v>78</v>
      </c>
    </row>
    <row r="16" spans="1:13" x14ac:dyDescent="0.2">
      <c r="A16" t="s">
        <v>86</v>
      </c>
      <c r="B16">
        <v>8960</v>
      </c>
      <c r="C16">
        <v>1083</v>
      </c>
      <c r="D16">
        <v>401</v>
      </c>
      <c r="E16">
        <v>381</v>
      </c>
      <c r="F16">
        <v>415</v>
      </c>
      <c r="G16">
        <v>431</v>
      </c>
      <c r="H16">
        <v>456</v>
      </c>
    </row>
    <row r="17" spans="1:8" x14ac:dyDescent="0.2">
      <c r="A17" t="s">
        <v>87</v>
      </c>
      <c r="B17">
        <v>534</v>
      </c>
      <c r="C17">
        <v>180.5</v>
      </c>
      <c r="D17">
        <v>79</v>
      </c>
      <c r="E17">
        <v>3485</v>
      </c>
      <c r="F17">
        <v>43700</v>
      </c>
      <c r="G17" t="s">
        <v>78</v>
      </c>
      <c r="H17" t="s">
        <v>78</v>
      </c>
    </row>
    <row r="18" spans="1:8" x14ac:dyDescent="0.2">
      <c r="A18" t="s">
        <v>88</v>
      </c>
      <c r="B18">
        <v>1740</v>
      </c>
      <c r="C18">
        <v>650</v>
      </c>
      <c r="D18">
        <v>156</v>
      </c>
      <c r="E18">
        <v>1002</v>
      </c>
      <c r="F18">
        <v>1106</v>
      </c>
      <c r="G18">
        <v>1211</v>
      </c>
      <c r="H18">
        <v>1303</v>
      </c>
    </row>
    <row r="19" spans="1:8" x14ac:dyDescent="0.2">
      <c r="A19" t="s">
        <v>89</v>
      </c>
      <c r="B19">
        <v>10220</v>
      </c>
      <c r="C19">
        <v>2610</v>
      </c>
      <c r="D19">
        <v>139</v>
      </c>
      <c r="E19">
        <v>250</v>
      </c>
      <c r="F19">
        <v>262</v>
      </c>
      <c r="G19">
        <v>275</v>
      </c>
      <c r="H19">
        <v>289</v>
      </c>
    </row>
    <row r="20" spans="1:8" x14ac:dyDescent="0.2">
      <c r="A20" t="s">
        <v>90</v>
      </c>
      <c r="B20">
        <v>970</v>
      </c>
      <c r="C20">
        <v>97.8</v>
      </c>
      <c r="D20">
        <v>135</v>
      </c>
      <c r="E20">
        <v>1200</v>
      </c>
      <c r="F20">
        <v>13400</v>
      </c>
      <c r="G20">
        <v>12800</v>
      </c>
      <c r="H20" t="s">
        <v>78</v>
      </c>
    </row>
    <row r="21" spans="1:8" x14ac:dyDescent="0.2">
      <c r="A21" t="s">
        <v>91</v>
      </c>
      <c r="B21">
        <v>8910</v>
      </c>
      <c r="C21">
        <v>1453</v>
      </c>
      <c r="D21">
        <v>94</v>
      </c>
      <c r="E21">
        <v>431</v>
      </c>
      <c r="F21">
        <v>515</v>
      </c>
      <c r="G21">
        <v>524</v>
      </c>
      <c r="H21">
        <v>526</v>
      </c>
    </row>
    <row r="22" spans="1:8" x14ac:dyDescent="0.2">
      <c r="A22" t="s">
        <v>92</v>
      </c>
      <c r="B22">
        <v>8550</v>
      </c>
      <c r="C22">
        <v>2415</v>
      </c>
      <c r="D22">
        <v>53</v>
      </c>
      <c r="E22">
        <v>269</v>
      </c>
      <c r="F22">
        <v>276</v>
      </c>
      <c r="G22">
        <v>284</v>
      </c>
      <c r="H22">
        <v>292</v>
      </c>
    </row>
    <row r="23" spans="1:8" x14ac:dyDescent="0.2">
      <c r="A23" t="s">
        <v>93</v>
      </c>
      <c r="B23">
        <v>12020</v>
      </c>
      <c r="C23">
        <v>1552</v>
      </c>
      <c r="D23">
        <v>76</v>
      </c>
      <c r="E23">
        <v>245</v>
      </c>
      <c r="F23">
        <v>255</v>
      </c>
      <c r="G23">
        <v>265</v>
      </c>
      <c r="H23">
        <v>275</v>
      </c>
    </row>
    <row r="24" spans="1:8" x14ac:dyDescent="0.2">
      <c r="A24" t="s">
        <v>94</v>
      </c>
      <c r="B24">
        <v>21450</v>
      </c>
      <c r="C24">
        <v>1769</v>
      </c>
      <c r="D24">
        <v>7</v>
      </c>
      <c r="E24">
        <v>131</v>
      </c>
      <c r="F24">
        <v>138</v>
      </c>
      <c r="G24">
        <v>143</v>
      </c>
      <c r="H24">
        <v>148</v>
      </c>
    </row>
    <row r="25" spans="1:8" x14ac:dyDescent="0.2">
      <c r="A25" t="s">
        <v>95</v>
      </c>
      <c r="B25">
        <v>12300</v>
      </c>
      <c r="C25">
        <v>2250</v>
      </c>
      <c r="D25">
        <v>117</v>
      </c>
      <c r="E25">
        <v>231</v>
      </c>
      <c r="F25">
        <v>244</v>
      </c>
      <c r="G25">
        <v>258</v>
      </c>
      <c r="H25">
        <v>271</v>
      </c>
    </row>
    <row r="26" spans="1:8" x14ac:dyDescent="0.2">
      <c r="A26" t="s">
        <v>96</v>
      </c>
      <c r="B26">
        <v>10500</v>
      </c>
      <c r="C26">
        <v>961</v>
      </c>
      <c r="D26">
        <v>428</v>
      </c>
      <c r="E26">
        <v>236</v>
      </c>
      <c r="F26">
        <v>242</v>
      </c>
      <c r="G26">
        <v>251</v>
      </c>
      <c r="H26">
        <v>263</v>
      </c>
    </row>
    <row r="27" spans="1:8" x14ac:dyDescent="0.2">
      <c r="A27" t="s">
        <v>97</v>
      </c>
      <c r="B27">
        <v>2330</v>
      </c>
      <c r="C27">
        <v>1412</v>
      </c>
      <c r="D27">
        <v>170</v>
      </c>
      <c r="E27">
        <v>691</v>
      </c>
      <c r="F27">
        <v>825</v>
      </c>
      <c r="G27">
        <v>865</v>
      </c>
      <c r="H27">
        <v>899</v>
      </c>
    </row>
    <row r="28" spans="1:8" x14ac:dyDescent="0.2">
      <c r="A28" t="s">
        <v>98</v>
      </c>
      <c r="B28">
        <v>16600</v>
      </c>
      <c r="C28">
        <v>2996</v>
      </c>
      <c r="D28">
        <v>57</v>
      </c>
      <c r="E28">
        <v>139</v>
      </c>
      <c r="F28">
        <v>146</v>
      </c>
      <c r="G28">
        <v>152</v>
      </c>
      <c r="H28">
        <v>157</v>
      </c>
    </row>
    <row r="29" spans="1:8" x14ac:dyDescent="0.2">
      <c r="A29" t="s">
        <v>99</v>
      </c>
      <c r="B29">
        <v>4510</v>
      </c>
      <c r="C29">
        <v>1680</v>
      </c>
      <c r="D29">
        <v>22.5</v>
      </c>
      <c r="E29">
        <v>513</v>
      </c>
      <c r="F29">
        <v>576</v>
      </c>
      <c r="G29">
        <v>607</v>
      </c>
      <c r="H29">
        <v>630</v>
      </c>
    </row>
    <row r="30" spans="1:8" x14ac:dyDescent="0.2">
      <c r="A30" s="13" t="s">
        <v>100</v>
      </c>
      <c r="B30">
        <v>19100</v>
      </c>
      <c r="C30">
        <v>1132</v>
      </c>
      <c r="D30">
        <v>27</v>
      </c>
      <c r="E30">
        <v>114</v>
      </c>
      <c r="F30">
        <v>124</v>
      </c>
      <c r="G30">
        <v>148</v>
      </c>
      <c r="H30">
        <v>183</v>
      </c>
    </row>
    <row r="31" spans="1:8" x14ac:dyDescent="0.2">
      <c r="A31" t="s">
        <v>101</v>
      </c>
      <c r="B31">
        <v>6120</v>
      </c>
      <c r="C31">
        <v>1919</v>
      </c>
      <c r="D31">
        <v>31.5</v>
      </c>
      <c r="E31">
        <v>502</v>
      </c>
      <c r="F31">
        <v>521</v>
      </c>
      <c r="G31">
        <v>546</v>
      </c>
      <c r="H31">
        <v>578</v>
      </c>
    </row>
    <row r="32" spans="1:8" x14ac:dyDescent="0.2">
      <c r="A32" t="s">
        <v>102</v>
      </c>
      <c r="B32">
        <v>19300</v>
      </c>
      <c r="C32">
        <v>3380</v>
      </c>
      <c r="D32">
        <v>182</v>
      </c>
      <c r="E32">
        <v>133</v>
      </c>
      <c r="F32">
        <v>136</v>
      </c>
      <c r="G32">
        <v>142</v>
      </c>
      <c r="H32">
        <v>147</v>
      </c>
    </row>
    <row r="33" spans="1:8" x14ac:dyDescent="0.2">
      <c r="A33" t="s">
        <v>103</v>
      </c>
      <c r="B33">
        <v>7130</v>
      </c>
      <c r="C33">
        <v>419.5</v>
      </c>
      <c r="D33">
        <v>121</v>
      </c>
      <c r="E33">
        <v>385</v>
      </c>
      <c r="F33">
        <v>418</v>
      </c>
      <c r="G33">
        <v>456</v>
      </c>
      <c r="H33">
        <v>5190</v>
      </c>
    </row>
    <row r="34" spans="1:8" x14ac:dyDescent="0.2">
      <c r="A34" t="s">
        <v>104</v>
      </c>
      <c r="B34">
        <v>7280</v>
      </c>
      <c r="C34">
        <v>213.9</v>
      </c>
      <c r="D34">
        <v>68</v>
      </c>
      <c r="E34">
        <v>226</v>
      </c>
      <c r="F34">
        <v>244</v>
      </c>
      <c r="G34">
        <v>238</v>
      </c>
      <c r="H34" t="s">
        <v>78</v>
      </c>
    </row>
    <row r="39" spans="1:8" x14ac:dyDescent="0.2">
      <c r="A39" t="s">
        <v>105</v>
      </c>
    </row>
    <row r="40" spans="1:8" x14ac:dyDescent="0.2">
      <c r="A40" s="52" t="s">
        <v>368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tabColor theme="9"/>
  </sheetPr>
  <dimension ref="A1:L133"/>
  <sheetViews>
    <sheetView tabSelected="1" workbookViewId="0">
      <pane ySplit="2" topLeftCell="A3" activePane="bottomLeft" state="frozen"/>
      <selection pane="bottomLeft" activeCell="I12" sqref="I12"/>
    </sheetView>
  </sheetViews>
  <sheetFormatPr baseColWidth="10" defaultRowHeight="12.75" x14ac:dyDescent="0.2"/>
  <cols>
    <col min="1" max="1" width="16" style="40" customWidth="1"/>
    <col min="2" max="2" width="32.7109375" style="22" customWidth="1"/>
    <col min="3" max="3" width="10.85546875" style="34"/>
    <col min="4" max="4" width="13.85546875" style="33" customWidth="1"/>
    <col min="5" max="8" width="16.7109375" style="33" customWidth="1"/>
    <col min="9" max="10" width="10.85546875" style="33"/>
  </cols>
  <sheetData>
    <row r="1" spans="1:12" s="37" customFormat="1" ht="15.75" x14ac:dyDescent="0.25">
      <c r="A1" s="35" t="s">
        <v>22</v>
      </c>
      <c r="B1" s="35" t="s">
        <v>23</v>
      </c>
      <c r="C1" s="36" t="s">
        <v>25</v>
      </c>
      <c r="D1" s="36" t="s">
        <v>24</v>
      </c>
      <c r="E1" s="36" t="s">
        <v>321</v>
      </c>
      <c r="F1" s="36" t="s">
        <v>322</v>
      </c>
      <c r="G1" s="36" t="s">
        <v>26</v>
      </c>
      <c r="H1" s="36" t="s">
        <v>44</v>
      </c>
      <c r="I1" s="36" t="s">
        <v>323</v>
      </c>
      <c r="J1" s="36" t="s">
        <v>324</v>
      </c>
    </row>
    <row r="2" spans="1:12" s="46" customFormat="1" ht="15" x14ac:dyDescent="0.2">
      <c r="A2" s="44" t="s">
        <v>329</v>
      </c>
      <c r="B2" s="44"/>
      <c r="C2" s="45" t="s">
        <v>330</v>
      </c>
      <c r="D2" s="45" t="s">
        <v>331</v>
      </c>
      <c r="E2" s="45" t="s">
        <v>334</v>
      </c>
      <c r="F2" s="45" t="s">
        <v>335</v>
      </c>
      <c r="G2" s="45" t="s">
        <v>332</v>
      </c>
      <c r="H2" s="45" t="s">
        <v>333</v>
      </c>
      <c r="I2" s="45" t="s">
        <v>336</v>
      </c>
      <c r="J2" s="45" t="s">
        <v>337</v>
      </c>
      <c r="K2" s="46" t="s">
        <v>356</v>
      </c>
    </row>
    <row r="3" spans="1:12" x14ac:dyDescent="0.2">
      <c r="A3" s="39" t="s">
        <v>31</v>
      </c>
      <c r="B3" s="23" t="s">
        <v>384</v>
      </c>
      <c r="C3" s="19" t="s">
        <v>326</v>
      </c>
      <c r="D3" s="25">
        <v>17.030519999999999</v>
      </c>
      <c r="E3" s="21">
        <v>195.42</v>
      </c>
      <c r="F3" s="21">
        <v>239.81</v>
      </c>
      <c r="G3" s="25">
        <v>0.73</v>
      </c>
      <c r="H3" s="25">
        <v>2165</v>
      </c>
      <c r="I3" s="25"/>
      <c r="J3" s="25"/>
    </row>
    <row r="4" spans="1:12" x14ac:dyDescent="0.2">
      <c r="A4" s="39" t="s">
        <v>32</v>
      </c>
      <c r="B4" s="23" t="s">
        <v>385</v>
      </c>
      <c r="C4" s="19" t="s">
        <v>326</v>
      </c>
      <c r="D4" s="25">
        <v>44.009500000000003</v>
      </c>
      <c r="E4" s="21">
        <v>194.7</v>
      </c>
      <c r="F4" s="21">
        <v>216.6</v>
      </c>
      <c r="G4" s="21">
        <v>1.9770000000000001</v>
      </c>
      <c r="H4" s="25">
        <v>819</v>
      </c>
      <c r="I4" s="25"/>
      <c r="J4" s="25"/>
    </row>
    <row r="5" spans="1:12" x14ac:dyDescent="0.2">
      <c r="A5" s="39" t="s">
        <v>32</v>
      </c>
      <c r="B5" s="23" t="s">
        <v>385</v>
      </c>
      <c r="C5" s="19" t="s">
        <v>328</v>
      </c>
      <c r="D5" s="25">
        <v>44.009500000000003</v>
      </c>
      <c r="E5" s="21">
        <v>194.7</v>
      </c>
      <c r="F5" s="21">
        <v>216.6</v>
      </c>
      <c r="G5" s="21"/>
      <c r="H5" s="25">
        <v>819</v>
      </c>
      <c r="I5" s="25"/>
      <c r="J5" s="25"/>
    </row>
    <row r="6" spans="1:12" x14ac:dyDescent="0.2">
      <c r="A6" s="39" t="s">
        <v>33</v>
      </c>
      <c r="B6" s="23" t="s">
        <v>381</v>
      </c>
      <c r="C6" s="19" t="s">
        <v>326</v>
      </c>
      <c r="D6" s="25">
        <v>98.078479999999999</v>
      </c>
      <c r="E6" s="21">
        <v>283</v>
      </c>
      <c r="F6" s="21">
        <v>610</v>
      </c>
      <c r="G6" s="25"/>
      <c r="H6" s="25"/>
      <c r="I6" s="25"/>
      <c r="J6" s="25"/>
    </row>
    <row r="7" spans="1:12" x14ac:dyDescent="0.2">
      <c r="A7" s="39" t="s">
        <v>34</v>
      </c>
      <c r="B7" s="23" t="s">
        <v>386</v>
      </c>
      <c r="C7" s="19" t="s">
        <v>326</v>
      </c>
      <c r="D7" s="25">
        <v>28.010100000000001</v>
      </c>
      <c r="E7" s="21">
        <v>68.13</v>
      </c>
      <c r="F7" s="21">
        <v>81.599999999999994</v>
      </c>
      <c r="G7" s="21">
        <v>1.145</v>
      </c>
      <c r="H7" s="25">
        <v>7270.3</v>
      </c>
      <c r="I7" s="25"/>
      <c r="J7" s="25"/>
    </row>
    <row r="8" spans="1:12" x14ac:dyDescent="0.2">
      <c r="A8" s="39" t="s">
        <v>35</v>
      </c>
      <c r="B8" s="23" t="s">
        <v>383</v>
      </c>
      <c r="C8" s="19" t="s">
        <v>327</v>
      </c>
      <c r="D8" s="25">
        <v>62.004899999999999</v>
      </c>
      <c r="E8" s="25"/>
      <c r="F8" s="25"/>
      <c r="G8" s="25"/>
      <c r="H8" s="25"/>
      <c r="I8" s="25"/>
      <c r="J8" s="25"/>
    </row>
    <row r="9" spans="1:12" x14ac:dyDescent="0.2">
      <c r="A9" s="39" t="s">
        <v>36</v>
      </c>
      <c r="B9" s="23" t="s">
        <v>36</v>
      </c>
      <c r="C9" s="19" t="s">
        <v>328</v>
      </c>
      <c r="D9" s="25">
        <v>18</v>
      </c>
      <c r="E9" s="25"/>
      <c r="F9" s="25"/>
      <c r="G9" s="25"/>
      <c r="H9" s="25"/>
      <c r="I9" s="25"/>
      <c r="J9" s="25"/>
    </row>
    <row r="10" spans="1:12" x14ac:dyDescent="0.2">
      <c r="A10" s="39" t="s">
        <v>37</v>
      </c>
      <c r="B10" s="23" t="s">
        <v>363</v>
      </c>
      <c r="C10" s="19" t="s">
        <v>326</v>
      </c>
      <c r="D10" s="25">
        <v>16.042459999999998</v>
      </c>
      <c r="E10" s="21">
        <v>90.7</v>
      </c>
      <c r="F10" s="21">
        <v>111.66</v>
      </c>
      <c r="G10" s="21">
        <v>0.65600000000000003</v>
      </c>
      <c r="H10" s="25">
        <v>8916.7000000000007</v>
      </c>
      <c r="I10" s="25"/>
      <c r="J10" s="25"/>
    </row>
    <row r="11" spans="1:12" x14ac:dyDescent="0.2">
      <c r="A11" s="39" t="s">
        <v>38</v>
      </c>
      <c r="B11" s="23" t="s">
        <v>38</v>
      </c>
      <c r="C11" s="19" t="s">
        <v>327</v>
      </c>
      <c r="D11" s="24">
        <v>43.47</v>
      </c>
      <c r="E11" s="25"/>
      <c r="F11" s="25"/>
      <c r="G11" s="25">
        <v>980</v>
      </c>
      <c r="H11" s="41"/>
      <c r="I11" s="25"/>
      <c r="J11" s="25"/>
      <c r="L11" s="15"/>
    </row>
    <row r="12" spans="1:12" x14ac:dyDescent="0.2">
      <c r="A12" s="39" t="s">
        <v>39</v>
      </c>
      <c r="B12" s="23" t="s">
        <v>39</v>
      </c>
      <c r="C12" s="19" t="s">
        <v>327</v>
      </c>
      <c r="D12" s="25">
        <v>50</v>
      </c>
      <c r="E12" s="25"/>
      <c r="F12" s="25"/>
      <c r="G12" s="25"/>
      <c r="H12" s="41"/>
      <c r="I12" s="25"/>
      <c r="J12" s="25"/>
      <c r="L12" s="15"/>
    </row>
    <row r="13" spans="1:12" x14ac:dyDescent="0.2">
      <c r="A13" s="39" t="s">
        <v>40</v>
      </c>
      <c r="B13" s="23" t="s">
        <v>387</v>
      </c>
      <c r="C13" s="19" t="s">
        <v>326</v>
      </c>
      <c r="D13" s="25">
        <v>34.014679999999998</v>
      </c>
      <c r="E13" s="21">
        <v>272.72000000000003</v>
      </c>
      <c r="F13" s="21">
        <v>423.3</v>
      </c>
      <c r="G13" s="25"/>
      <c r="H13" s="21">
        <v>1267</v>
      </c>
      <c r="I13" s="25"/>
      <c r="J13" s="25"/>
    </row>
    <row r="14" spans="1:12" x14ac:dyDescent="0.2">
      <c r="A14" s="39" t="s">
        <v>41</v>
      </c>
      <c r="B14" s="23" t="s">
        <v>382</v>
      </c>
      <c r="C14" s="19" t="s">
        <v>326</v>
      </c>
      <c r="D14" s="25">
        <v>47.998199999999997</v>
      </c>
      <c r="E14" s="21">
        <v>81</v>
      </c>
      <c r="F14" s="21">
        <v>161</v>
      </c>
      <c r="G14" s="21">
        <v>2.1440000000000001</v>
      </c>
      <c r="H14" s="41"/>
      <c r="I14" s="25"/>
      <c r="J14" s="25"/>
    </row>
    <row r="15" spans="1:12" x14ac:dyDescent="0.2">
      <c r="A15" s="39" t="s">
        <v>30</v>
      </c>
      <c r="B15" s="23" t="s">
        <v>107</v>
      </c>
      <c r="C15" s="19" t="s">
        <v>326</v>
      </c>
      <c r="D15" s="25">
        <f>2*D24</f>
        <v>2.0158800000000001</v>
      </c>
      <c r="E15" s="47">
        <f>E24</f>
        <v>14.149999999999977</v>
      </c>
      <c r="F15" s="47">
        <f>F24</f>
        <v>20.249999999999972</v>
      </c>
      <c r="G15" s="21">
        <v>8.9899999999999994E-2</v>
      </c>
      <c r="H15" s="41">
        <v>14304</v>
      </c>
      <c r="I15" s="25"/>
      <c r="J15" s="25"/>
    </row>
    <row r="16" spans="1:12" x14ac:dyDescent="0.2">
      <c r="A16" s="39" t="s">
        <v>30</v>
      </c>
      <c r="B16" s="23" t="s">
        <v>107</v>
      </c>
      <c r="C16" s="19" t="s">
        <v>328</v>
      </c>
      <c r="D16" s="25">
        <f>D15</f>
        <v>2.0158800000000001</v>
      </c>
      <c r="E16" s="21"/>
      <c r="F16" s="21"/>
      <c r="G16" s="21"/>
      <c r="H16" s="41">
        <v>14304</v>
      </c>
      <c r="I16" s="25"/>
      <c r="J16" s="25"/>
    </row>
    <row r="17" spans="1:12" x14ac:dyDescent="0.2">
      <c r="A17" s="39" t="s">
        <v>28</v>
      </c>
      <c r="B17" s="23" t="s">
        <v>122</v>
      </c>
      <c r="C17" s="19" t="s">
        <v>326</v>
      </c>
      <c r="D17" s="25">
        <v>32</v>
      </c>
      <c r="E17" s="21">
        <v>54.8</v>
      </c>
      <c r="F17" s="21">
        <f>273.15-183</f>
        <v>90.149999999999977</v>
      </c>
      <c r="G17" s="21">
        <v>1.429</v>
      </c>
      <c r="H17" s="41">
        <v>920</v>
      </c>
      <c r="I17" s="25"/>
      <c r="J17" s="25"/>
    </row>
    <row r="18" spans="1:12" x14ac:dyDescent="0.2">
      <c r="A18" s="39" t="s">
        <v>28</v>
      </c>
      <c r="B18" s="23" t="s">
        <v>122</v>
      </c>
      <c r="C18" s="19" t="s">
        <v>328</v>
      </c>
      <c r="D18" s="25">
        <v>32</v>
      </c>
      <c r="E18" s="21">
        <v>54.8</v>
      </c>
      <c r="F18" s="21">
        <f>F17</f>
        <v>90.149999999999977</v>
      </c>
      <c r="G18" s="21">
        <v>1.141</v>
      </c>
      <c r="H18" s="41">
        <v>920</v>
      </c>
      <c r="I18" s="25"/>
      <c r="J18" s="25"/>
    </row>
    <row r="19" spans="1:12" x14ac:dyDescent="0.2">
      <c r="A19" s="39" t="s">
        <v>29</v>
      </c>
      <c r="B19" s="23" t="s">
        <v>120</v>
      </c>
      <c r="C19" s="19" t="s">
        <v>326</v>
      </c>
      <c r="D19" s="25">
        <v>28.013000000000002</v>
      </c>
      <c r="E19" s="21"/>
      <c r="F19" s="21">
        <v>77.36</v>
      </c>
      <c r="G19" s="21">
        <v>0.314</v>
      </c>
      <c r="H19" s="41">
        <v>1040</v>
      </c>
      <c r="I19" s="25"/>
      <c r="J19" s="25"/>
    </row>
    <row r="20" spans="1:12" x14ac:dyDescent="0.2">
      <c r="A20" s="39" t="s">
        <v>29</v>
      </c>
      <c r="B20" s="23" t="s">
        <v>120</v>
      </c>
      <c r="C20" s="19" t="s">
        <v>328</v>
      </c>
      <c r="D20" s="25">
        <v>28.013000000000002</v>
      </c>
      <c r="E20" s="21"/>
      <c r="F20" s="21">
        <v>77.36</v>
      </c>
      <c r="G20" s="21">
        <v>0.8085</v>
      </c>
      <c r="H20" s="41">
        <v>1040</v>
      </c>
      <c r="I20" s="25"/>
      <c r="J20" s="25"/>
    </row>
    <row r="21" spans="1:12" x14ac:dyDescent="0.2">
      <c r="A21" s="39" t="s">
        <v>338</v>
      </c>
      <c r="B21" s="23" t="s">
        <v>388</v>
      </c>
      <c r="C21" s="19" t="s">
        <v>327</v>
      </c>
      <c r="D21" s="25">
        <v>71.099999999999994</v>
      </c>
      <c r="E21" s="21">
        <f>380+273.15</f>
        <v>653.15</v>
      </c>
      <c r="F21" s="21"/>
      <c r="G21" s="21">
        <v>2.14</v>
      </c>
      <c r="H21" s="41"/>
      <c r="I21" s="25"/>
      <c r="J21" s="25"/>
    </row>
    <row r="22" spans="1:12" x14ac:dyDescent="0.2">
      <c r="A22" s="39" t="s">
        <v>339</v>
      </c>
      <c r="B22" s="23" t="s">
        <v>389</v>
      </c>
      <c r="C22" s="19" t="s">
        <v>328</v>
      </c>
      <c r="D22" s="25">
        <v>56.11</v>
      </c>
      <c r="E22" s="21"/>
      <c r="F22" s="21"/>
      <c r="G22" s="21"/>
      <c r="H22" s="41">
        <v>1180</v>
      </c>
      <c r="I22" s="25"/>
      <c r="J22" s="25"/>
    </row>
    <row r="23" spans="1:12" x14ac:dyDescent="0.2">
      <c r="A23" s="39" t="s">
        <v>339</v>
      </c>
      <c r="B23" s="23" t="s">
        <v>389</v>
      </c>
      <c r="C23" s="19" t="s">
        <v>327</v>
      </c>
      <c r="D23" s="25">
        <v>56.11</v>
      </c>
      <c r="E23" s="21">
        <f>273.15+360</f>
        <v>633.15</v>
      </c>
      <c r="F23" s="21">
        <f>273.15+1320</f>
        <v>1593.15</v>
      </c>
      <c r="G23" s="21">
        <v>2.04</v>
      </c>
      <c r="H23" s="41">
        <v>1180</v>
      </c>
      <c r="I23" s="25"/>
      <c r="J23" s="25"/>
    </row>
    <row r="24" spans="1:12" x14ac:dyDescent="0.2">
      <c r="A24" s="39" t="s">
        <v>106</v>
      </c>
      <c r="B24" s="23" t="s">
        <v>107</v>
      </c>
      <c r="C24" s="20" t="s">
        <v>326</v>
      </c>
      <c r="D24" s="26">
        <v>1.0079400000000001</v>
      </c>
      <c r="E24" s="31">
        <v>14.149999999999977</v>
      </c>
      <c r="F24" s="31">
        <v>20.249999999999972</v>
      </c>
      <c r="G24" s="25">
        <v>8.4000000000000005E-2</v>
      </c>
      <c r="H24" s="41">
        <v>709</v>
      </c>
      <c r="I24" s="25"/>
      <c r="J24" s="25">
        <v>0.02</v>
      </c>
    </row>
    <row r="25" spans="1:12" x14ac:dyDescent="0.2">
      <c r="A25" s="39" t="s">
        <v>112</v>
      </c>
      <c r="B25" s="23" t="s">
        <v>111</v>
      </c>
      <c r="C25" s="20" t="s">
        <v>326</v>
      </c>
      <c r="D25" s="27">
        <v>4.0026000000000002</v>
      </c>
      <c r="E25" s="31">
        <v>1.1499999999999773</v>
      </c>
      <c r="F25" s="31">
        <v>4.25</v>
      </c>
      <c r="G25" s="25">
        <v>0.17</v>
      </c>
      <c r="H25" s="42">
        <v>5193</v>
      </c>
      <c r="I25" s="25"/>
      <c r="J25" s="25">
        <v>0.1</v>
      </c>
      <c r="L25" s="38"/>
    </row>
    <row r="26" spans="1:12" x14ac:dyDescent="0.2">
      <c r="A26" s="39" t="s">
        <v>114</v>
      </c>
      <c r="B26" s="23" t="s">
        <v>113</v>
      </c>
      <c r="C26" s="20" t="s">
        <v>327</v>
      </c>
      <c r="D26" s="28">
        <v>6.9409999999999998</v>
      </c>
      <c r="E26" s="31">
        <v>453.65</v>
      </c>
      <c r="F26" s="31">
        <v>1615.15</v>
      </c>
      <c r="G26" s="25">
        <v>0.53</v>
      </c>
      <c r="H26" s="42">
        <v>3582</v>
      </c>
      <c r="I26" s="25">
        <v>58</v>
      </c>
      <c r="J26" s="25">
        <v>1.1599999999999999</v>
      </c>
      <c r="L26" s="38"/>
    </row>
    <row r="27" spans="1:12" x14ac:dyDescent="0.2">
      <c r="A27" s="39" t="s">
        <v>116</v>
      </c>
      <c r="B27" s="23" t="s">
        <v>115</v>
      </c>
      <c r="C27" s="20" t="s">
        <v>327</v>
      </c>
      <c r="D27" s="26">
        <v>9.0121819999999992</v>
      </c>
      <c r="E27" s="31">
        <v>1551.15</v>
      </c>
      <c r="F27" s="31">
        <v>3243.15</v>
      </c>
      <c r="G27" s="25">
        <v>1.85</v>
      </c>
      <c r="H27" s="42">
        <v>1825</v>
      </c>
      <c r="I27" s="25">
        <v>12.3</v>
      </c>
      <c r="J27" s="25">
        <v>10.029999999999999</v>
      </c>
    </row>
    <row r="28" spans="1:12" x14ac:dyDescent="0.2">
      <c r="A28" s="39" t="s">
        <v>118</v>
      </c>
      <c r="B28" s="23" t="s">
        <v>117</v>
      </c>
      <c r="C28" s="20" t="s">
        <v>327</v>
      </c>
      <c r="D28" s="26">
        <v>10.811</v>
      </c>
      <c r="E28" s="31">
        <v>2573.15</v>
      </c>
      <c r="F28" s="31">
        <v>2823.15</v>
      </c>
      <c r="G28" s="25">
        <v>2.34</v>
      </c>
      <c r="H28" s="42">
        <v>1026</v>
      </c>
      <c r="I28" s="25"/>
      <c r="J28" s="25">
        <v>17.8</v>
      </c>
    </row>
    <row r="29" spans="1:12" x14ac:dyDescent="0.2">
      <c r="A29" s="39" t="s">
        <v>14</v>
      </c>
      <c r="B29" s="23" t="s">
        <v>119</v>
      </c>
      <c r="C29" s="20" t="s">
        <v>327</v>
      </c>
      <c r="D29" s="26">
        <v>12.0107</v>
      </c>
      <c r="E29" s="31">
        <v>3923.15</v>
      </c>
      <c r="F29" s="31">
        <v>5100.1499999999996</v>
      </c>
      <c r="G29" s="25">
        <v>2.25</v>
      </c>
      <c r="H29" s="42">
        <v>709</v>
      </c>
      <c r="I29" s="25">
        <v>1.2</v>
      </c>
      <c r="J29" s="25">
        <v>54.5</v>
      </c>
    </row>
    <row r="30" spans="1:12" x14ac:dyDescent="0.2">
      <c r="A30" s="39" t="s">
        <v>14</v>
      </c>
      <c r="B30" s="23" t="s">
        <v>119</v>
      </c>
      <c r="C30" s="20" t="s">
        <v>326</v>
      </c>
      <c r="D30" s="26">
        <v>12.0107</v>
      </c>
      <c r="E30" s="31">
        <v>3923.15</v>
      </c>
      <c r="F30" s="31">
        <v>5100.1499999999996</v>
      </c>
      <c r="G30" s="25"/>
      <c r="H30" s="42">
        <v>600</v>
      </c>
      <c r="I30" s="25"/>
      <c r="J30" s="25"/>
    </row>
    <row r="31" spans="1:12" x14ac:dyDescent="0.2">
      <c r="A31" s="39" t="s">
        <v>121</v>
      </c>
      <c r="B31" s="23" t="s">
        <v>120</v>
      </c>
      <c r="C31" s="20" t="s">
        <v>326</v>
      </c>
      <c r="D31" s="28">
        <v>14.0067</v>
      </c>
      <c r="E31" s="31">
        <v>63.149999999999977</v>
      </c>
      <c r="F31" s="31">
        <v>77.349999999999966</v>
      </c>
      <c r="G31" s="25">
        <v>1.17</v>
      </c>
      <c r="H31" s="42">
        <v>1042</v>
      </c>
      <c r="I31" s="25"/>
      <c r="J31" s="25">
        <v>0.12</v>
      </c>
    </row>
    <row r="32" spans="1:12" x14ac:dyDescent="0.2">
      <c r="A32" s="39" t="s">
        <v>123</v>
      </c>
      <c r="B32" s="23" t="s">
        <v>122</v>
      </c>
      <c r="C32" s="20" t="s">
        <v>326</v>
      </c>
      <c r="D32" s="28">
        <v>15.9994</v>
      </c>
      <c r="E32" s="31">
        <v>54.149999999999977</v>
      </c>
      <c r="F32" s="31">
        <v>90.149999999999977</v>
      </c>
      <c r="G32" s="25">
        <v>1.33</v>
      </c>
      <c r="H32" s="42">
        <v>92</v>
      </c>
      <c r="I32" s="25"/>
      <c r="J32" s="25"/>
      <c r="L32" s="15"/>
    </row>
    <row r="33" spans="1:10" x14ac:dyDescent="0.2">
      <c r="A33" s="39" t="s">
        <v>125</v>
      </c>
      <c r="B33" s="23" t="s">
        <v>124</v>
      </c>
      <c r="C33" s="20" t="s">
        <v>326</v>
      </c>
      <c r="D33" s="26">
        <v>18.998403199999998</v>
      </c>
      <c r="E33" s="31">
        <v>54.149999999999977</v>
      </c>
      <c r="F33" s="31">
        <v>85.049999999999983</v>
      </c>
      <c r="G33" s="25">
        <v>1.58</v>
      </c>
      <c r="H33" s="42">
        <v>824</v>
      </c>
      <c r="I33" s="25"/>
      <c r="J33" s="25"/>
    </row>
    <row r="34" spans="1:10" x14ac:dyDescent="0.2">
      <c r="A34" s="39" t="s">
        <v>127</v>
      </c>
      <c r="B34" s="23" t="s">
        <v>126</v>
      </c>
      <c r="C34" s="20" t="s">
        <v>326</v>
      </c>
      <c r="D34" s="26">
        <v>20.1797</v>
      </c>
      <c r="E34" s="31">
        <v>24.149999999999977</v>
      </c>
      <c r="F34" s="31">
        <v>27.149999999999977</v>
      </c>
      <c r="G34" s="25">
        <v>0.84</v>
      </c>
      <c r="H34" s="42">
        <v>1030</v>
      </c>
      <c r="I34" s="25"/>
      <c r="J34" s="25">
        <v>0.1</v>
      </c>
    </row>
    <row r="35" spans="1:10" x14ac:dyDescent="0.2">
      <c r="A35" s="39" t="s">
        <v>129</v>
      </c>
      <c r="B35" s="23" t="s">
        <v>128</v>
      </c>
      <c r="C35" s="20" t="s">
        <v>327</v>
      </c>
      <c r="D35" s="29">
        <v>22.98977</v>
      </c>
      <c r="E35" s="31">
        <v>370.95</v>
      </c>
      <c r="F35" s="31">
        <v>1156.1500000000001</v>
      </c>
      <c r="G35" s="25">
        <v>0.97</v>
      </c>
      <c r="H35" s="42">
        <v>1230</v>
      </c>
      <c r="I35" s="25">
        <v>71</v>
      </c>
      <c r="J35" s="25">
        <v>0.68</v>
      </c>
    </row>
    <row r="36" spans="1:10" x14ac:dyDescent="0.2">
      <c r="A36" s="39" t="s">
        <v>131</v>
      </c>
      <c r="B36" s="23" t="s">
        <v>130</v>
      </c>
      <c r="C36" s="20" t="s">
        <v>327</v>
      </c>
      <c r="D36" s="30">
        <v>24.305</v>
      </c>
      <c r="E36" s="31">
        <v>921.94999999999993</v>
      </c>
      <c r="F36" s="31">
        <v>1380.15</v>
      </c>
      <c r="G36" s="25">
        <v>1.74</v>
      </c>
      <c r="H36" s="41">
        <v>1020</v>
      </c>
      <c r="I36" s="25">
        <v>26</v>
      </c>
      <c r="J36" s="25">
        <v>3.54</v>
      </c>
    </row>
    <row r="37" spans="1:10" x14ac:dyDescent="0.2">
      <c r="A37" s="39" t="s">
        <v>133</v>
      </c>
      <c r="B37" s="23" t="s">
        <v>132</v>
      </c>
      <c r="C37" s="20" t="s">
        <v>327</v>
      </c>
      <c r="D37" s="29">
        <v>26.981538</v>
      </c>
      <c r="E37" s="31">
        <v>933.55</v>
      </c>
      <c r="F37" s="31">
        <v>2740.15</v>
      </c>
      <c r="G37" s="25">
        <v>2.7</v>
      </c>
      <c r="H37" s="41">
        <v>900</v>
      </c>
      <c r="I37" s="25">
        <v>23.8</v>
      </c>
      <c r="J37" s="25">
        <v>7.22</v>
      </c>
    </row>
    <row r="38" spans="1:10" x14ac:dyDescent="0.2">
      <c r="A38" s="39" t="s">
        <v>135</v>
      </c>
      <c r="B38" s="23" t="s">
        <v>134</v>
      </c>
      <c r="C38" s="20" t="s">
        <v>327</v>
      </c>
      <c r="D38" s="26">
        <v>28.0855</v>
      </c>
      <c r="E38" s="31">
        <v>1683.15</v>
      </c>
      <c r="F38" s="31">
        <v>2628.15</v>
      </c>
      <c r="G38" s="25">
        <v>2.33</v>
      </c>
      <c r="H38" s="41">
        <v>700</v>
      </c>
      <c r="I38" s="25">
        <v>7.6</v>
      </c>
      <c r="J38" s="25">
        <v>9.8800000000000008</v>
      </c>
    </row>
    <row r="39" spans="1:10" x14ac:dyDescent="0.2">
      <c r="A39" s="39" t="s">
        <v>109</v>
      </c>
      <c r="B39" s="23" t="s">
        <v>136</v>
      </c>
      <c r="C39" s="20" t="s">
        <v>327</v>
      </c>
      <c r="D39" s="29">
        <v>30.973761</v>
      </c>
      <c r="E39" s="31">
        <v>317.25</v>
      </c>
      <c r="F39" s="31">
        <v>553.15</v>
      </c>
      <c r="G39" s="25">
        <v>1.82</v>
      </c>
      <c r="H39" s="42">
        <v>769</v>
      </c>
      <c r="I39" s="25">
        <v>124</v>
      </c>
      <c r="J39" s="25">
        <v>3.04</v>
      </c>
    </row>
    <row r="40" spans="1:10" x14ac:dyDescent="0.2">
      <c r="A40" s="39" t="s">
        <v>108</v>
      </c>
      <c r="B40" s="23" t="s">
        <v>137</v>
      </c>
      <c r="C40" s="20" t="s">
        <v>327</v>
      </c>
      <c r="D40" s="26">
        <v>32.064999999999998</v>
      </c>
      <c r="E40" s="31">
        <v>392.15</v>
      </c>
      <c r="F40" s="31">
        <v>3104.15</v>
      </c>
      <c r="G40" s="25">
        <v>2.0699999999999998</v>
      </c>
      <c r="H40" s="41">
        <v>710</v>
      </c>
      <c r="I40" s="25">
        <v>64.099999999999994</v>
      </c>
      <c r="J40" s="25">
        <v>1.78</v>
      </c>
    </row>
    <row r="41" spans="1:10" x14ac:dyDescent="0.2">
      <c r="A41" s="39" t="s">
        <v>139</v>
      </c>
      <c r="B41" s="23" t="s">
        <v>138</v>
      </c>
      <c r="C41" s="20" t="s">
        <v>327</v>
      </c>
      <c r="D41" s="28">
        <v>35.453000000000003</v>
      </c>
      <c r="E41" s="31">
        <v>172.14999999999998</v>
      </c>
      <c r="F41" s="31">
        <v>238.54999999999998</v>
      </c>
      <c r="G41" s="25">
        <v>2.95</v>
      </c>
      <c r="H41" s="41">
        <v>480</v>
      </c>
      <c r="I41" s="25"/>
      <c r="J41" s="25"/>
    </row>
    <row r="42" spans="1:10" x14ac:dyDescent="0.2">
      <c r="A42" s="39" t="s">
        <v>141</v>
      </c>
      <c r="B42" s="23" t="s">
        <v>140</v>
      </c>
      <c r="C42" s="20" t="s">
        <v>326</v>
      </c>
      <c r="D42" s="28">
        <v>39.948</v>
      </c>
      <c r="E42" s="31">
        <v>84.149999999999977</v>
      </c>
      <c r="F42" s="31">
        <v>87.449999999999989</v>
      </c>
      <c r="G42" s="25">
        <v>1.66</v>
      </c>
      <c r="H42" s="41">
        <v>520</v>
      </c>
      <c r="I42" s="25"/>
      <c r="J42" s="25">
        <v>0.16</v>
      </c>
    </row>
    <row r="43" spans="1:10" x14ac:dyDescent="0.2">
      <c r="A43" s="39" t="s">
        <v>15</v>
      </c>
      <c r="B43" s="23" t="s">
        <v>142</v>
      </c>
      <c r="C43" s="20" t="s">
        <v>327</v>
      </c>
      <c r="D43" s="26">
        <v>39.098300000000002</v>
      </c>
      <c r="E43" s="31">
        <v>336.45</v>
      </c>
      <c r="F43" s="31">
        <v>1033.1500000000001</v>
      </c>
      <c r="G43" s="25">
        <v>0.86</v>
      </c>
      <c r="H43" s="42">
        <v>757</v>
      </c>
      <c r="I43" s="25">
        <v>84</v>
      </c>
      <c r="J43" s="25">
        <v>0.32</v>
      </c>
    </row>
    <row r="44" spans="1:10" x14ac:dyDescent="0.2">
      <c r="A44" s="39" t="s">
        <v>144</v>
      </c>
      <c r="B44" s="23" t="s">
        <v>143</v>
      </c>
      <c r="C44" s="20" t="s">
        <v>327</v>
      </c>
      <c r="D44" s="26">
        <v>40.078000000000003</v>
      </c>
      <c r="E44" s="31">
        <v>1112.1500000000001</v>
      </c>
      <c r="F44" s="31">
        <v>1757.15</v>
      </c>
      <c r="G44" s="25">
        <v>1.54</v>
      </c>
      <c r="H44" s="42">
        <v>647</v>
      </c>
      <c r="I44" s="25">
        <v>22.5</v>
      </c>
      <c r="J44" s="25">
        <v>1.52</v>
      </c>
    </row>
    <row r="45" spans="1:10" x14ac:dyDescent="0.2">
      <c r="A45" s="39" t="s">
        <v>146</v>
      </c>
      <c r="B45" s="23" t="s">
        <v>145</v>
      </c>
      <c r="C45" s="20" t="s">
        <v>327</v>
      </c>
      <c r="D45" s="29">
        <v>44.955910000000003</v>
      </c>
      <c r="E45" s="31">
        <v>1812.15</v>
      </c>
      <c r="F45" s="31">
        <v>3104.15</v>
      </c>
      <c r="G45" s="25">
        <v>2.99</v>
      </c>
      <c r="H45" s="42">
        <v>568</v>
      </c>
      <c r="I45" s="25"/>
      <c r="J45" s="25">
        <v>4.3499999999999996</v>
      </c>
    </row>
    <row r="46" spans="1:10" x14ac:dyDescent="0.2">
      <c r="A46" s="39" t="s">
        <v>148</v>
      </c>
      <c r="B46" s="23" t="s">
        <v>147</v>
      </c>
      <c r="C46" s="20" t="s">
        <v>327</v>
      </c>
      <c r="D46" s="26">
        <v>47.866999999999997</v>
      </c>
      <c r="E46" s="31">
        <v>1933.15</v>
      </c>
      <c r="F46" s="31">
        <v>3560.15</v>
      </c>
      <c r="G46" s="25">
        <v>4.51</v>
      </c>
      <c r="H46" s="42">
        <v>523</v>
      </c>
      <c r="I46" s="25">
        <v>9</v>
      </c>
      <c r="J46" s="25">
        <v>10.51</v>
      </c>
    </row>
    <row r="47" spans="1:10" x14ac:dyDescent="0.2">
      <c r="A47" s="39" t="s">
        <v>150</v>
      </c>
      <c r="B47" s="23" t="s">
        <v>149</v>
      </c>
      <c r="C47" s="20" t="s">
        <v>327</v>
      </c>
      <c r="D47" s="26">
        <v>50.941499999999998</v>
      </c>
      <c r="E47" s="31">
        <v>2163.15</v>
      </c>
      <c r="F47" s="31">
        <v>3653.15</v>
      </c>
      <c r="G47" s="25">
        <v>6.09</v>
      </c>
      <c r="H47" s="42">
        <v>489</v>
      </c>
      <c r="I47" s="25"/>
      <c r="J47" s="25">
        <v>16.190000000000001</v>
      </c>
    </row>
    <row r="48" spans="1:10" x14ac:dyDescent="0.2">
      <c r="A48" s="39" t="s">
        <v>152</v>
      </c>
      <c r="B48" s="23" t="s">
        <v>151</v>
      </c>
      <c r="C48" s="20" t="s">
        <v>327</v>
      </c>
      <c r="D48" s="26">
        <v>51.996099999999998</v>
      </c>
      <c r="E48" s="31">
        <v>2130.15</v>
      </c>
      <c r="F48" s="31">
        <v>2945.15</v>
      </c>
      <c r="G48" s="25">
        <v>7.14</v>
      </c>
      <c r="H48" s="42">
        <v>449</v>
      </c>
      <c r="I48" s="25">
        <v>7.5</v>
      </c>
      <c r="J48" s="25">
        <v>19.010000000000002</v>
      </c>
    </row>
    <row r="49" spans="1:10" x14ac:dyDescent="0.2">
      <c r="A49" s="39" t="s">
        <v>154</v>
      </c>
      <c r="B49" s="23" t="s">
        <v>153</v>
      </c>
      <c r="C49" s="20" t="s">
        <v>327</v>
      </c>
      <c r="D49" s="26">
        <v>54.938048999999999</v>
      </c>
      <c r="E49" s="31">
        <v>1517.15</v>
      </c>
      <c r="F49" s="31">
        <v>2235.15</v>
      </c>
      <c r="G49" s="25">
        <v>7.44</v>
      </c>
      <c r="H49" s="41">
        <v>480</v>
      </c>
      <c r="I49" s="25">
        <v>23</v>
      </c>
      <c r="J49" s="25">
        <v>5.96</v>
      </c>
    </row>
    <row r="50" spans="1:10" x14ac:dyDescent="0.2">
      <c r="A50" s="39" t="s">
        <v>156</v>
      </c>
      <c r="B50" s="23" t="s">
        <v>155</v>
      </c>
      <c r="C50" s="20" t="s">
        <v>327</v>
      </c>
      <c r="D50" s="26">
        <v>55.844999999999999</v>
      </c>
      <c r="E50" s="31">
        <v>1808.15</v>
      </c>
      <c r="F50" s="31">
        <v>3023.15</v>
      </c>
      <c r="G50" s="25">
        <v>7.87</v>
      </c>
      <c r="H50" s="42">
        <v>449</v>
      </c>
      <c r="I50" s="25">
        <v>12</v>
      </c>
      <c r="J50" s="25">
        <v>16.829999999999998</v>
      </c>
    </row>
    <row r="51" spans="1:10" x14ac:dyDescent="0.2">
      <c r="A51" s="39" t="s">
        <v>158</v>
      </c>
      <c r="B51" s="23" t="s">
        <v>157</v>
      </c>
      <c r="C51" s="20" t="s">
        <v>327</v>
      </c>
      <c r="D51" s="29">
        <v>58.933199999999999</v>
      </c>
      <c r="E51" s="31">
        <v>1768.15</v>
      </c>
      <c r="F51" s="31">
        <v>3143.15</v>
      </c>
      <c r="G51" s="25">
        <v>8.89</v>
      </c>
      <c r="H51" s="42">
        <v>421</v>
      </c>
      <c r="I51" s="25">
        <v>13</v>
      </c>
      <c r="J51" s="25">
        <v>19.14</v>
      </c>
    </row>
    <row r="52" spans="1:10" x14ac:dyDescent="0.2">
      <c r="A52" s="39" t="s">
        <v>160</v>
      </c>
      <c r="B52" s="23" t="s">
        <v>159</v>
      </c>
      <c r="C52" s="20" t="s">
        <v>327</v>
      </c>
      <c r="D52" s="26">
        <v>58.693399999999997</v>
      </c>
      <c r="E52" s="31">
        <v>1726.15</v>
      </c>
      <c r="F52" s="31">
        <v>3003.15</v>
      </c>
      <c r="G52" s="25">
        <v>8.91</v>
      </c>
      <c r="H52" s="42">
        <v>444</v>
      </c>
      <c r="I52" s="25">
        <v>12.8</v>
      </c>
      <c r="J52" s="25">
        <v>18.600000000000001</v>
      </c>
    </row>
    <row r="53" spans="1:10" x14ac:dyDescent="0.2">
      <c r="A53" s="39" t="s">
        <v>162</v>
      </c>
      <c r="B53" s="23" t="s">
        <v>161</v>
      </c>
      <c r="C53" s="20" t="s">
        <v>327</v>
      </c>
      <c r="D53" s="26">
        <v>63.545999999999999</v>
      </c>
      <c r="E53" s="31">
        <v>1356.5500000000002</v>
      </c>
      <c r="F53" s="31">
        <v>2840.15</v>
      </c>
      <c r="G53" s="25">
        <v>8.92</v>
      </c>
      <c r="H53" s="42">
        <v>385</v>
      </c>
      <c r="I53" s="25">
        <v>16.8</v>
      </c>
      <c r="J53" s="25">
        <v>13.7</v>
      </c>
    </row>
    <row r="54" spans="1:10" x14ac:dyDescent="0.2">
      <c r="A54" s="39" t="s">
        <v>164</v>
      </c>
      <c r="B54" s="23" t="s">
        <v>163</v>
      </c>
      <c r="C54" s="20" t="s">
        <v>327</v>
      </c>
      <c r="D54" s="26">
        <v>65.39</v>
      </c>
      <c r="E54" s="31">
        <v>692.75</v>
      </c>
      <c r="F54" s="31">
        <v>1180.1500000000001</v>
      </c>
      <c r="G54" s="25">
        <v>7.14</v>
      </c>
      <c r="H54" s="42">
        <v>388</v>
      </c>
      <c r="I54" s="25">
        <v>26.3</v>
      </c>
      <c r="J54" s="25">
        <v>5.98</v>
      </c>
    </row>
    <row r="55" spans="1:10" x14ac:dyDescent="0.2">
      <c r="A55" s="39" t="s">
        <v>166</v>
      </c>
      <c r="B55" s="23" t="s">
        <v>165</v>
      </c>
      <c r="C55" s="20" t="s">
        <v>327</v>
      </c>
      <c r="D55" s="26">
        <v>69.722999999999999</v>
      </c>
      <c r="E55" s="31">
        <v>302.95</v>
      </c>
      <c r="F55" s="31">
        <v>2676.15</v>
      </c>
      <c r="G55" s="25">
        <v>5.91</v>
      </c>
      <c r="H55" s="42">
        <v>371</v>
      </c>
      <c r="I55" s="25">
        <v>18</v>
      </c>
      <c r="J55" s="25">
        <v>5.69</v>
      </c>
    </row>
    <row r="56" spans="1:10" x14ac:dyDescent="0.2">
      <c r="A56" s="39" t="s">
        <v>168</v>
      </c>
      <c r="B56" s="23" t="s">
        <v>167</v>
      </c>
      <c r="C56" s="20" t="s">
        <v>327</v>
      </c>
      <c r="D56" s="26">
        <v>72.64</v>
      </c>
      <c r="E56" s="31">
        <v>1210.55</v>
      </c>
      <c r="F56" s="31">
        <v>3103.15</v>
      </c>
      <c r="G56" s="25">
        <v>5.32</v>
      </c>
      <c r="H56" s="41">
        <v>320</v>
      </c>
      <c r="I56" s="25">
        <v>6</v>
      </c>
      <c r="J56" s="25">
        <v>7.72</v>
      </c>
    </row>
    <row r="57" spans="1:10" x14ac:dyDescent="0.2">
      <c r="A57" s="39" t="s">
        <v>170</v>
      </c>
      <c r="B57" s="23" t="s">
        <v>169</v>
      </c>
      <c r="C57" s="20" t="s">
        <v>327</v>
      </c>
      <c r="D57" s="27">
        <v>74.921599999999998</v>
      </c>
      <c r="E57" s="31">
        <v>886.15</v>
      </c>
      <c r="F57" s="31">
        <v>1090.1500000000001</v>
      </c>
      <c r="G57" s="25">
        <v>5.72</v>
      </c>
      <c r="H57" s="41">
        <v>330</v>
      </c>
      <c r="I57" s="25"/>
      <c r="J57" s="25">
        <v>3.94</v>
      </c>
    </row>
    <row r="58" spans="1:10" x14ac:dyDescent="0.2">
      <c r="A58" s="39" t="s">
        <v>172</v>
      </c>
      <c r="B58" s="23" t="s">
        <v>171</v>
      </c>
      <c r="C58" s="20" t="s">
        <v>327</v>
      </c>
      <c r="D58" s="28">
        <v>78.959999999999994</v>
      </c>
      <c r="E58" s="31">
        <v>490.15</v>
      </c>
      <c r="F58" s="31">
        <v>958.15</v>
      </c>
      <c r="G58" s="25">
        <v>4.8099999999999996</v>
      </c>
      <c r="H58" s="41">
        <v>320</v>
      </c>
      <c r="I58" s="25">
        <v>37</v>
      </c>
      <c r="J58" s="25">
        <v>0.91</v>
      </c>
    </row>
    <row r="59" spans="1:10" x14ac:dyDescent="0.2">
      <c r="A59" s="39" t="s">
        <v>174</v>
      </c>
      <c r="B59" s="23" t="s">
        <v>173</v>
      </c>
      <c r="C59" s="20" t="s">
        <v>328</v>
      </c>
      <c r="D59" s="26">
        <v>79.903999999999996</v>
      </c>
      <c r="E59" s="31">
        <v>266.14999999999998</v>
      </c>
      <c r="F59" s="31">
        <v>331.95</v>
      </c>
      <c r="G59" s="25">
        <v>3.14</v>
      </c>
      <c r="H59" s="42">
        <v>266</v>
      </c>
      <c r="I59" s="25"/>
      <c r="J59" s="25"/>
    </row>
    <row r="60" spans="1:10" x14ac:dyDescent="0.2">
      <c r="A60" s="39" t="s">
        <v>176</v>
      </c>
      <c r="B60" s="23" t="s">
        <v>175</v>
      </c>
      <c r="C60" s="20" t="s">
        <v>326</v>
      </c>
      <c r="D60" s="31">
        <v>83.8</v>
      </c>
      <c r="E60" s="31">
        <v>116.14999999999998</v>
      </c>
      <c r="F60" s="31">
        <v>20.849999999999966</v>
      </c>
      <c r="G60" s="25">
        <v>3.48</v>
      </c>
      <c r="H60" s="42">
        <v>248</v>
      </c>
      <c r="I60" s="25"/>
      <c r="J60" s="25">
        <v>0.18</v>
      </c>
    </row>
    <row r="61" spans="1:10" x14ac:dyDescent="0.2">
      <c r="A61" s="39" t="s">
        <v>178</v>
      </c>
      <c r="B61" s="23" t="s">
        <v>177</v>
      </c>
      <c r="C61" s="20" t="s">
        <v>327</v>
      </c>
      <c r="D61" s="26">
        <v>85.467799999999997</v>
      </c>
      <c r="E61" s="31">
        <v>312.04999999999995</v>
      </c>
      <c r="F61" s="31">
        <v>959.15</v>
      </c>
      <c r="G61" s="25">
        <v>1.53</v>
      </c>
      <c r="H61" s="42">
        <v>363</v>
      </c>
      <c r="I61" s="25">
        <v>90</v>
      </c>
      <c r="J61" s="25">
        <v>0.31</v>
      </c>
    </row>
    <row r="62" spans="1:10" x14ac:dyDescent="0.2">
      <c r="A62" s="39" t="s">
        <v>180</v>
      </c>
      <c r="B62" s="23" t="s">
        <v>179</v>
      </c>
      <c r="C62" s="20" t="s">
        <v>327</v>
      </c>
      <c r="D62" s="26">
        <v>87.62</v>
      </c>
      <c r="E62" s="31">
        <v>1042.1500000000001</v>
      </c>
      <c r="F62" s="31">
        <v>1657.15</v>
      </c>
      <c r="G62" s="25">
        <v>2.63</v>
      </c>
      <c r="H62" s="41">
        <v>300</v>
      </c>
      <c r="I62" s="25"/>
      <c r="J62" s="25">
        <v>1.1599999999999999</v>
      </c>
    </row>
    <row r="63" spans="1:10" x14ac:dyDescent="0.2">
      <c r="A63" s="39" t="s">
        <v>182</v>
      </c>
      <c r="B63" s="23" t="s">
        <v>181</v>
      </c>
      <c r="C63" s="20" t="s">
        <v>327</v>
      </c>
      <c r="D63" s="26">
        <v>88.905850000000001</v>
      </c>
      <c r="E63" s="31">
        <v>1796.15</v>
      </c>
      <c r="F63" s="31">
        <v>3611.15</v>
      </c>
      <c r="G63" s="25">
        <v>4.47</v>
      </c>
      <c r="H63" s="41">
        <v>300</v>
      </c>
      <c r="I63" s="25"/>
      <c r="J63" s="25">
        <v>3.66</v>
      </c>
    </row>
    <row r="64" spans="1:10" x14ac:dyDescent="0.2">
      <c r="A64" s="39" t="s">
        <v>184</v>
      </c>
      <c r="B64" s="23" t="s">
        <v>183</v>
      </c>
      <c r="C64" s="20" t="s">
        <v>327</v>
      </c>
      <c r="D64" s="26">
        <v>91.224000000000004</v>
      </c>
      <c r="E64" s="31">
        <v>2125.15</v>
      </c>
      <c r="F64" s="31">
        <v>4650.1499999999996</v>
      </c>
      <c r="G64" s="25">
        <v>6.51</v>
      </c>
      <c r="H64" s="42">
        <v>278</v>
      </c>
      <c r="I64" s="25">
        <v>4.8</v>
      </c>
      <c r="J64" s="25">
        <v>8.33</v>
      </c>
    </row>
    <row r="65" spans="1:10" x14ac:dyDescent="0.2">
      <c r="A65" s="39" t="s">
        <v>186</v>
      </c>
      <c r="B65" s="23" t="s">
        <v>185</v>
      </c>
      <c r="C65" s="20" t="s">
        <v>327</v>
      </c>
      <c r="D65" s="26">
        <v>92.906379999999999</v>
      </c>
      <c r="E65" s="31">
        <v>2741.15</v>
      </c>
      <c r="F65" s="31">
        <v>5015.1499999999996</v>
      </c>
      <c r="G65" s="25">
        <v>8.58</v>
      </c>
      <c r="H65" s="42">
        <v>265</v>
      </c>
      <c r="I65" s="25">
        <v>7.1</v>
      </c>
      <c r="J65" s="25">
        <v>17.02</v>
      </c>
    </row>
    <row r="66" spans="1:10" x14ac:dyDescent="0.2">
      <c r="A66" s="39" t="s">
        <v>188</v>
      </c>
      <c r="B66" s="23" t="s">
        <v>187</v>
      </c>
      <c r="C66" s="20" t="s">
        <v>327</v>
      </c>
      <c r="D66" s="28">
        <v>95.94</v>
      </c>
      <c r="E66" s="31">
        <v>2890.15</v>
      </c>
      <c r="F66" s="31">
        <v>5833.15</v>
      </c>
      <c r="G66" s="25">
        <v>10.28</v>
      </c>
      <c r="H66" s="41"/>
      <c r="I66" s="25">
        <v>5</v>
      </c>
      <c r="J66" s="25">
        <v>33.6</v>
      </c>
    </row>
    <row r="67" spans="1:10" x14ac:dyDescent="0.2">
      <c r="A67" s="39" t="s">
        <v>190</v>
      </c>
      <c r="B67" s="23" t="s">
        <v>189</v>
      </c>
      <c r="C67" s="20" t="s">
        <v>327</v>
      </c>
      <c r="D67" s="26">
        <v>98.906300000000002</v>
      </c>
      <c r="E67" s="31">
        <v>2445.15</v>
      </c>
      <c r="F67" s="31">
        <v>5150.1499999999996</v>
      </c>
      <c r="G67" s="25">
        <v>11.49</v>
      </c>
      <c r="H67" s="41">
        <v>240</v>
      </c>
      <c r="I67" s="25"/>
      <c r="J67" s="25">
        <v>29.7</v>
      </c>
    </row>
    <row r="68" spans="1:10" x14ac:dyDescent="0.2">
      <c r="A68" s="39" t="s">
        <v>192</v>
      </c>
      <c r="B68" s="23" t="s">
        <v>191</v>
      </c>
      <c r="C68" s="20" t="s">
        <v>327</v>
      </c>
      <c r="D68" s="26">
        <v>101.07</v>
      </c>
      <c r="E68" s="31">
        <v>2583.15</v>
      </c>
      <c r="F68" s="31">
        <v>4173.1499999999996</v>
      </c>
      <c r="G68" s="25">
        <v>12.45</v>
      </c>
      <c r="H68" s="42">
        <v>238</v>
      </c>
      <c r="I68" s="25">
        <v>9.6</v>
      </c>
      <c r="J68" s="25">
        <v>32.08</v>
      </c>
    </row>
    <row r="69" spans="1:10" x14ac:dyDescent="0.2">
      <c r="A69" s="39" t="s">
        <v>194</v>
      </c>
      <c r="B69" s="23" t="s">
        <v>193</v>
      </c>
      <c r="C69" s="20" t="s">
        <v>327</v>
      </c>
      <c r="D69" s="26">
        <v>102.9055</v>
      </c>
      <c r="E69" s="31">
        <v>2239.15</v>
      </c>
      <c r="F69" s="31">
        <v>5900.15</v>
      </c>
      <c r="G69" s="25">
        <v>12.41</v>
      </c>
      <c r="H69" s="42">
        <v>242</v>
      </c>
      <c r="I69" s="25">
        <v>8.5</v>
      </c>
      <c r="J69" s="25">
        <v>27.04</v>
      </c>
    </row>
    <row r="70" spans="1:10" x14ac:dyDescent="0.2">
      <c r="A70" s="39" t="s">
        <v>196</v>
      </c>
      <c r="B70" s="23" t="s">
        <v>195</v>
      </c>
      <c r="C70" s="20" t="s">
        <v>327</v>
      </c>
      <c r="D70" s="26">
        <v>106.42</v>
      </c>
      <c r="E70" s="31">
        <v>1827.15</v>
      </c>
      <c r="F70" s="31">
        <v>3243.15</v>
      </c>
      <c r="G70" s="25">
        <v>12.02</v>
      </c>
      <c r="H70" s="42">
        <v>244</v>
      </c>
      <c r="I70" s="25">
        <v>11</v>
      </c>
      <c r="J70" s="25">
        <v>18.079999999999998</v>
      </c>
    </row>
    <row r="71" spans="1:10" x14ac:dyDescent="0.2">
      <c r="A71" s="39" t="s">
        <v>198</v>
      </c>
      <c r="B71" s="23" t="s">
        <v>197</v>
      </c>
      <c r="C71" s="20" t="s">
        <v>327</v>
      </c>
      <c r="D71" s="26">
        <v>107.8682</v>
      </c>
      <c r="E71" s="31">
        <v>1235.05</v>
      </c>
      <c r="F71" s="31">
        <v>2485.15</v>
      </c>
      <c r="G71" s="25">
        <v>10.49</v>
      </c>
      <c r="H71" s="42">
        <v>235</v>
      </c>
      <c r="I71" s="25">
        <v>19.7</v>
      </c>
      <c r="J71" s="25">
        <v>10.07</v>
      </c>
    </row>
    <row r="72" spans="1:10" x14ac:dyDescent="0.2">
      <c r="A72" s="39" t="s">
        <v>200</v>
      </c>
      <c r="B72" s="23" t="s">
        <v>199</v>
      </c>
      <c r="C72" s="20" t="s">
        <v>327</v>
      </c>
      <c r="D72" s="26">
        <v>112.411</v>
      </c>
      <c r="E72" s="31">
        <v>594.04999999999995</v>
      </c>
      <c r="F72" s="31">
        <v>1038.1500000000001</v>
      </c>
      <c r="G72" s="25">
        <v>8.64</v>
      </c>
      <c r="H72" s="42">
        <v>232</v>
      </c>
      <c r="I72" s="25">
        <v>29.4</v>
      </c>
      <c r="J72" s="25">
        <v>4.67</v>
      </c>
    </row>
    <row r="73" spans="1:10" x14ac:dyDescent="0.2">
      <c r="A73" s="39" t="s">
        <v>202</v>
      </c>
      <c r="B73" s="23" t="s">
        <v>201</v>
      </c>
      <c r="C73" s="20" t="s">
        <v>327</v>
      </c>
      <c r="D73" s="26">
        <v>114.818</v>
      </c>
      <c r="E73" s="31">
        <v>429.75</v>
      </c>
      <c r="F73" s="31">
        <v>2353.15</v>
      </c>
      <c r="G73" s="25">
        <v>7.31</v>
      </c>
      <c r="H73" s="42">
        <v>233</v>
      </c>
      <c r="I73" s="25">
        <v>56</v>
      </c>
      <c r="J73" s="25">
        <v>4.1100000000000003</v>
      </c>
    </row>
    <row r="74" spans="1:10" x14ac:dyDescent="0.2">
      <c r="A74" s="39" t="s">
        <v>204</v>
      </c>
      <c r="B74" s="23" t="s">
        <v>203</v>
      </c>
      <c r="C74" s="20" t="s">
        <v>327</v>
      </c>
      <c r="D74" s="32">
        <v>118.71</v>
      </c>
      <c r="E74" s="31">
        <v>505.15</v>
      </c>
      <c r="F74" s="31">
        <v>2543.15</v>
      </c>
      <c r="G74" s="25">
        <v>7.29</v>
      </c>
      <c r="H74" s="42">
        <v>228</v>
      </c>
      <c r="I74" s="25">
        <v>27</v>
      </c>
      <c r="J74" s="25">
        <v>5.5</v>
      </c>
    </row>
    <row r="75" spans="1:10" x14ac:dyDescent="0.2">
      <c r="A75" s="39" t="s">
        <v>206</v>
      </c>
      <c r="B75" s="23" t="s">
        <v>205</v>
      </c>
      <c r="C75" s="20" t="s">
        <v>327</v>
      </c>
      <c r="D75" s="32">
        <v>121.76</v>
      </c>
      <c r="E75" s="31">
        <v>903.85</v>
      </c>
      <c r="F75" s="31">
        <v>2023.15</v>
      </c>
      <c r="G75" s="25">
        <v>6.69</v>
      </c>
      <c r="H75" s="42">
        <v>207</v>
      </c>
      <c r="I75" s="25">
        <v>10.9</v>
      </c>
      <c r="J75" s="25">
        <v>3.83</v>
      </c>
    </row>
    <row r="76" spans="1:10" x14ac:dyDescent="0.2">
      <c r="A76" s="39" t="s">
        <v>208</v>
      </c>
      <c r="B76" s="23" t="s">
        <v>207</v>
      </c>
      <c r="C76" s="20" t="s">
        <v>327</v>
      </c>
      <c r="D76" s="31">
        <v>127.6</v>
      </c>
      <c r="E76" s="31">
        <v>722.65</v>
      </c>
      <c r="F76" s="31">
        <v>1263.1500000000001</v>
      </c>
      <c r="G76" s="25">
        <v>6.25</v>
      </c>
      <c r="H76" s="42">
        <v>202</v>
      </c>
      <c r="I76" s="25">
        <v>17.2</v>
      </c>
      <c r="J76" s="25">
        <v>2.2999999999999998</v>
      </c>
    </row>
    <row r="77" spans="1:10" x14ac:dyDescent="0.2">
      <c r="A77" s="39" t="s">
        <v>110</v>
      </c>
      <c r="B77" s="23" t="s">
        <v>209</v>
      </c>
      <c r="C77" s="20" t="s">
        <v>327</v>
      </c>
      <c r="D77" s="26">
        <v>126.90447</v>
      </c>
      <c r="E77" s="31">
        <v>386.65</v>
      </c>
      <c r="F77" s="31">
        <v>457.15</v>
      </c>
      <c r="G77" s="25">
        <v>4.9400000000000004</v>
      </c>
      <c r="H77" s="42">
        <v>145</v>
      </c>
      <c r="I77" s="25">
        <v>83</v>
      </c>
      <c r="J77" s="25"/>
    </row>
    <row r="78" spans="1:10" x14ac:dyDescent="0.2">
      <c r="A78" s="39" t="s">
        <v>211</v>
      </c>
      <c r="B78" s="23" t="s">
        <v>210</v>
      </c>
      <c r="C78" s="20" t="s">
        <v>326</v>
      </c>
      <c r="D78" s="26">
        <v>131.29300000000001</v>
      </c>
      <c r="E78" s="31">
        <v>161.14999999999998</v>
      </c>
      <c r="F78" s="31">
        <v>166.04999999999998</v>
      </c>
      <c r="G78" s="25">
        <v>5.49</v>
      </c>
      <c r="H78" s="42">
        <v>158</v>
      </c>
      <c r="I78" s="25"/>
      <c r="J78" s="25"/>
    </row>
    <row r="79" spans="1:10" x14ac:dyDescent="0.2">
      <c r="A79" s="39" t="s">
        <v>213</v>
      </c>
      <c r="B79" s="23" t="s">
        <v>212</v>
      </c>
      <c r="C79" s="20" t="s">
        <v>327</v>
      </c>
      <c r="D79" s="26">
        <v>132.90545</v>
      </c>
      <c r="E79" s="31">
        <v>301.54999999999995</v>
      </c>
      <c r="F79" s="31">
        <v>942.15</v>
      </c>
      <c r="G79" s="25">
        <v>1.88</v>
      </c>
      <c r="H79" s="41">
        <v>240</v>
      </c>
      <c r="I79" s="25">
        <v>97</v>
      </c>
      <c r="J79" s="25">
        <v>0.2</v>
      </c>
    </row>
    <row r="80" spans="1:10" x14ac:dyDescent="0.2">
      <c r="A80" s="39" t="s">
        <v>215</v>
      </c>
      <c r="B80" s="23" t="s">
        <v>214</v>
      </c>
      <c r="C80" s="20" t="s">
        <v>327</v>
      </c>
      <c r="D80" s="26">
        <v>137.327</v>
      </c>
      <c r="E80" s="31">
        <v>998.15</v>
      </c>
      <c r="F80" s="31">
        <v>1913.15</v>
      </c>
      <c r="G80" s="25">
        <v>3.65</v>
      </c>
      <c r="H80" s="41"/>
      <c r="I80" s="25"/>
      <c r="J80" s="25">
        <v>1.03</v>
      </c>
    </row>
    <row r="81" spans="1:10" x14ac:dyDescent="0.2">
      <c r="A81" s="39" t="s">
        <v>217</v>
      </c>
      <c r="B81" s="23" t="s">
        <v>216</v>
      </c>
      <c r="C81" s="20" t="s">
        <v>327</v>
      </c>
      <c r="D81" s="26">
        <v>138.90549999999999</v>
      </c>
      <c r="E81" s="31">
        <v>1193.1500000000001</v>
      </c>
      <c r="F81" s="31">
        <v>3730.15</v>
      </c>
      <c r="G81" s="25">
        <v>6.16</v>
      </c>
      <c r="H81" s="41"/>
      <c r="I81" s="25"/>
      <c r="J81" s="25">
        <v>2.4300000000000002</v>
      </c>
    </row>
    <row r="82" spans="1:10" x14ac:dyDescent="0.2">
      <c r="A82" s="39" t="s">
        <v>219</v>
      </c>
      <c r="B82" s="23" t="s">
        <v>218</v>
      </c>
      <c r="C82" s="20" t="s">
        <v>327</v>
      </c>
      <c r="D82" s="26">
        <v>141.11600000000001</v>
      </c>
      <c r="E82" s="31">
        <v>1071.1500000000001</v>
      </c>
      <c r="F82" s="31">
        <v>3699.15</v>
      </c>
      <c r="G82" s="25">
        <v>6.77</v>
      </c>
      <c r="H82" s="41"/>
      <c r="I82" s="25"/>
      <c r="J82" s="25">
        <v>2.39</v>
      </c>
    </row>
    <row r="83" spans="1:10" x14ac:dyDescent="0.2">
      <c r="A83" s="39" t="s">
        <v>13</v>
      </c>
      <c r="B83" s="23" t="s">
        <v>220</v>
      </c>
      <c r="C83" s="20" t="s">
        <v>327</v>
      </c>
      <c r="D83" s="26">
        <v>140.90764999999999</v>
      </c>
      <c r="E83" s="31">
        <v>1204.1500000000001</v>
      </c>
      <c r="F83" s="31">
        <v>3785.15</v>
      </c>
      <c r="G83" s="25">
        <v>6.48</v>
      </c>
      <c r="H83" s="41"/>
      <c r="I83" s="25"/>
      <c r="J83" s="25">
        <v>3.06</v>
      </c>
    </row>
    <row r="84" spans="1:10" x14ac:dyDescent="0.2">
      <c r="A84" s="39" t="s">
        <v>222</v>
      </c>
      <c r="B84" s="23" t="s">
        <v>221</v>
      </c>
      <c r="C84" s="20" t="s">
        <v>327</v>
      </c>
      <c r="D84" s="26">
        <v>144.24</v>
      </c>
      <c r="E84" s="31">
        <v>1283.1500000000001</v>
      </c>
      <c r="F84" s="31">
        <v>273.14999999999998</v>
      </c>
      <c r="G84" s="25">
        <v>7</v>
      </c>
      <c r="H84" s="41"/>
      <c r="I84" s="25"/>
      <c r="J84" s="25">
        <v>3.27</v>
      </c>
    </row>
    <row r="85" spans="1:10" x14ac:dyDescent="0.2">
      <c r="A85" s="39" t="s">
        <v>224</v>
      </c>
      <c r="B85" s="23" t="s">
        <v>223</v>
      </c>
      <c r="C85" s="20" t="s">
        <v>327</v>
      </c>
      <c r="D85" s="26">
        <v>146.9151</v>
      </c>
      <c r="E85" s="31">
        <v>1353.15</v>
      </c>
      <c r="F85" s="31">
        <v>273.14999999999998</v>
      </c>
      <c r="G85" s="25">
        <v>7.22</v>
      </c>
      <c r="H85" s="41"/>
      <c r="I85" s="25"/>
      <c r="J85" s="25">
        <v>3.5</v>
      </c>
    </row>
    <row r="86" spans="1:10" x14ac:dyDescent="0.2">
      <c r="A86" s="39" t="s">
        <v>226</v>
      </c>
      <c r="B86" s="23" t="s">
        <v>225</v>
      </c>
      <c r="C86" s="20" t="s">
        <v>327</v>
      </c>
      <c r="D86" s="26">
        <v>150.36000000000001</v>
      </c>
      <c r="E86" s="31">
        <v>1345.15</v>
      </c>
      <c r="F86" s="31">
        <v>273.14999999999998</v>
      </c>
      <c r="G86" s="25">
        <v>7.54</v>
      </c>
      <c r="H86" s="41"/>
      <c r="I86" s="25"/>
      <c r="J86" s="25">
        <v>2.94</v>
      </c>
    </row>
    <row r="87" spans="1:10" x14ac:dyDescent="0.2">
      <c r="A87" s="39" t="s">
        <v>228</v>
      </c>
      <c r="B87" s="23" t="s">
        <v>227</v>
      </c>
      <c r="C87" s="20" t="s">
        <v>327</v>
      </c>
      <c r="D87" s="26">
        <v>151.964</v>
      </c>
      <c r="E87" s="31">
        <v>1095.1500000000001</v>
      </c>
      <c r="F87" s="31">
        <v>273.14999999999998</v>
      </c>
      <c r="G87" s="25">
        <v>5.25</v>
      </c>
      <c r="H87" s="41"/>
      <c r="I87" s="25"/>
      <c r="J87" s="25">
        <v>1.42</v>
      </c>
    </row>
    <row r="88" spans="1:10" x14ac:dyDescent="0.2">
      <c r="A88" s="39" t="s">
        <v>230</v>
      </c>
      <c r="B88" s="23" t="s">
        <v>229</v>
      </c>
      <c r="C88" s="20" t="s">
        <v>327</v>
      </c>
      <c r="D88" s="28">
        <v>157.25</v>
      </c>
      <c r="E88" s="31">
        <v>1584.15</v>
      </c>
      <c r="F88" s="31">
        <v>273.14999999999998</v>
      </c>
      <c r="G88" s="25">
        <v>7.89</v>
      </c>
      <c r="H88" s="41"/>
      <c r="I88" s="25"/>
      <c r="J88" s="25">
        <v>3.83</v>
      </c>
    </row>
    <row r="89" spans="1:10" x14ac:dyDescent="0.2">
      <c r="A89" s="39" t="s">
        <v>232</v>
      </c>
      <c r="B89" s="23" t="s">
        <v>231</v>
      </c>
      <c r="C89" s="20" t="s">
        <v>327</v>
      </c>
      <c r="D89" s="26">
        <v>158.92534000000001</v>
      </c>
      <c r="E89" s="31">
        <v>1633.15</v>
      </c>
      <c r="F89" s="31">
        <v>273.14999999999998</v>
      </c>
      <c r="G89" s="25">
        <v>8.25</v>
      </c>
      <c r="H89" s="41"/>
      <c r="I89" s="25"/>
      <c r="J89" s="25">
        <v>3.99</v>
      </c>
    </row>
    <row r="90" spans="1:10" x14ac:dyDescent="0.2">
      <c r="A90" s="39" t="s">
        <v>234</v>
      </c>
      <c r="B90" s="23" t="s">
        <v>233</v>
      </c>
      <c r="C90" s="20" t="s">
        <v>327</v>
      </c>
      <c r="D90" s="31">
        <v>162.5</v>
      </c>
      <c r="E90" s="31">
        <v>1682.15</v>
      </c>
      <c r="F90" s="31">
        <v>273.14999999999998</v>
      </c>
      <c r="G90" s="25">
        <v>8.56</v>
      </c>
      <c r="H90" s="41"/>
      <c r="I90" s="25"/>
      <c r="J90" s="25">
        <v>3.84</v>
      </c>
    </row>
    <row r="91" spans="1:10" x14ac:dyDescent="0.2">
      <c r="A91" s="39" t="s">
        <v>236</v>
      </c>
      <c r="B91" s="23" t="s">
        <v>235</v>
      </c>
      <c r="C91" s="20" t="s">
        <v>327</v>
      </c>
      <c r="D91" s="26">
        <v>164.93031999999999</v>
      </c>
      <c r="E91" s="31">
        <v>1743.15</v>
      </c>
      <c r="F91" s="31">
        <v>273.14999999999998</v>
      </c>
      <c r="G91" s="25">
        <v>8.7799999999999994</v>
      </c>
      <c r="H91" s="41"/>
      <c r="I91" s="25">
        <v>3.97</v>
      </c>
      <c r="J91" s="25"/>
    </row>
    <row r="92" spans="1:10" x14ac:dyDescent="0.2">
      <c r="A92" s="39" t="s">
        <v>238</v>
      </c>
      <c r="B92" s="23" t="s">
        <v>237</v>
      </c>
      <c r="C92" s="20" t="s">
        <v>327</v>
      </c>
      <c r="D92" s="26">
        <v>167.25899999999999</v>
      </c>
      <c r="E92" s="31">
        <v>1795.15</v>
      </c>
      <c r="F92" s="31">
        <v>273.14999999999998</v>
      </c>
      <c r="G92" s="25">
        <v>9.0500000000000007</v>
      </c>
      <c r="H92" s="41"/>
      <c r="I92" s="25"/>
      <c r="J92" s="25">
        <v>4.1100000000000003</v>
      </c>
    </row>
    <row r="93" spans="1:10" x14ac:dyDescent="0.2">
      <c r="A93" s="39" t="s">
        <v>240</v>
      </c>
      <c r="B93" s="23" t="s">
        <v>239</v>
      </c>
      <c r="C93" s="20" t="s">
        <v>327</v>
      </c>
      <c r="D93" s="26">
        <v>168.93421000000001</v>
      </c>
      <c r="E93" s="31">
        <v>1818.15</v>
      </c>
      <c r="F93" s="31">
        <v>273.14999999999998</v>
      </c>
      <c r="G93" s="25">
        <v>9.32</v>
      </c>
      <c r="H93" s="41"/>
      <c r="I93" s="25"/>
      <c r="J93" s="25">
        <v>3.97</v>
      </c>
    </row>
    <row r="94" spans="1:10" x14ac:dyDescent="0.2">
      <c r="A94" s="39" t="s">
        <v>242</v>
      </c>
      <c r="B94" s="23" t="s">
        <v>241</v>
      </c>
      <c r="C94" s="20" t="s">
        <v>327</v>
      </c>
      <c r="D94" s="28">
        <v>173.04</v>
      </c>
      <c r="E94" s="31">
        <v>1097.1500000000001</v>
      </c>
      <c r="F94" s="31">
        <v>273.14999999999998</v>
      </c>
      <c r="G94" s="25">
        <v>6.97</v>
      </c>
      <c r="H94" s="41"/>
      <c r="I94" s="25"/>
      <c r="J94" s="25">
        <v>1.33</v>
      </c>
    </row>
    <row r="95" spans="1:10" x14ac:dyDescent="0.2">
      <c r="A95" s="39" t="s">
        <v>244</v>
      </c>
      <c r="B95" s="23" t="s">
        <v>243</v>
      </c>
      <c r="C95" s="20" t="s">
        <v>327</v>
      </c>
      <c r="D95" s="26">
        <v>174.96700000000001</v>
      </c>
      <c r="E95" s="31">
        <v>1929.15</v>
      </c>
      <c r="F95" s="31">
        <v>273.14999999999998</v>
      </c>
      <c r="G95" s="25">
        <v>9.84</v>
      </c>
      <c r="H95" s="41"/>
      <c r="I95" s="25"/>
      <c r="J95" s="25">
        <v>4.1100000000000003</v>
      </c>
    </row>
    <row r="96" spans="1:10" x14ac:dyDescent="0.2">
      <c r="A96" s="39" t="s">
        <v>246</v>
      </c>
      <c r="B96" s="23" t="s">
        <v>245</v>
      </c>
      <c r="C96" s="20" t="s">
        <v>327</v>
      </c>
      <c r="D96" s="28">
        <v>178.49</v>
      </c>
      <c r="E96" s="31">
        <v>2500.15</v>
      </c>
      <c r="F96" s="31">
        <v>4875.1499999999996</v>
      </c>
      <c r="G96" s="25">
        <v>13.31</v>
      </c>
      <c r="H96" s="41"/>
      <c r="I96" s="25"/>
      <c r="J96" s="25">
        <v>10.9</v>
      </c>
    </row>
    <row r="97" spans="1:10" x14ac:dyDescent="0.2">
      <c r="A97" s="39" t="s">
        <v>248</v>
      </c>
      <c r="B97" s="23" t="s">
        <v>247</v>
      </c>
      <c r="C97" s="20" t="s">
        <v>327</v>
      </c>
      <c r="D97" s="26">
        <v>180.9479</v>
      </c>
      <c r="E97" s="31">
        <v>3269.15</v>
      </c>
      <c r="F97" s="31">
        <v>5698.15</v>
      </c>
      <c r="G97" s="25">
        <v>16.68</v>
      </c>
      <c r="H97" s="41"/>
      <c r="I97" s="25">
        <v>6.5</v>
      </c>
      <c r="J97" s="25">
        <v>20</v>
      </c>
    </row>
    <row r="98" spans="1:10" x14ac:dyDescent="0.2">
      <c r="A98" s="39" t="s">
        <v>250</v>
      </c>
      <c r="B98" s="23" t="s">
        <v>249</v>
      </c>
      <c r="C98" s="20" t="s">
        <v>327</v>
      </c>
      <c r="D98" s="26">
        <v>183.84</v>
      </c>
      <c r="E98" s="31">
        <v>3683.15</v>
      </c>
      <c r="F98" s="31">
        <v>5933.15</v>
      </c>
      <c r="G98" s="25">
        <v>19.260000000000002</v>
      </c>
      <c r="H98" s="41"/>
      <c r="I98" s="25">
        <v>4.3</v>
      </c>
      <c r="J98" s="25">
        <v>32.32</v>
      </c>
    </row>
    <row r="99" spans="1:10" x14ac:dyDescent="0.2">
      <c r="A99" s="39" t="s">
        <v>252</v>
      </c>
      <c r="B99" s="23" t="s">
        <v>251</v>
      </c>
      <c r="C99" s="20" t="s">
        <v>327</v>
      </c>
      <c r="D99" s="26">
        <v>186.20699999999999</v>
      </c>
      <c r="E99" s="31">
        <v>3453.15</v>
      </c>
      <c r="F99" s="31">
        <v>5900.15</v>
      </c>
      <c r="G99" s="25">
        <v>21.03</v>
      </c>
      <c r="H99" s="41"/>
      <c r="I99" s="25"/>
      <c r="J99" s="25">
        <v>37.200000000000003</v>
      </c>
    </row>
    <row r="100" spans="1:10" x14ac:dyDescent="0.2">
      <c r="A100" s="39" t="s">
        <v>254</v>
      </c>
      <c r="B100" s="23" t="s">
        <v>253</v>
      </c>
      <c r="C100" s="20" t="s">
        <v>327</v>
      </c>
      <c r="D100" s="26">
        <v>190.23</v>
      </c>
      <c r="E100" s="31">
        <v>3318.15</v>
      </c>
      <c r="F100" s="31">
        <v>5573.15</v>
      </c>
      <c r="G100" s="25">
        <v>22.61</v>
      </c>
      <c r="H100" s="41"/>
      <c r="I100" s="25">
        <v>6.6</v>
      </c>
      <c r="J100" s="25">
        <v>41.8</v>
      </c>
    </row>
    <row r="101" spans="1:10" x14ac:dyDescent="0.2">
      <c r="A101" s="39" t="s">
        <v>256</v>
      </c>
      <c r="B101" s="23" t="s">
        <v>255</v>
      </c>
      <c r="C101" s="20" t="s">
        <v>327</v>
      </c>
      <c r="D101" s="26">
        <v>192.21700000000001</v>
      </c>
      <c r="E101" s="31">
        <v>2683.15</v>
      </c>
      <c r="F101" s="31">
        <v>4403.1499999999996</v>
      </c>
      <c r="G101" s="25">
        <v>22.65</v>
      </c>
      <c r="H101" s="41"/>
      <c r="I101" s="25">
        <v>6.6</v>
      </c>
      <c r="J101" s="25">
        <v>35.5</v>
      </c>
    </row>
    <row r="102" spans="1:10" x14ac:dyDescent="0.2">
      <c r="A102" s="39" t="s">
        <v>258</v>
      </c>
      <c r="B102" s="23" t="s">
        <v>257</v>
      </c>
      <c r="C102" s="20" t="s">
        <v>327</v>
      </c>
      <c r="D102" s="26">
        <v>195.078</v>
      </c>
      <c r="E102" s="31">
        <v>2045.15</v>
      </c>
      <c r="F102" s="31">
        <v>4100.1499999999996</v>
      </c>
      <c r="G102" s="25">
        <v>21.45</v>
      </c>
      <c r="H102" s="41">
        <v>130</v>
      </c>
      <c r="I102" s="25">
        <v>9</v>
      </c>
      <c r="J102" s="25">
        <v>27.83</v>
      </c>
    </row>
    <row r="103" spans="1:10" x14ac:dyDescent="0.2">
      <c r="A103" s="39" t="s">
        <v>260</v>
      </c>
      <c r="B103" s="23" t="s">
        <v>259</v>
      </c>
      <c r="C103" s="20" t="s">
        <v>327</v>
      </c>
      <c r="D103" s="26">
        <v>196.96654000000001</v>
      </c>
      <c r="E103" s="31">
        <v>1337.5500000000002</v>
      </c>
      <c r="F103" s="31">
        <v>3353.15</v>
      </c>
      <c r="G103" s="25">
        <v>19.32</v>
      </c>
      <c r="H103" s="43">
        <v>128</v>
      </c>
      <c r="I103" s="25">
        <v>14.3</v>
      </c>
      <c r="J103" s="25">
        <v>17.32</v>
      </c>
    </row>
    <row r="104" spans="1:10" x14ac:dyDescent="0.2">
      <c r="A104" s="39" t="s">
        <v>262</v>
      </c>
      <c r="B104" s="23" t="s">
        <v>261</v>
      </c>
      <c r="C104" s="20" t="s">
        <v>327</v>
      </c>
      <c r="D104" s="26">
        <v>200.59</v>
      </c>
      <c r="E104" s="31">
        <v>234.14999999999998</v>
      </c>
      <c r="F104" s="31">
        <v>629.75</v>
      </c>
      <c r="G104" s="25">
        <v>13.55</v>
      </c>
      <c r="H104" s="41"/>
      <c r="I104" s="25"/>
      <c r="J104" s="25">
        <v>3.82</v>
      </c>
    </row>
    <row r="105" spans="1:10" x14ac:dyDescent="0.2">
      <c r="A105" s="39" t="s">
        <v>264</v>
      </c>
      <c r="B105" s="23" t="s">
        <v>263</v>
      </c>
      <c r="C105" s="20" t="s">
        <v>327</v>
      </c>
      <c r="D105" s="26">
        <v>204.38329999999999</v>
      </c>
      <c r="E105" s="31">
        <v>576.65</v>
      </c>
      <c r="F105" s="31">
        <v>1730.15</v>
      </c>
      <c r="G105" s="25">
        <v>11.85</v>
      </c>
      <c r="H105" s="41"/>
      <c r="I105" s="25">
        <v>29</v>
      </c>
      <c r="J105" s="25">
        <v>3.53</v>
      </c>
    </row>
    <row r="106" spans="1:10" x14ac:dyDescent="0.2">
      <c r="A106" s="39" t="s">
        <v>266</v>
      </c>
      <c r="B106" s="23" t="s">
        <v>265</v>
      </c>
      <c r="C106" s="20" t="s">
        <v>327</v>
      </c>
      <c r="D106" s="26">
        <v>207.2</v>
      </c>
      <c r="E106" s="31">
        <v>600.65</v>
      </c>
      <c r="F106" s="31">
        <v>2013.15</v>
      </c>
      <c r="G106" s="25">
        <v>11.34</v>
      </c>
      <c r="H106" s="43">
        <v>129</v>
      </c>
      <c r="I106" s="25">
        <v>29.4</v>
      </c>
      <c r="J106" s="25">
        <v>4.3</v>
      </c>
    </row>
    <row r="107" spans="1:10" x14ac:dyDescent="0.2">
      <c r="A107" s="39" t="s">
        <v>268</v>
      </c>
      <c r="B107" s="23" t="s">
        <v>267</v>
      </c>
      <c r="C107" s="20" t="s">
        <v>327</v>
      </c>
      <c r="D107" s="26">
        <v>208.98038</v>
      </c>
      <c r="E107" s="31">
        <v>544.45000000000005</v>
      </c>
      <c r="F107" s="31">
        <v>1833.15</v>
      </c>
      <c r="G107" s="25">
        <v>9.8000000000000007</v>
      </c>
      <c r="H107" s="41"/>
      <c r="I107" s="25">
        <v>13.5</v>
      </c>
      <c r="J107" s="25">
        <v>3.15</v>
      </c>
    </row>
    <row r="108" spans="1:10" x14ac:dyDescent="0.2">
      <c r="A108" s="39" t="s">
        <v>270</v>
      </c>
      <c r="B108" s="23" t="s">
        <v>269</v>
      </c>
      <c r="C108" s="20" t="s">
        <v>327</v>
      </c>
      <c r="D108" s="26">
        <v>208.98240000000001</v>
      </c>
      <c r="E108" s="31">
        <v>527.15</v>
      </c>
      <c r="F108" s="31">
        <v>1235.1500000000001</v>
      </c>
      <c r="G108" s="25">
        <v>9.1999999999999993</v>
      </c>
      <c r="H108" s="41"/>
      <c r="I108" s="25"/>
      <c r="J108" s="25">
        <v>2.6</v>
      </c>
    </row>
    <row r="109" spans="1:10" x14ac:dyDescent="0.2">
      <c r="A109" s="39" t="s">
        <v>272</v>
      </c>
      <c r="B109" s="23" t="s">
        <v>271</v>
      </c>
      <c r="C109" s="20" t="s">
        <v>327</v>
      </c>
      <c r="D109" s="26">
        <v>209.9871</v>
      </c>
      <c r="E109" s="31">
        <v>575.15</v>
      </c>
      <c r="F109" s="31">
        <v>610.15</v>
      </c>
      <c r="G109" s="25"/>
      <c r="H109" s="41"/>
      <c r="I109" s="25"/>
      <c r="J109" s="25"/>
    </row>
    <row r="110" spans="1:10" x14ac:dyDescent="0.2">
      <c r="A110" s="39" t="s">
        <v>274</v>
      </c>
      <c r="B110" s="23" t="s">
        <v>273</v>
      </c>
      <c r="C110" s="20" t="s">
        <v>326</v>
      </c>
      <c r="D110" s="26">
        <v>222.01759999999999</v>
      </c>
      <c r="E110" s="31">
        <v>202.14999999999998</v>
      </c>
      <c r="F110" s="31">
        <v>211.34999999999997</v>
      </c>
      <c r="G110" s="25">
        <v>9.23</v>
      </c>
      <c r="H110" s="41">
        <v>94</v>
      </c>
      <c r="I110" s="25"/>
      <c r="J110" s="25"/>
    </row>
    <row r="111" spans="1:10" x14ac:dyDescent="0.2">
      <c r="A111" s="39" t="s">
        <v>276</v>
      </c>
      <c r="B111" s="23" t="s">
        <v>275</v>
      </c>
      <c r="C111" s="20" t="s">
        <v>327</v>
      </c>
      <c r="D111" s="26">
        <v>223.0197</v>
      </c>
      <c r="E111" s="31">
        <v>300.14999999999998</v>
      </c>
      <c r="F111" s="31">
        <v>950.15</v>
      </c>
      <c r="G111" s="25"/>
      <c r="H111" s="41"/>
      <c r="I111" s="25"/>
      <c r="J111" s="25">
        <v>0.2</v>
      </c>
    </row>
    <row r="112" spans="1:10" x14ac:dyDescent="0.2">
      <c r="A112" s="39" t="s">
        <v>278</v>
      </c>
      <c r="B112" s="23" t="s">
        <v>277</v>
      </c>
      <c r="C112" s="20" t="s">
        <v>327</v>
      </c>
      <c r="D112" s="26">
        <v>226.02539999999999</v>
      </c>
      <c r="E112" s="31">
        <v>973.15</v>
      </c>
      <c r="F112" s="31">
        <v>1413.15</v>
      </c>
      <c r="G112" s="25">
        <v>5.5</v>
      </c>
      <c r="H112" s="41"/>
      <c r="I112" s="25"/>
      <c r="J112" s="25">
        <v>1.32</v>
      </c>
    </row>
    <row r="113" spans="1:10" x14ac:dyDescent="0.2">
      <c r="A113" s="39" t="s">
        <v>280</v>
      </c>
      <c r="B113" s="23" t="s">
        <v>279</v>
      </c>
      <c r="C113" s="20" t="s">
        <v>327</v>
      </c>
      <c r="D113" s="26">
        <v>227.02780000000001</v>
      </c>
      <c r="E113" s="31">
        <v>1323.15</v>
      </c>
      <c r="F113" s="31">
        <v>3473.15</v>
      </c>
      <c r="G113" s="25">
        <v>10.07</v>
      </c>
      <c r="H113" s="41"/>
      <c r="I113" s="25"/>
      <c r="J113" s="25">
        <v>2.5</v>
      </c>
    </row>
    <row r="114" spans="1:10" x14ac:dyDescent="0.2">
      <c r="A114" s="39" t="s">
        <v>282</v>
      </c>
      <c r="B114" s="23" t="s">
        <v>281</v>
      </c>
      <c r="C114" s="20" t="s">
        <v>327</v>
      </c>
      <c r="D114" s="26">
        <v>232.03809999999999</v>
      </c>
      <c r="E114" s="31">
        <v>2023.15</v>
      </c>
      <c r="F114" s="31">
        <v>5063.1499999999996</v>
      </c>
      <c r="G114" s="25">
        <v>11.72</v>
      </c>
      <c r="H114" s="41"/>
      <c r="I114" s="25">
        <v>11</v>
      </c>
      <c r="J114" s="25">
        <v>5.43</v>
      </c>
    </row>
    <row r="115" spans="1:10" x14ac:dyDescent="0.2">
      <c r="A115" s="39" t="s">
        <v>284</v>
      </c>
      <c r="B115" s="23" t="s">
        <v>283</v>
      </c>
      <c r="C115" s="20" t="s">
        <v>327</v>
      </c>
      <c r="D115" s="26">
        <v>231.03587999999999</v>
      </c>
      <c r="E115" s="31">
        <v>1827.15</v>
      </c>
      <c r="F115" s="31">
        <v>273.14999999999998</v>
      </c>
      <c r="G115" s="25">
        <v>15.37</v>
      </c>
      <c r="H115" s="41"/>
      <c r="I115" s="25"/>
      <c r="J115" s="25">
        <v>7.6</v>
      </c>
    </row>
    <row r="116" spans="1:10" x14ac:dyDescent="0.2">
      <c r="A116" s="39" t="s">
        <v>286</v>
      </c>
      <c r="B116" s="23" t="s">
        <v>285</v>
      </c>
      <c r="C116" s="20" t="s">
        <v>327</v>
      </c>
      <c r="D116" s="26">
        <v>238.02891</v>
      </c>
      <c r="E116" s="31">
        <v>1405.4499999999998</v>
      </c>
      <c r="F116" s="31">
        <v>4091.15</v>
      </c>
      <c r="G116" s="25">
        <v>18.97</v>
      </c>
      <c r="H116" s="41"/>
      <c r="I116" s="25"/>
      <c r="J116" s="25">
        <v>9.8699999999999992</v>
      </c>
    </row>
    <row r="117" spans="1:10" x14ac:dyDescent="0.2">
      <c r="A117" s="39" t="s">
        <v>288</v>
      </c>
      <c r="B117" s="23" t="s">
        <v>287</v>
      </c>
      <c r="C117" s="20" t="s">
        <v>327</v>
      </c>
      <c r="D117" s="26">
        <v>237.04820000000001</v>
      </c>
      <c r="E117" s="31">
        <v>913.15</v>
      </c>
      <c r="F117" s="31">
        <v>273.14999999999998</v>
      </c>
      <c r="G117" s="25">
        <v>20.48</v>
      </c>
      <c r="H117" s="41"/>
      <c r="I117" s="25"/>
      <c r="J117" s="25">
        <v>6.8</v>
      </c>
    </row>
    <row r="118" spans="1:10" x14ac:dyDescent="0.2">
      <c r="A118" s="39" t="s">
        <v>290</v>
      </c>
      <c r="B118" s="23" t="s">
        <v>289</v>
      </c>
      <c r="C118" s="20" t="s">
        <v>327</v>
      </c>
      <c r="D118" s="26">
        <v>244.0642</v>
      </c>
      <c r="E118" s="31">
        <v>914.15</v>
      </c>
      <c r="F118" s="31">
        <v>273.14999999999998</v>
      </c>
      <c r="G118" s="25">
        <v>19.739999999999998</v>
      </c>
      <c r="H118" s="25"/>
      <c r="I118" s="25"/>
      <c r="J118" s="25">
        <v>5.4</v>
      </c>
    </row>
    <row r="119" spans="1:10" x14ac:dyDescent="0.2">
      <c r="A119" s="39" t="s">
        <v>292</v>
      </c>
      <c r="B119" s="23" t="s">
        <v>291</v>
      </c>
      <c r="C119" s="20" t="s">
        <v>327</v>
      </c>
      <c r="D119" s="26">
        <v>243.06139999999999</v>
      </c>
      <c r="E119" s="31">
        <v>1267.1500000000001</v>
      </c>
      <c r="F119" s="31">
        <v>273.14999999999998</v>
      </c>
      <c r="G119" s="25">
        <v>13.67</v>
      </c>
      <c r="H119" s="25"/>
      <c r="I119" s="25"/>
      <c r="J119" s="25"/>
    </row>
    <row r="120" spans="1:10" x14ac:dyDescent="0.2">
      <c r="A120" s="39" t="s">
        <v>294</v>
      </c>
      <c r="B120" s="23" t="s">
        <v>293</v>
      </c>
      <c r="C120" s="20" t="s">
        <v>327</v>
      </c>
      <c r="D120" s="26">
        <v>247.0703</v>
      </c>
      <c r="E120" s="31">
        <v>1613.15</v>
      </c>
      <c r="F120" s="31">
        <v>273.14999999999998</v>
      </c>
      <c r="G120" s="25">
        <v>13.51</v>
      </c>
      <c r="H120" s="25"/>
      <c r="I120" s="25"/>
      <c r="J120" s="25"/>
    </row>
    <row r="121" spans="1:10" x14ac:dyDescent="0.2">
      <c r="A121" s="39" t="s">
        <v>296</v>
      </c>
      <c r="B121" s="23" t="s">
        <v>295</v>
      </c>
      <c r="C121" s="20" t="s">
        <v>327</v>
      </c>
      <c r="D121" s="26">
        <v>247.0703</v>
      </c>
      <c r="E121" s="31">
        <v>1259.1500000000001</v>
      </c>
      <c r="F121" s="31">
        <v>273.14999999999998</v>
      </c>
      <c r="G121" s="25">
        <v>13.25</v>
      </c>
      <c r="H121" s="25"/>
      <c r="I121" s="25"/>
      <c r="J121" s="25"/>
    </row>
    <row r="122" spans="1:10" x14ac:dyDescent="0.2">
      <c r="A122" s="39" t="s">
        <v>298</v>
      </c>
      <c r="B122" s="23" t="s">
        <v>297</v>
      </c>
      <c r="C122" s="20" t="s">
        <v>327</v>
      </c>
      <c r="D122" s="26">
        <v>251.0796</v>
      </c>
      <c r="E122" s="31">
        <v>1173.1500000000001</v>
      </c>
      <c r="F122" s="31">
        <v>273.14999999999998</v>
      </c>
      <c r="G122" s="25">
        <v>15.1</v>
      </c>
      <c r="H122" s="25"/>
      <c r="I122" s="25"/>
      <c r="J122" s="25"/>
    </row>
    <row r="123" spans="1:10" x14ac:dyDescent="0.2">
      <c r="A123" s="39" t="s">
        <v>300</v>
      </c>
      <c r="B123" s="23" t="s">
        <v>299</v>
      </c>
      <c r="C123" s="20" t="s">
        <v>327</v>
      </c>
      <c r="D123" s="26">
        <v>252.0829</v>
      </c>
      <c r="E123" s="25"/>
      <c r="F123" s="25"/>
      <c r="G123" s="25"/>
      <c r="H123" s="25"/>
      <c r="I123" s="25"/>
      <c r="J123" s="25"/>
    </row>
    <row r="124" spans="1:10" x14ac:dyDescent="0.2">
      <c r="A124" s="39" t="s">
        <v>302</v>
      </c>
      <c r="B124" s="23" t="s">
        <v>301</v>
      </c>
      <c r="C124" s="20" t="s">
        <v>327</v>
      </c>
      <c r="D124" s="26">
        <v>257.0951</v>
      </c>
      <c r="E124" s="25"/>
      <c r="F124" s="25"/>
      <c r="G124" s="25"/>
      <c r="H124" s="25"/>
      <c r="I124" s="25"/>
      <c r="J124" s="25"/>
    </row>
    <row r="125" spans="1:10" x14ac:dyDescent="0.2">
      <c r="A125" s="39" t="s">
        <v>304</v>
      </c>
      <c r="B125" s="23" t="s">
        <v>303</v>
      </c>
      <c r="C125" s="20" t="s">
        <v>327</v>
      </c>
      <c r="D125" s="26">
        <v>258.09859999999998</v>
      </c>
      <c r="E125" s="25"/>
      <c r="F125" s="25"/>
      <c r="G125" s="25"/>
      <c r="H125" s="25"/>
      <c r="I125" s="25"/>
      <c r="J125" s="25"/>
    </row>
    <row r="126" spans="1:10" x14ac:dyDescent="0.2">
      <c r="A126" s="39" t="s">
        <v>306</v>
      </c>
      <c r="B126" s="23" t="s">
        <v>305</v>
      </c>
      <c r="C126" s="20" t="s">
        <v>327</v>
      </c>
      <c r="D126" s="26">
        <v>259.10090000000002</v>
      </c>
      <c r="E126" s="25"/>
      <c r="F126" s="25"/>
      <c r="G126" s="25"/>
      <c r="H126" s="25"/>
      <c r="I126" s="25"/>
      <c r="J126" s="25"/>
    </row>
    <row r="127" spans="1:10" x14ac:dyDescent="0.2">
      <c r="A127" s="39" t="s">
        <v>308</v>
      </c>
      <c r="B127" s="23" t="s">
        <v>307</v>
      </c>
      <c r="C127" s="20" t="s">
        <v>327</v>
      </c>
      <c r="D127" s="26">
        <v>262.11</v>
      </c>
      <c r="E127" s="25"/>
      <c r="F127" s="25"/>
      <c r="G127" s="25"/>
      <c r="H127" s="25"/>
      <c r="I127" s="25"/>
      <c r="J127" s="25"/>
    </row>
    <row r="128" spans="1:10" x14ac:dyDescent="0.2">
      <c r="A128" s="39" t="s">
        <v>310</v>
      </c>
      <c r="B128" s="23" t="s">
        <v>309</v>
      </c>
      <c r="C128" s="20" t="s">
        <v>327</v>
      </c>
      <c r="D128" s="26">
        <v>261.10890000000001</v>
      </c>
      <c r="E128" s="25"/>
      <c r="F128" s="25"/>
      <c r="G128" s="25"/>
      <c r="H128" s="25"/>
      <c r="I128" s="25"/>
      <c r="J128" s="25"/>
    </row>
    <row r="129" spans="1:10" x14ac:dyDescent="0.2">
      <c r="A129" s="39" t="s">
        <v>312</v>
      </c>
      <c r="B129" s="23" t="s">
        <v>311</v>
      </c>
      <c r="C129" s="20" t="s">
        <v>327</v>
      </c>
      <c r="D129" s="26">
        <v>262.11439999999999</v>
      </c>
      <c r="E129" s="25"/>
      <c r="F129" s="25"/>
      <c r="G129" s="25"/>
      <c r="H129" s="25"/>
      <c r="I129" s="25"/>
      <c r="J129" s="25"/>
    </row>
    <row r="130" spans="1:10" x14ac:dyDescent="0.2">
      <c r="A130" s="39" t="s">
        <v>314</v>
      </c>
      <c r="B130" s="23" t="s">
        <v>313</v>
      </c>
      <c r="C130" s="20" t="s">
        <v>327</v>
      </c>
      <c r="D130" s="26">
        <v>263.11860000000001</v>
      </c>
      <c r="E130" s="25"/>
      <c r="F130" s="25"/>
      <c r="G130" s="25"/>
      <c r="H130" s="25"/>
      <c r="I130" s="25"/>
      <c r="J130" s="25"/>
    </row>
    <row r="131" spans="1:10" x14ac:dyDescent="0.2">
      <c r="A131" s="39" t="s">
        <v>316</v>
      </c>
      <c r="B131" s="23" t="s">
        <v>315</v>
      </c>
      <c r="C131" s="20" t="s">
        <v>327</v>
      </c>
      <c r="D131" s="26">
        <v>262.12310000000002</v>
      </c>
      <c r="E131" s="25"/>
      <c r="F131" s="25"/>
      <c r="G131" s="25"/>
      <c r="H131" s="25"/>
      <c r="I131" s="25"/>
      <c r="J131" s="25"/>
    </row>
    <row r="132" spans="1:10" x14ac:dyDescent="0.2">
      <c r="A132" s="39" t="s">
        <v>318</v>
      </c>
      <c r="B132" s="23" t="s">
        <v>317</v>
      </c>
      <c r="C132" s="20" t="s">
        <v>327</v>
      </c>
      <c r="D132" s="26">
        <v>265.13060000000002</v>
      </c>
      <c r="E132" s="25"/>
      <c r="F132" s="25"/>
      <c r="G132" s="25"/>
      <c r="H132" s="25"/>
      <c r="I132" s="25"/>
      <c r="J132" s="25"/>
    </row>
    <row r="133" spans="1:10" x14ac:dyDescent="0.2">
      <c r="A133" s="39" t="s">
        <v>320</v>
      </c>
      <c r="B133" s="23" t="s">
        <v>319</v>
      </c>
      <c r="C133" s="20" t="s">
        <v>327</v>
      </c>
      <c r="D133" s="26">
        <v>266.13780000000003</v>
      </c>
      <c r="E133" s="25"/>
      <c r="F133" s="25"/>
      <c r="G133" s="25"/>
      <c r="H133" s="25"/>
      <c r="I133" s="25"/>
      <c r="J133" s="25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theme="4" tint="0.59999389629810485"/>
  </sheetPr>
  <dimension ref="A1:L554"/>
  <sheetViews>
    <sheetView zoomScale="150" zoomScaleNormal="150" zoomScalePageLayoutView="150" workbookViewId="0">
      <pane ySplit="7" topLeftCell="A8" activePane="bottomLeft" state="frozen"/>
      <selection pane="bottomLeft" activeCell="A8" sqref="A8:C8"/>
    </sheetView>
  </sheetViews>
  <sheetFormatPr baseColWidth="10" defaultColWidth="11.42578125" defaultRowHeight="12.75" x14ac:dyDescent="0.2"/>
  <sheetData>
    <row r="1" spans="1:12" x14ac:dyDescent="0.2">
      <c r="A1" s="1" t="s">
        <v>27</v>
      </c>
      <c r="B1" s="2" t="s">
        <v>325</v>
      </c>
      <c r="C1" s="2"/>
      <c r="D1" s="1" t="s">
        <v>0</v>
      </c>
      <c r="E1" s="1" t="s">
        <v>1</v>
      </c>
      <c r="F1" s="1" t="s">
        <v>349</v>
      </c>
      <c r="G1" s="13"/>
      <c r="H1" s="1"/>
      <c r="I1" s="1"/>
      <c r="J1" s="1"/>
      <c r="K1" s="1"/>
    </row>
    <row r="2" spans="1:12" x14ac:dyDescent="0.2">
      <c r="A2" s="55" t="s">
        <v>2</v>
      </c>
      <c r="B2" s="3"/>
      <c r="C2" s="1"/>
      <c r="D2" s="1" t="s">
        <v>3</v>
      </c>
      <c r="E2" s="1" t="s">
        <v>4</v>
      </c>
      <c r="F2" s="13" t="s">
        <v>350</v>
      </c>
      <c r="G2" s="13"/>
      <c r="H2" s="1"/>
      <c r="I2" s="1"/>
      <c r="J2" s="1"/>
      <c r="K2" s="1"/>
    </row>
    <row r="3" spans="1:12" x14ac:dyDescent="0.2">
      <c r="A3" s="3"/>
      <c r="B3" s="3"/>
      <c r="C3" s="1"/>
      <c r="D3" s="1" t="s">
        <v>331</v>
      </c>
      <c r="E3" s="1" t="s">
        <v>348</v>
      </c>
      <c r="F3" s="13" t="s">
        <v>351</v>
      </c>
      <c r="G3" s="13"/>
      <c r="H3" s="1"/>
      <c r="I3" s="1"/>
      <c r="J3" s="1"/>
      <c r="K3" s="1"/>
    </row>
    <row r="4" spans="1:12" x14ac:dyDescent="0.2">
      <c r="A4" s="3"/>
      <c r="B4" s="3"/>
      <c r="C4" s="4"/>
      <c r="D4" s="5">
        <v>18.015274999999999</v>
      </c>
      <c r="E4" s="6">
        <v>0.46152599999999999</v>
      </c>
      <c r="F4" s="51">
        <f>272*10^-12</f>
        <v>2.7199999999999999E-10</v>
      </c>
      <c r="G4" s="4"/>
      <c r="H4" s="4"/>
      <c r="I4" s="4"/>
      <c r="J4" s="4"/>
      <c r="K4" s="4"/>
    </row>
    <row r="5" spans="1:12" x14ac:dyDescent="0.2">
      <c r="A5" s="3" t="s">
        <v>5</v>
      </c>
      <c r="B5" s="3" t="s">
        <v>5</v>
      </c>
      <c r="C5" s="1" t="s">
        <v>6</v>
      </c>
      <c r="D5" s="1" t="s">
        <v>44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3" t="s">
        <v>25</v>
      </c>
    </row>
    <row r="6" spans="1:12" x14ac:dyDescent="0.2">
      <c r="A6" s="3" t="s">
        <v>14</v>
      </c>
      <c r="B6" s="3" t="s">
        <v>15</v>
      </c>
      <c r="C6" s="1" t="s">
        <v>16</v>
      </c>
      <c r="D6" s="13" t="s">
        <v>67</v>
      </c>
      <c r="E6" s="13" t="s">
        <v>67</v>
      </c>
      <c r="F6" s="13" t="s">
        <v>67</v>
      </c>
      <c r="G6" s="1" t="s">
        <v>17</v>
      </c>
      <c r="H6" s="1" t="s">
        <v>18</v>
      </c>
      <c r="I6" s="1" t="s">
        <v>19</v>
      </c>
      <c r="J6" s="1" t="s">
        <v>20</v>
      </c>
      <c r="K6" s="1" t="s">
        <v>21</v>
      </c>
      <c r="L6" s="13" t="s">
        <v>21</v>
      </c>
    </row>
    <row r="7" spans="1:12" ht="12" customHeight="1" x14ac:dyDescent="0.2">
      <c r="A7" s="3"/>
      <c r="B7" s="3" t="s">
        <v>340</v>
      </c>
      <c r="C7" s="1" t="s">
        <v>341</v>
      </c>
      <c r="D7" s="1" t="s">
        <v>347</v>
      </c>
      <c r="E7" s="1" t="s">
        <v>333</v>
      </c>
      <c r="F7" s="1" t="s">
        <v>342</v>
      </c>
      <c r="G7" s="1" t="s">
        <v>343</v>
      </c>
      <c r="H7" s="1" t="s">
        <v>344</v>
      </c>
      <c r="I7" s="13" t="s">
        <v>332</v>
      </c>
      <c r="J7" s="1" t="s">
        <v>345</v>
      </c>
      <c r="K7" s="48" t="s">
        <v>346</v>
      </c>
      <c r="L7" s="57" t="s">
        <v>330</v>
      </c>
    </row>
    <row r="8" spans="1:12" x14ac:dyDescent="0.2">
      <c r="A8" s="7">
        <v>0</v>
      </c>
      <c r="B8" s="3">
        <v>273.14999999999998</v>
      </c>
      <c r="C8" s="4">
        <v>1</v>
      </c>
      <c r="D8" s="4"/>
      <c r="E8" s="58">
        <v>4219</v>
      </c>
      <c r="F8" s="9"/>
      <c r="G8" s="10">
        <v>1791.8</v>
      </c>
      <c r="H8" s="10">
        <v>555.65</v>
      </c>
      <c r="I8" s="10">
        <v>999.84</v>
      </c>
      <c r="J8" s="11">
        <v>0.13170000000000001</v>
      </c>
      <c r="K8" s="11">
        <v>13.61</v>
      </c>
      <c r="L8" s="13" t="s">
        <v>328</v>
      </c>
    </row>
    <row r="9" spans="1:12" x14ac:dyDescent="0.2">
      <c r="A9" s="7">
        <v>1</v>
      </c>
      <c r="B9" s="3">
        <v>274.14999999999998</v>
      </c>
      <c r="C9" s="4">
        <v>1</v>
      </c>
      <c r="D9" s="4"/>
      <c r="E9" s="58">
        <v>4216</v>
      </c>
      <c r="F9" s="9"/>
      <c r="G9" s="10">
        <v>1731</v>
      </c>
      <c r="H9" s="10">
        <v>558.17999999999995</v>
      </c>
      <c r="I9" s="10">
        <v>999.9</v>
      </c>
      <c r="J9" s="11">
        <v>0.13240000000000002</v>
      </c>
      <c r="K9" s="11">
        <v>13.07</v>
      </c>
      <c r="L9" s="13" t="s">
        <v>328</v>
      </c>
    </row>
    <row r="10" spans="1:12" x14ac:dyDescent="0.2">
      <c r="A10" s="7">
        <v>2</v>
      </c>
      <c r="B10" s="3">
        <v>275.14999999999998</v>
      </c>
      <c r="C10" s="4">
        <v>1</v>
      </c>
      <c r="D10" s="4"/>
      <c r="E10" s="58">
        <v>4213</v>
      </c>
      <c r="F10" s="9"/>
      <c r="G10" s="10">
        <v>1673.5</v>
      </c>
      <c r="H10" s="10">
        <v>560.66</v>
      </c>
      <c r="I10" s="10">
        <v>999.94</v>
      </c>
      <c r="J10" s="11">
        <v>0.1331</v>
      </c>
      <c r="K10" s="11">
        <v>12.57</v>
      </c>
      <c r="L10" s="13" t="s">
        <v>328</v>
      </c>
    </row>
    <row r="11" spans="1:12" x14ac:dyDescent="0.2">
      <c r="A11" s="7">
        <v>3</v>
      </c>
      <c r="B11" s="3">
        <v>276.14999999999998</v>
      </c>
      <c r="C11" s="4">
        <v>1</v>
      </c>
      <c r="D11" s="4"/>
      <c r="E11" s="58">
        <v>4210</v>
      </c>
      <c r="F11" s="9"/>
      <c r="G11" s="10">
        <v>1619</v>
      </c>
      <c r="H11" s="10">
        <v>563.09</v>
      </c>
      <c r="I11" s="10">
        <v>1000</v>
      </c>
      <c r="J11" s="11">
        <v>0.1338</v>
      </c>
      <c r="K11" s="11">
        <v>12.1</v>
      </c>
      <c r="L11" s="13" t="s">
        <v>328</v>
      </c>
    </row>
    <row r="12" spans="1:12" x14ac:dyDescent="0.2">
      <c r="A12" s="7">
        <v>4</v>
      </c>
      <c r="B12" s="3">
        <v>277.14999999999998</v>
      </c>
      <c r="C12" s="4">
        <v>1</v>
      </c>
      <c r="D12" s="4"/>
      <c r="E12" s="58">
        <v>4207</v>
      </c>
      <c r="F12" s="9"/>
      <c r="G12" s="10">
        <v>1567.3</v>
      </c>
      <c r="H12" s="10">
        <v>565.47</v>
      </c>
      <c r="I12" s="10">
        <v>1000</v>
      </c>
      <c r="J12" s="11">
        <v>0.13440000000000002</v>
      </c>
      <c r="K12" s="11">
        <v>11.66</v>
      </c>
      <c r="L12" s="13" t="s">
        <v>328</v>
      </c>
    </row>
    <row r="13" spans="1:12" x14ac:dyDescent="0.2">
      <c r="A13" s="7">
        <v>5</v>
      </c>
      <c r="B13" s="3">
        <v>278.14999999999998</v>
      </c>
      <c r="C13" s="4">
        <v>1</v>
      </c>
      <c r="D13" s="4"/>
      <c r="E13" s="58">
        <v>4205</v>
      </c>
      <c r="F13" s="9"/>
      <c r="G13" s="10">
        <v>1518.2</v>
      </c>
      <c r="H13" s="10">
        <v>567.79</v>
      </c>
      <c r="I13" s="10">
        <v>1000</v>
      </c>
      <c r="J13" s="11">
        <v>0.13500000000000001</v>
      </c>
      <c r="K13" s="11">
        <v>11.24</v>
      </c>
      <c r="L13" s="13" t="s">
        <v>328</v>
      </c>
    </row>
    <row r="14" spans="1:12" x14ac:dyDescent="0.2">
      <c r="A14" s="7">
        <v>6</v>
      </c>
      <c r="B14" s="3">
        <v>279.14999999999998</v>
      </c>
      <c r="C14" s="4">
        <v>1</v>
      </c>
      <c r="D14" s="4"/>
      <c r="E14" s="58">
        <v>4203</v>
      </c>
      <c r="F14" s="9"/>
      <c r="G14" s="10">
        <v>1471.5</v>
      </c>
      <c r="H14" s="10">
        <v>570.08000000000004</v>
      </c>
      <c r="I14" s="10">
        <v>999.94</v>
      </c>
      <c r="J14" s="11">
        <v>0.13570000000000002</v>
      </c>
      <c r="K14" s="11">
        <v>10.85</v>
      </c>
      <c r="L14" s="13" t="s">
        <v>328</v>
      </c>
    </row>
    <row r="15" spans="1:12" x14ac:dyDescent="0.2">
      <c r="A15" s="7">
        <v>7</v>
      </c>
      <c r="B15" s="3">
        <v>280.14999999999998</v>
      </c>
      <c r="C15" s="4">
        <v>1</v>
      </c>
      <c r="D15" s="4"/>
      <c r="E15" s="58">
        <v>4201</v>
      </c>
      <c r="F15" s="9"/>
      <c r="G15" s="10">
        <v>1427</v>
      </c>
      <c r="H15" s="10">
        <v>572.30999999999995</v>
      </c>
      <c r="I15" s="10">
        <v>999.9</v>
      </c>
      <c r="J15" s="11">
        <v>0.1363</v>
      </c>
      <c r="K15" s="11">
        <v>10.47</v>
      </c>
      <c r="L15" s="13" t="s">
        <v>328</v>
      </c>
    </row>
    <row r="16" spans="1:12" x14ac:dyDescent="0.2">
      <c r="A16" s="7">
        <v>8</v>
      </c>
      <c r="B16" s="3">
        <v>281.14999999999998</v>
      </c>
      <c r="C16" s="4">
        <v>1</v>
      </c>
      <c r="D16" s="4"/>
      <c r="E16" s="58">
        <v>4199</v>
      </c>
      <c r="F16" s="9"/>
      <c r="G16" s="10">
        <v>1384.7</v>
      </c>
      <c r="H16" s="10">
        <v>574.51</v>
      </c>
      <c r="I16" s="10">
        <v>999.85</v>
      </c>
      <c r="J16" s="11">
        <v>0.1368</v>
      </c>
      <c r="K16" s="11">
        <v>10.119999999999999</v>
      </c>
      <c r="L16" s="13" t="s">
        <v>328</v>
      </c>
    </row>
    <row r="17" spans="1:12" x14ac:dyDescent="0.2">
      <c r="A17" s="7">
        <v>9</v>
      </c>
      <c r="B17" s="3">
        <v>282.14999999999998</v>
      </c>
      <c r="C17" s="4">
        <v>1</v>
      </c>
      <c r="D17" s="4"/>
      <c r="E17" s="58">
        <v>4197</v>
      </c>
      <c r="F17" s="9"/>
      <c r="G17" s="10">
        <v>1344.4</v>
      </c>
      <c r="H17" s="10">
        <v>576.66</v>
      </c>
      <c r="I17" s="10">
        <v>999.78</v>
      </c>
      <c r="J17" s="11">
        <v>0.13739999999999999</v>
      </c>
      <c r="K17" s="11">
        <v>9.7850000000000001</v>
      </c>
      <c r="L17" s="13" t="s">
        <v>328</v>
      </c>
    </row>
    <row r="18" spans="1:12" x14ac:dyDescent="0.2">
      <c r="A18" s="7">
        <v>10</v>
      </c>
      <c r="B18" s="3">
        <v>283.14999999999998</v>
      </c>
      <c r="C18" s="4">
        <v>1</v>
      </c>
      <c r="D18" s="4"/>
      <c r="E18" s="58">
        <v>4195</v>
      </c>
      <c r="F18" s="9"/>
      <c r="G18" s="10">
        <v>1305.9000000000001</v>
      </c>
      <c r="H18" s="10">
        <v>578.78</v>
      </c>
      <c r="I18" s="10">
        <v>999.7</v>
      </c>
      <c r="J18" s="11">
        <v>0.13800000000000001</v>
      </c>
      <c r="K18" s="11">
        <v>9.4659999999999993</v>
      </c>
      <c r="L18" s="13" t="s">
        <v>328</v>
      </c>
    </row>
    <row r="19" spans="1:12" x14ac:dyDescent="0.2">
      <c r="A19" s="7">
        <v>11</v>
      </c>
      <c r="B19" s="3">
        <v>284.14999999999998</v>
      </c>
      <c r="C19" s="4">
        <v>1</v>
      </c>
      <c r="D19" s="4"/>
      <c r="E19" s="58">
        <v>4194</v>
      </c>
      <c r="F19" s="9"/>
      <c r="G19" s="10">
        <v>1269.2</v>
      </c>
      <c r="H19" s="10">
        <v>580.85</v>
      </c>
      <c r="I19" s="10">
        <v>999.61</v>
      </c>
      <c r="J19" s="11">
        <v>0.1386</v>
      </c>
      <c r="K19" s="11">
        <v>9.1639999999999997</v>
      </c>
      <c r="L19" s="13" t="s">
        <v>328</v>
      </c>
    </row>
    <row r="20" spans="1:12" x14ac:dyDescent="0.2">
      <c r="A20" s="7">
        <v>12</v>
      </c>
      <c r="B20" s="3">
        <v>285.14999999999998</v>
      </c>
      <c r="C20" s="4">
        <v>1</v>
      </c>
      <c r="D20" s="4"/>
      <c r="E20" s="58">
        <v>4193</v>
      </c>
      <c r="F20" s="9"/>
      <c r="G20" s="10">
        <v>1234</v>
      </c>
      <c r="H20" s="10">
        <v>582.89</v>
      </c>
      <c r="I20" s="10">
        <v>999.5</v>
      </c>
      <c r="J20" s="11">
        <v>0.1391</v>
      </c>
      <c r="K20" s="11">
        <v>8.8759999999999994</v>
      </c>
      <c r="L20" s="13" t="s">
        <v>328</v>
      </c>
    </row>
    <row r="21" spans="1:12" x14ac:dyDescent="0.2">
      <c r="A21" s="7">
        <v>13</v>
      </c>
      <c r="B21" s="3">
        <v>286.14999999999998</v>
      </c>
      <c r="C21" s="4">
        <v>1</v>
      </c>
      <c r="D21" s="4"/>
      <c r="E21" s="58">
        <v>4191</v>
      </c>
      <c r="F21" s="9"/>
      <c r="G21" s="10">
        <v>1200.5</v>
      </c>
      <c r="H21" s="10">
        <v>584.89</v>
      </c>
      <c r="I21" s="10">
        <v>999.38</v>
      </c>
      <c r="J21" s="11">
        <v>0.1396</v>
      </c>
      <c r="K21" s="11">
        <v>8.6029999999999998</v>
      </c>
      <c r="L21" s="13" t="s">
        <v>328</v>
      </c>
    </row>
    <row r="22" spans="1:12" x14ac:dyDescent="0.2">
      <c r="A22" s="7">
        <v>14</v>
      </c>
      <c r="B22" s="3">
        <v>287.14999999999998</v>
      </c>
      <c r="C22" s="4">
        <v>1</v>
      </c>
      <c r="D22" s="4"/>
      <c r="E22" s="58">
        <v>4190</v>
      </c>
      <c r="F22" s="9"/>
      <c r="G22" s="10">
        <v>1168.3</v>
      </c>
      <c r="H22" s="10">
        <v>586.86</v>
      </c>
      <c r="I22" s="10">
        <v>999.25</v>
      </c>
      <c r="J22" s="11">
        <v>0.14020000000000002</v>
      </c>
      <c r="K22" s="11">
        <v>8.3420000000000005</v>
      </c>
      <c r="L22" s="13" t="s">
        <v>328</v>
      </c>
    </row>
    <row r="23" spans="1:12" x14ac:dyDescent="0.2">
      <c r="A23" s="7">
        <v>15</v>
      </c>
      <c r="B23" s="3">
        <v>288.14999999999998</v>
      </c>
      <c r="C23" s="4">
        <v>1</v>
      </c>
      <c r="D23" s="4"/>
      <c r="E23" s="58">
        <v>4189</v>
      </c>
      <c r="F23" s="9"/>
      <c r="G23" s="10">
        <v>1137.5999999999999</v>
      </c>
      <c r="H23" s="10">
        <v>588.79999999999995</v>
      </c>
      <c r="I23" s="10">
        <v>999.1</v>
      </c>
      <c r="J23" s="11">
        <v>0.14070000000000002</v>
      </c>
      <c r="K23" s="11">
        <v>8.093</v>
      </c>
      <c r="L23" s="13" t="s">
        <v>328</v>
      </c>
    </row>
    <row r="24" spans="1:12" x14ac:dyDescent="0.2">
      <c r="A24" s="7">
        <v>16</v>
      </c>
      <c r="B24" s="3">
        <v>289.14999999999998</v>
      </c>
      <c r="C24" s="4">
        <v>1</v>
      </c>
      <c r="D24" s="4"/>
      <c r="E24" s="58">
        <v>4188</v>
      </c>
      <c r="F24" s="9"/>
      <c r="G24" s="10">
        <v>1108.0999999999999</v>
      </c>
      <c r="H24" s="10">
        <v>590.70000000000005</v>
      </c>
      <c r="I24" s="10">
        <v>998.94</v>
      </c>
      <c r="J24" s="11">
        <v>0.14120000000000002</v>
      </c>
      <c r="K24" s="11">
        <v>7.8559999999999999</v>
      </c>
      <c r="L24" s="13" t="s">
        <v>328</v>
      </c>
    </row>
    <row r="25" spans="1:12" x14ac:dyDescent="0.2">
      <c r="A25" s="7">
        <v>17</v>
      </c>
      <c r="B25" s="3">
        <v>290.14999999999998</v>
      </c>
      <c r="C25" s="4">
        <v>1</v>
      </c>
      <c r="D25" s="4"/>
      <c r="E25" s="58">
        <v>4187</v>
      </c>
      <c r="F25" s="9"/>
      <c r="G25" s="10">
        <v>1079.8</v>
      </c>
      <c r="H25" s="10">
        <v>592.57000000000005</v>
      </c>
      <c r="I25" s="10">
        <v>998.78</v>
      </c>
      <c r="J25" s="11">
        <v>0.14170000000000002</v>
      </c>
      <c r="K25" s="11">
        <v>7.63</v>
      </c>
      <c r="L25" s="13" t="s">
        <v>328</v>
      </c>
    </row>
    <row r="26" spans="1:12" x14ac:dyDescent="0.2">
      <c r="A26" s="7">
        <v>18</v>
      </c>
      <c r="B26" s="3">
        <v>291.14999999999998</v>
      </c>
      <c r="C26" s="4">
        <v>1</v>
      </c>
      <c r="D26" s="4"/>
      <c r="E26" s="58">
        <v>4186</v>
      </c>
      <c r="F26" s="9"/>
      <c r="G26" s="10">
        <v>1052.7</v>
      </c>
      <c r="H26" s="10">
        <v>594.41999999999996</v>
      </c>
      <c r="I26" s="10">
        <v>998.6</v>
      </c>
      <c r="J26" s="11">
        <v>0.14219999999999999</v>
      </c>
      <c r="K26" s="11">
        <v>7.4139999999999997</v>
      </c>
      <c r="L26" s="13" t="s">
        <v>328</v>
      </c>
    </row>
    <row r="27" spans="1:12" x14ac:dyDescent="0.2">
      <c r="A27" s="7">
        <v>19</v>
      </c>
      <c r="B27" s="3">
        <v>292.14999999999998</v>
      </c>
      <c r="C27" s="4">
        <v>1</v>
      </c>
      <c r="D27" s="4"/>
      <c r="E27" s="58">
        <v>4186</v>
      </c>
      <c r="F27" s="9"/>
      <c r="G27" s="10">
        <v>1026.5999999999999</v>
      </c>
      <c r="H27" s="10">
        <v>596.23</v>
      </c>
      <c r="I27" s="10">
        <v>998.41</v>
      </c>
      <c r="J27" s="11">
        <v>0.14269999999999999</v>
      </c>
      <c r="K27" s="11">
        <v>7.2069999999999999</v>
      </c>
      <c r="L27" s="13" t="s">
        <v>328</v>
      </c>
    </row>
    <row r="28" spans="1:12" x14ac:dyDescent="0.2">
      <c r="A28" s="7">
        <v>20</v>
      </c>
      <c r="B28" s="3">
        <v>293.14999999999998</v>
      </c>
      <c r="C28" s="4">
        <v>1</v>
      </c>
      <c r="D28" s="4"/>
      <c r="E28" s="58">
        <v>4185</v>
      </c>
      <c r="F28" s="9"/>
      <c r="G28" s="10">
        <v>1001.6</v>
      </c>
      <c r="H28" s="10">
        <v>598.01</v>
      </c>
      <c r="I28" s="10">
        <v>998.21</v>
      </c>
      <c r="J28" s="11">
        <v>0.14319999999999999</v>
      </c>
      <c r="K28" s="11">
        <v>7.0090000000000003</v>
      </c>
      <c r="L28" s="13" t="s">
        <v>328</v>
      </c>
    </row>
    <row r="29" spans="1:12" x14ac:dyDescent="0.2">
      <c r="A29" s="7">
        <v>22</v>
      </c>
      <c r="B29" s="3">
        <v>295.14999999999998</v>
      </c>
      <c r="C29" s="4">
        <v>1</v>
      </c>
      <c r="D29" s="4"/>
      <c r="E29" s="58">
        <v>4183</v>
      </c>
      <c r="F29" s="9"/>
      <c r="G29" s="10">
        <v>954.4</v>
      </c>
      <c r="H29" s="10">
        <v>601.49</v>
      </c>
      <c r="I29" s="10">
        <v>997.77</v>
      </c>
      <c r="J29" s="11">
        <v>0.14410000000000001</v>
      </c>
      <c r="K29" s="11">
        <v>6.6379999999999999</v>
      </c>
      <c r="L29" s="13" t="s">
        <v>328</v>
      </c>
    </row>
    <row r="30" spans="1:12" x14ac:dyDescent="0.2">
      <c r="A30" s="7">
        <v>24</v>
      </c>
      <c r="B30" s="3">
        <v>297.14999999999998</v>
      </c>
      <c r="C30" s="4">
        <v>1</v>
      </c>
      <c r="D30" s="4"/>
      <c r="E30" s="58">
        <v>4182</v>
      </c>
      <c r="F30" s="9"/>
      <c r="G30" s="10">
        <v>910.68</v>
      </c>
      <c r="H30" s="10">
        <v>604.87</v>
      </c>
      <c r="I30" s="10">
        <v>997.3</v>
      </c>
      <c r="J30" s="11">
        <v>0.14500000000000002</v>
      </c>
      <c r="K30" s="11">
        <v>6.2969999999999997</v>
      </c>
      <c r="L30" s="13" t="s">
        <v>328</v>
      </c>
    </row>
    <row r="31" spans="1:12" x14ac:dyDescent="0.2">
      <c r="A31" s="7">
        <v>25</v>
      </c>
      <c r="B31" s="3">
        <v>298.14999999999998</v>
      </c>
      <c r="C31" s="4">
        <v>1</v>
      </c>
      <c r="D31" s="4"/>
      <c r="E31" s="58">
        <v>4182</v>
      </c>
      <c r="F31" s="9"/>
      <c r="G31" s="10">
        <v>890.02</v>
      </c>
      <c r="H31" s="10">
        <v>606.52</v>
      </c>
      <c r="I31" s="10">
        <v>997.05</v>
      </c>
      <c r="J31" s="11">
        <v>0.14550000000000002</v>
      </c>
      <c r="K31" s="11">
        <v>6.1370000000000005</v>
      </c>
      <c r="L31" s="13" t="s">
        <v>328</v>
      </c>
    </row>
    <row r="32" spans="1:12" x14ac:dyDescent="0.2">
      <c r="A32" s="7">
        <v>26</v>
      </c>
      <c r="B32" s="3">
        <v>299.14999999999998</v>
      </c>
      <c r="C32" s="4">
        <v>1</v>
      </c>
      <c r="D32" s="4"/>
      <c r="E32" s="58">
        <v>4181</v>
      </c>
      <c r="F32" s="9"/>
      <c r="G32" s="10">
        <v>870.11</v>
      </c>
      <c r="H32" s="10">
        <v>608.14</v>
      </c>
      <c r="I32" s="10">
        <v>996.79</v>
      </c>
      <c r="J32" s="11">
        <v>0.1459</v>
      </c>
      <c r="K32" s="11">
        <v>5.9829999999999997</v>
      </c>
      <c r="L32" s="13" t="s">
        <v>328</v>
      </c>
    </row>
    <row r="33" spans="1:12" x14ac:dyDescent="0.2">
      <c r="A33" s="7">
        <v>28</v>
      </c>
      <c r="B33" s="3">
        <v>301.14999999999998</v>
      </c>
      <c r="C33" s="4">
        <v>1</v>
      </c>
      <c r="D33" s="4"/>
      <c r="E33" s="58">
        <v>4181</v>
      </c>
      <c r="F33" s="9"/>
      <c r="G33" s="10">
        <v>832.38</v>
      </c>
      <c r="H33" s="10">
        <v>611.30999999999995</v>
      </c>
      <c r="I33" s="10">
        <v>996.24</v>
      </c>
      <c r="J33" s="11">
        <v>0.14680000000000001</v>
      </c>
      <c r="K33" s="11">
        <v>5.6920000000000002</v>
      </c>
      <c r="L33" s="13" t="s">
        <v>328</v>
      </c>
    </row>
    <row r="34" spans="1:12" x14ac:dyDescent="0.2">
      <c r="A34" s="7">
        <v>30</v>
      </c>
      <c r="B34" s="3">
        <v>303.14999999999998</v>
      </c>
      <c r="C34" s="4">
        <v>1</v>
      </c>
      <c r="D34" s="4"/>
      <c r="E34" s="58">
        <v>4180</v>
      </c>
      <c r="F34" s="9"/>
      <c r="G34" s="10">
        <v>797.22</v>
      </c>
      <c r="H34" s="10">
        <v>614.39</v>
      </c>
      <c r="I34" s="10">
        <v>995.65</v>
      </c>
      <c r="J34" s="11">
        <v>0.14760000000000001</v>
      </c>
      <c r="K34" s="11">
        <v>5.4240000000000004</v>
      </c>
      <c r="L34" s="13" t="s">
        <v>328</v>
      </c>
    </row>
    <row r="35" spans="1:12" x14ac:dyDescent="0.2">
      <c r="A35" s="7">
        <v>32</v>
      </c>
      <c r="B35" s="3">
        <v>305.14999999999998</v>
      </c>
      <c r="C35" s="4">
        <v>1</v>
      </c>
      <c r="D35" s="4"/>
      <c r="E35" s="58">
        <v>4180</v>
      </c>
      <c r="F35" s="9"/>
      <c r="G35" s="10">
        <v>764.41</v>
      </c>
      <c r="H35" s="10">
        <v>617.38</v>
      </c>
      <c r="I35" s="10">
        <v>995.03</v>
      </c>
      <c r="J35" s="11">
        <v>0.14850000000000002</v>
      </c>
      <c r="K35" s="11">
        <v>5.1749999999999998</v>
      </c>
      <c r="L35" s="13" t="s">
        <v>328</v>
      </c>
    </row>
    <row r="36" spans="1:12" x14ac:dyDescent="0.2">
      <c r="A36" s="7">
        <v>34</v>
      </c>
      <c r="B36" s="3">
        <v>307.14999999999998</v>
      </c>
      <c r="C36" s="4">
        <v>1</v>
      </c>
      <c r="D36" s="4"/>
      <c r="E36" s="58">
        <v>4179</v>
      </c>
      <c r="F36" s="9"/>
      <c r="G36" s="10">
        <v>733.73</v>
      </c>
      <c r="H36" s="10">
        <v>620.29</v>
      </c>
      <c r="I36" s="10">
        <v>994.38</v>
      </c>
      <c r="J36" s="11">
        <v>0.14930000000000002</v>
      </c>
      <c r="K36" s="11">
        <v>4.9429999999999996</v>
      </c>
      <c r="L36" s="13" t="s">
        <v>328</v>
      </c>
    </row>
    <row r="37" spans="1:12" x14ac:dyDescent="0.2">
      <c r="A37" s="7">
        <v>36</v>
      </c>
      <c r="B37" s="3">
        <v>309.14999999999998</v>
      </c>
      <c r="C37" s="4">
        <v>1</v>
      </c>
      <c r="D37" s="4"/>
      <c r="E37" s="58">
        <v>4179</v>
      </c>
      <c r="F37" s="9"/>
      <c r="G37" s="10">
        <v>704.99</v>
      </c>
      <c r="H37" s="10">
        <v>623.1</v>
      </c>
      <c r="I37" s="10">
        <v>993.69</v>
      </c>
      <c r="J37" s="11">
        <v>0.15010000000000001</v>
      </c>
      <c r="K37" s="11">
        <v>4.7279999999999998</v>
      </c>
      <c r="L37" s="13" t="s">
        <v>328</v>
      </c>
    </row>
    <row r="38" spans="1:12" x14ac:dyDescent="0.2">
      <c r="A38" s="7">
        <v>38</v>
      </c>
      <c r="B38" s="3">
        <v>311.14999999999998</v>
      </c>
      <c r="C38" s="4">
        <v>1</v>
      </c>
      <c r="D38" s="4"/>
      <c r="E38" s="58">
        <v>4179</v>
      </c>
      <c r="F38" s="9"/>
      <c r="G38" s="10">
        <v>678.04</v>
      </c>
      <c r="H38" s="10">
        <v>625.84</v>
      </c>
      <c r="I38" s="10">
        <v>992.97</v>
      </c>
      <c r="J38" s="18">
        <v>0.15079999999999999</v>
      </c>
      <c r="K38" s="8">
        <v>4.5270000000000001</v>
      </c>
      <c r="L38" s="13" t="s">
        <v>328</v>
      </c>
    </row>
    <row r="39" spans="1:12" x14ac:dyDescent="0.2">
      <c r="A39" s="7">
        <v>40</v>
      </c>
      <c r="B39" s="3">
        <v>313.14999999999998</v>
      </c>
      <c r="C39" s="4">
        <v>1</v>
      </c>
      <c r="D39" s="4"/>
      <c r="E39" s="58">
        <v>4179</v>
      </c>
      <c r="F39" s="9"/>
      <c r="G39" s="10">
        <v>652.73</v>
      </c>
      <c r="H39" s="10">
        <v>628.49</v>
      </c>
      <c r="I39" s="10">
        <v>992.22</v>
      </c>
      <c r="J39" s="18">
        <v>0.15160000000000001</v>
      </c>
      <c r="K39" s="8">
        <v>4.34</v>
      </c>
      <c r="L39" s="13" t="s">
        <v>328</v>
      </c>
    </row>
    <row r="40" spans="1:12" x14ac:dyDescent="0.2">
      <c r="A40" s="7">
        <v>42</v>
      </c>
      <c r="B40" s="3">
        <v>315.14999999999998</v>
      </c>
      <c r="C40" s="4">
        <v>1</v>
      </c>
      <c r="D40" s="4"/>
      <c r="E40" s="58">
        <v>4179</v>
      </c>
      <c r="F40" s="9"/>
      <c r="G40" s="10">
        <v>628.91999999999996</v>
      </c>
      <c r="H40" s="10">
        <v>631.07000000000005</v>
      </c>
      <c r="I40" s="10">
        <v>991.44</v>
      </c>
      <c r="J40" s="18">
        <v>0.15229999999999999</v>
      </c>
      <c r="K40" s="8">
        <v>4.1639999999999997</v>
      </c>
      <c r="L40" s="13" t="s">
        <v>328</v>
      </c>
    </row>
    <row r="41" spans="1:12" x14ac:dyDescent="0.2">
      <c r="A41" s="7">
        <v>44</v>
      </c>
      <c r="B41" s="3">
        <v>317.14999999999998</v>
      </c>
      <c r="C41" s="4">
        <v>1</v>
      </c>
      <c r="D41" s="4"/>
      <c r="E41" s="58">
        <v>4179</v>
      </c>
      <c r="F41" s="9"/>
      <c r="G41" s="10">
        <v>606.5</v>
      </c>
      <c r="H41" s="10">
        <v>633.57000000000005</v>
      </c>
      <c r="I41" s="10">
        <v>990.64</v>
      </c>
      <c r="J41" s="18">
        <v>0.15310000000000001</v>
      </c>
      <c r="K41" s="8">
        <v>4</v>
      </c>
      <c r="L41" s="13" t="s">
        <v>328</v>
      </c>
    </row>
    <row r="42" spans="1:12" x14ac:dyDescent="0.2">
      <c r="A42" s="7">
        <v>46</v>
      </c>
      <c r="B42" s="3">
        <v>319.14999999999998</v>
      </c>
      <c r="C42" s="4">
        <v>1</v>
      </c>
      <c r="D42" s="4"/>
      <c r="E42" s="58">
        <v>4179</v>
      </c>
      <c r="F42" s="9"/>
      <c r="G42" s="10">
        <v>585.35</v>
      </c>
      <c r="H42" s="10">
        <v>636</v>
      </c>
      <c r="I42" s="10">
        <v>989.8</v>
      </c>
      <c r="J42" s="18">
        <v>0.15379999999999999</v>
      </c>
      <c r="K42" s="8">
        <v>3.8460000000000001</v>
      </c>
      <c r="L42" s="13" t="s">
        <v>328</v>
      </c>
    </row>
    <row r="43" spans="1:12" x14ac:dyDescent="0.2">
      <c r="A43" s="7">
        <v>48</v>
      </c>
      <c r="B43" s="3">
        <v>321.14999999999998</v>
      </c>
      <c r="C43" s="4">
        <v>1</v>
      </c>
      <c r="D43" s="4"/>
      <c r="E43" s="58">
        <v>4179</v>
      </c>
      <c r="F43" s="9"/>
      <c r="G43" s="10">
        <v>565.39</v>
      </c>
      <c r="H43" s="10">
        <v>638.35</v>
      </c>
      <c r="I43" s="10">
        <v>988.94</v>
      </c>
      <c r="J43" s="18">
        <v>0.1545</v>
      </c>
      <c r="K43" s="8">
        <v>3.702</v>
      </c>
      <c r="L43" s="13" t="s">
        <v>328</v>
      </c>
    </row>
    <row r="44" spans="1:12" x14ac:dyDescent="0.2">
      <c r="A44" s="7">
        <v>50</v>
      </c>
      <c r="B44" s="3">
        <v>323.14999999999998</v>
      </c>
      <c r="C44" s="4">
        <v>1</v>
      </c>
      <c r="D44" s="4"/>
      <c r="E44" s="58">
        <v>4180</v>
      </c>
      <c r="F44" s="9"/>
      <c r="G44" s="10">
        <v>546.52</v>
      </c>
      <c r="H44" s="10">
        <v>640.64</v>
      </c>
      <c r="I44" s="10">
        <v>988.05</v>
      </c>
      <c r="J44" s="18">
        <v>0.15509999999999999</v>
      </c>
      <c r="K44" s="8">
        <v>3.5659999999999998</v>
      </c>
      <c r="L44" s="13" t="s">
        <v>328</v>
      </c>
    </row>
    <row r="45" spans="1:12" x14ac:dyDescent="0.2">
      <c r="A45" s="7">
        <v>55</v>
      </c>
      <c r="B45" s="3">
        <v>328.15</v>
      </c>
      <c r="C45" s="4">
        <v>1</v>
      </c>
      <c r="D45" s="4"/>
      <c r="E45" s="58">
        <v>4181</v>
      </c>
      <c r="F45" s="9"/>
      <c r="G45" s="10">
        <v>503.63</v>
      </c>
      <c r="H45" s="10">
        <v>646.04</v>
      </c>
      <c r="I45" s="10">
        <v>985.71</v>
      </c>
      <c r="J45" s="18">
        <v>0.15679999999999999</v>
      </c>
      <c r="K45" s="8">
        <v>3.2589999999999999</v>
      </c>
      <c r="L45" s="13" t="s">
        <v>328</v>
      </c>
    </row>
    <row r="46" spans="1:12" x14ac:dyDescent="0.2">
      <c r="A46" s="7">
        <v>60</v>
      </c>
      <c r="B46" s="3">
        <v>333.15</v>
      </c>
      <c r="C46" s="4">
        <v>1</v>
      </c>
      <c r="D46" s="4"/>
      <c r="E46" s="58">
        <v>4183</v>
      </c>
      <c r="F46" s="9"/>
      <c r="G46" s="10">
        <v>466.04</v>
      </c>
      <c r="H46" s="10">
        <v>651.02</v>
      </c>
      <c r="I46" s="10">
        <v>983.21</v>
      </c>
      <c r="J46" s="18">
        <v>0.1583</v>
      </c>
      <c r="K46" s="8">
        <v>2.9940000000000002</v>
      </c>
      <c r="L46" s="13" t="s">
        <v>328</v>
      </c>
    </row>
    <row r="47" spans="1:12" x14ac:dyDescent="0.2">
      <c r="A47" s="7">
        <v>65</v>
      </c>
      <c r="B47" s="3">
        <v>338.15</v>
      </c>
      <c r="C47" s="4">
        <v>1</v>
      </c>
      <c r="D47" s="4"/>
      <c r="E47" s="58">
        <v>4185</v>
      </c>
      <c r="F47" s="9"/>
      <c r="G47" s="10">
        <v>432.91</v>
      </c>
      <c r="H47" s="10">
        <v>655.59</v>
      </c>
      <c r="I47" s="10">
        <v>980.57</v>
      </c>
      <c r="J47" s="18">
        <v>0.1598</v>
      </c>
      <c r="K47" s="8">
        <v>2.7639999999999998</v>
      </c>
      <c r="L47" s="13" t="s">
        <v>328</v>
      </c>
    </row>
    <row r="48" spans="1:12" x14ac:dyDescent="0.2">
      <c r="A48" s="7">
        <v>70</v>
      </c>
      <c r="B48" s="3">
        <v>343.15</v>
      </c>
      <c r="C48" s="4">
        <v>1</v>
      </c>
      <c r="D48" s="4"/>
      <c r="E48" s="58">
        <v>4188</v>
      </c>
      <c r="F48" s="9"/>
      <c r="G48" s="10">
        <v>403.56</v>
      </c>
      <c r="H48" s="10">
        <v>659.78</v>
      </c>
      <c r="I48" s="10">
        <v>977.78</v>
      </c>
      <c r="J48" s="18">
        <v>0.16109999999999999</v>
      </c>
      <c r="K48" s="8">
        <v>2.5619999999999998</v>
      </c>
      <c r="L48" s="13" t="s">
        <v>328</v>
      </c>
    </row>
    <row r="49" spans="1:12" x14ac:dyDescent="0.2">
      <c r="A49" s="7">
        <v>75</v>
      </c>
      <c r="B49" s="3">
        <v>348.15</v>
      </c>
      <c r="C49" s="4">
        <v>1</v>
      </c>
      <c r="D49" s="4"/>
      <c r="E49" s="58">
        <v>4192</v>
      </c>
      <c r="F49" s="9"/>
      <c r="G49" s="10">
        <v>377.42</v>
      </c>
      <c r="H49" s="10">
        <v>663.58</v>
      </c>
      <c r="I49" s="10">
        <v>974.86</v>
      </c>
      <c r="J49" s="18">
        <v>0.16239999999999999</v>
      </c>
      <c r="K49" s="8">
        <v>2.3839999999999999</v>
      </c>
      <c r="L49" s="13" t="s">
        <v>328</v>
      </c>
    </row>
    <row r="50" spans="1:12" x14ac:dyDescent="0.2">
      <c r="A50" s="7">
        <v>80</v>
      </c>
      <c r="B50" s="3">
        <v>353.15</v>
      </c>
      <c r="C50" s="4">
        <v>1</v>
      </c>
      <c r="D50" s="4"/>
      <c r="E50" s="58">
        <v>4196</v>
      </c>
      <c r="F50" s="9"/>
      <c r="G50" s="10">
        <v>354.06</v>
      </c>
      <c r="H50" s="10">
        <v>667.01</v>
      </c>
      <c r="I50" s="10">
        <v>971.8</v>
      </c>
      <c r="J50" s="18">
        <v>0.1636</v>
      </c>
      <c r="K50" s="8">
        <v>2.2269999999999999</v>
      </c>
      <c r="L50" s="13" t="s">
        <v>328</v>
      </c>
    </row>
    <row r="51" spans="1:12" x14ac:dyDescent="0.2">
      <c r="A51" s="7">
        <v>85</v>
      </c>
      <c r="B51" s="3">
        <v>358.15</v>
      </c>
      <c r="C51" s="4">
        <v>1</v>
      </c>
      <c r="D51" s="4"/>
      <c r="E51" s="58">
        <v>4200</v>
      </c>
      <c r="F51" s="9"/>
      <c r="G51" s="10">
        <v>333.08</v>
      </c>
      <c r="H51" s="10">
        <v>670.08</v>
      </c>
      <c r="I51" s="10">
        <v>968.62</v>
      </c>
      <c r="J51" s="18">
        <v>0.16470000000000001</v>
      </c>
      <c r="K51" s="8">
        <v>2.0880000000000001</v>
      </c>
      <c r="L51" s="13" t="s">
        <v>328</v>
      </c>
    </row>
    <row r="52" spans="1:12" x14ac:dyDescent="0.2">
      <c r="A52" s="7">
        <v>90</v>
      </c>
      <c r="B52" s="3">
        <v>363.15</v>
      </c>
      <c r="C52" s="4">
        <v>1</v>
      </c>
      <c r="D52" s="4"/>
      <c r="E52" s="58">
        <v>4205</v>
      </c>
      <c r="F52" s="9"/>
      <c r="G52" s="10">
        <v>314.18</v>
      </c>
      <c r="H52" s="10">
        <v>672.8</v>
      </c>
      <c r="I52" s="10">
        <v>965.32</v>
      </c>
      <c r="J52" s="18">
        <v>0.16569999999999999</v>
      </c>
      <c r="K52" s="8">
        <v>1.964</v>
      </c>
      <c r="L52" s="13" t="s">
        <v>328</v>
      </c>
    </row>
    <row r="53" spans="1:12" x14ac:dyDescent="0.2">
      <c r="A53" s="7">
        <v>95</v>
      </c>
      <c r="B53" s="3">
        <v>368.15</v>
      </c>
      <c r="C53" s="4">
        <v>1</v>
      </c>
      <c r="D53" s="4"/>
      <c r="E53" s="58">
        <v>4211</v>
      </c>
      <c r="F53" s="9"/>
      <c r="G53" s="10">
        <v>297.08999999999997</v>
      </c>
      <c r="H53" s="10">
        <v>675.17</v>
      </c>
      <c r="I53" s="10">
        <v>961.89</v>
      </c>
      <c r="J53" s="18">
        <v>0.16669999999999999</v>
      </c>
      <c r="K53" s="8">
        <v>1.853</v>
      </c>
      <c r="L53" s="13" t="s">
        <v>328</v>
      </c>
    </row>
    <row r="54" spans="1:12" x14ac:dyDescent="0.2">
      <c r="A54" s="6">
        <v>99.605999999999995</v>
      </c>
      <c r="B54" s="3">
        <v>372.75599999999997</v>
      </c>
      <c r="C54" s="4">
        <v>1</v>
      </c>
      <c r="D54" s="4"/>
      <c r="E54" s="58">
        <v>4216</v>
      </c>
      <c r="F54" s="9"/>
      <c r="G54" s="10">
        <v>282.75</v>
      </c>
      <c r="H54" s="10">
        <v>677.07</v>
      </c>
      <c r="I54" s="10">
        <v>958.64</v>
      </c>
      <c r="J54" s="18">
        <v>0.16750000000000001</v>
      </c>
      <c r="K54" s="8">
        <v>1.7609999999999999</v>
      </c>
      <c r="L54" s="13" t="s">
        <v>328</v>
      </c>
    </row>
    <row r="55" spans="1:12" x14ac:dyDescent="0.2">
      <c r="A55" s="12">
        <v>0</v>
      </c>
      <c r="B55" s="3">
        <v>273.14999999999998</v>
      </c>
      <c r="C55" s="7">
        <v>1</v>
      </c>
      <c r="D55" s="4"/>
      <c r="E55" s="59">
        <v>4219</v>
      </c>
      <c r="F55" s="9"/>
      <c r="G55" s="4"/>
      <c r="H55" s="49">
        <v>555.70000000000005</v>
      </c>
      <c r="I55" s="10">
        <v>999.84</v>
      </c>
      <c r="J55" s="11">
        <v>0.13170000000000001</v>
      </c>
      <c r="K55" s="4"/>
      <c r="L55" s="13" t="s">
        <v>328</v>
      </c>
    </row>
    <row r="56" spans="1:12" x14ac:dyDescent="0.2">
      <c r="A56" s="12">
        <v>0</v>
      </c>
      <c r="B56" s="3">
        <v>273.14999999999998</v>
      </c>
      <c r="C56" s="7">
        <v>5</v>
      </c>
      <c r="D56" s="4"/>
      <c r="E56" s="59">
        <v>4217</v>
      </c>
      <c r="F56" s="9"/>
      <c r="G56" s="4"/>
      <c r="H56" s="49">
        <v>556</v>
      </c>
      <c r="I56" s="10">
        <v>1000</v>
      </c>
      <c r="J56" s="11">
        <v>0.1318</v>
      </c>
      <c r="K56" s="4"/>
      <c r="L56" s="13" t="s">
        <v>328</v>
      </c>
    </row>
    <row r="57" spans="1:12" x14ac:dyDescent="0.2">
      <c r="A57" s="12">
        <v>0</v>
      </c>
      <c r="B57" s="3">
        <v>273.14999999999998</v>
      </c>
      <c r="C57" s="7">
        <v>10</v>
      </c>
      <c r="D57" s="4"/>
      <c r="E57" s="59">
        <v>4215</v>
      </c>
      <c r="F57" s="9"/>
      <c r="G57" s="4"/>
      <c r="H57" s="49">
        <v>556.29999999999995</v>
      </c>
      <c r="I57" s="10">
        <v>1000.3</v>
      </c>
      <c r="J57" s="11">
        <v>0.13200000000000001</v>
      </c>
      <c r="K57" s="4"/>
      <c r="L57" s="13" t="s">
        <v>328</v>
      </c>
    </row>
    <row r="58" spans="1:12" x14ac:dyDescent="0.2">
      <c r="A58" s="12">
        <v>0</v>
      </c>
      <c r="B58" s="3">
        <v>273.14999999999998</v>
      </c>
      <c r="C58" s="7">
        <v>20</v>
      </c>
      <c r="D58" s="4"/>
      <c r="E58" s="59">
        <v>4210</v>
      </c>
      <c r="F58" s="9"/>
      <c r="G58" s="4"/>
      <c r="H58" s="49">
        <v>557.1</v>
      </c>
      <c r="I58" s="10">
        <v>1000.8</v>
      </c>
      <c r="J58" s="11">
        <v>0.13220000000000001</v>
      </c>
      <c r="K58" s="4"/>
      <c r="L58" s="13" t="s">
        <v>328</v>
      </c>
    </row>
    <row r="59" spans="1:12" x14ac:dyDescent="0.2">
      <c r="A59" s="12">
        <v>0</v>
      </c>
      <c r="B59" s="3">
        <v>273.14999999999998</v>
      </c>
      <c r="C59" s="7">
        <v>30</v>
      </c>
      <c r="D59" s="4"/>
      <c r="E59" s="59">
        <v>4205</v>
      </c>
      <c r="F59" s="9"/>
      <c r="G59" s="4"/>
      <c r="H59" s="49">
        <v>557.79999999999995</v>
      </c>
      <c r="I59" s="10">
        <v>1001.3</v>
      </c>
      <c r="J59" s="11">
        <v>0.13250000000000001</v>
      </c>
      <c r="K59" s="4"/>
      <c r="L59" s="13" t="s">
        <v>328</v>
      </c>
    </row>
    <row r="60" spans="1:12" x14ac:dyDescent="0.2">
      <c r="A60" s="12">
        <v>0</v>
      </c>
      <c r="B60" s="3">
        <v>273.14999999999998</v>
      </c>
      <c r="C60" s="7">
        <v>40</v>
      </c>
      <c r="D60" s="4"/>
      <c r="E60" s="59">
        <v>4200</v>
      </c>
      <c r="F60" s="9"/>
      <c r="G60" s="4"/>
      <c r="H60" s="49">
        <v>558.6</v>
      </c>
      <c r="I60" s="10">
        <v>1001.8</v>
      </c>
      <c r="J60" s="11">
        <v>0.13270000000000001</v>
      </c>
      <c r="K60" s="4"/>
      <c r="L60" s="13" t="s">
        <v>328</v>
      </c>
    </row>
    <row r="61" spans="1:12" x14ac:dyDescent="0.2">
      <c r="A61" s="12">
        <v>0</v>
      </c>
      <c r="B61" s="3">
        <v>273.14999999999998</v>
      </c>
      <c r="C61" s="7">
        <v>50</v>
      </c>
      <c r="D61" s="4"/>
      <c r="E61" s="59">
        <v>4196</v>
      </c>
      <c r="F61" s="9"/>
      <c r="G61" s="4"/>
      <c r="H61" s="49">
        <v>559.29999999999995</v>
      </c>
      <c r="I61" s="10">
        <v>1002.3</v>
      </c>
      <c r="J61" s="11">
        <v>0.13300000000000001</v>
      </c>
      <c r="K61" s="4"/>
      <c r="L61" s="13" t="s">
        <v>328</v>
      </c>
    </row>
    <row r="62" spans="1:12" x14ac:dyDescent="0.2">
      <c r="A62" s="12">
        <v>0</v>
      </c>
      <c r="B62" s="3">
        <v>273.14999999999998</v>
      </c>
      <c r="C62" s="7">
        <v>60</v>
      </c>
      <c r="D62" s="4"/>
      <c r="E62" s="59">
        <v>4191</v>
      </c>
      <c r="F62" s="9"/>
      <c r="G62" s="4"/>
      <c r="H62" s="49">
        <v>560.1</v>
      </c>
      <c r="I62" s="10">
        <v>1002.8</v>
      </c>
      <c r="J62" s="11">
        <v>0.1333</v>
      </c>
      <c r="K62" s="4"/>
      <c r="L62" s="13" t="s">
        <v>328</v>
      </c>
    </row>
    <row r="63" spans="1:12" x14ac:dyDescent="0.2">
      <c r="A63" s="12">
        <v>0</v>
      </c>
      <c r="B63" s="3">
        <v>273.14999999999998</v>
      </c>
      <c r="C63" s="7">
        <v>70</v>
      </c>
      <c r="D63" s="4"/>
      <c r="E63" s="59">
        <v>4186</v>
      </c>
      <c r="F63" s="9"/>
      <c r="G63" s="4"/>
      <c r="H63" s="49">
        <v>560.79999999999995</v>
      </c>
      <c r="I63" s="10">
        <v>1003.3</v>
      </c>
      <c r="J63" s="11">
        <v>0.13350000000000001</v>
      </c>
      <c r="K63" s="4"/>
      <c r="L63" s="13" t="s">
        <v>328</v>
      </c>
    </row>
    <row r="64" spans="1:12" x14ac:dyDescent="0.2">
      <c r="A64" s="12">
        <v>0</v>
      </c>
      <c r="B64" s="3">
        <v>273.14999999999998</v>
      </c>
      <c r="C64" s="7">
        <v>80</v>
      </c>
      <c r="D64" s="4"/>
      <c r="E64" s="59">
        <v>4181</v>
      </c>
      <c r="F64" s="9"/>
      <c r="G64" s="4"/>
      <c r="H64" s="49">
        <v>561.6</v>
      </c>
      <c r="I64" s="10">
        <v>1003.8</v>
      </c>
      <c r="J64" s="11">
        <v>0.1338</v>
      </c>
      <c r="K64" s="4"/>
      <c r="L64" s="13" t="s">
        <v>328</v>
      </c>
    </row>
    <row r="65" spans="1:12" x14ac:dyDescent="0.2">
      <c r="A65" s="12">
        <v>0</v>
      </c>
      <c r="B65" s="3">
        <v>273.14999999999998</v>
      </c>
      <c r="C65" s="7">
        <v>90</v>
      </c>
      <c r="D65" s="4"/>
      <c r="E65" s="59">
        <v>4177</v>
      </c>
      <c r="F65" s="9"/>
      <c r="G65" s="4"/>
      <c r="H65" s="49">
        <v>562.29999999999995</v>
      </c>
      <c r="I65" s="10">
        <v>1004.3</v>
      </c>
      <c r="J65" s="11">
        <v>0.13400000000000001</v>
      </c>
      <c r="K65" s="4"/>
      <c r="L65" s="13" t="s">
        <v>328</v>
      </c>
    </row>
    <row r="66" spans="1:12" x14ac:dyDescent="0.2">
      <c r="A66" s="12">
        <v>0</v>
      </c>
      <c r="B66" s="3">
        <v>273.14999999999998</v>
      </c>
      <c r="C66" s="7">
        <v>100</v>
      </c>
      <c r="D66" s="4"/>
      <c r="E66" s="59">
        <v>4172</v>
      </c>
      <c r="F66" s="9"/>
      <c r="G66" s="4"/>
      <c r="H66" s="49">
        <v>563</v>
      </c>
      <c r="I66" s="10">
        <v>1004.8</v>
      </c>
      <c r="J66" s="11">
        <v>0.1343</v>
      </c>
      <c r="K66" s="4"/>
      <c r="L66" s="13" t="s">
        <v>328</v>
      </c>
    </row>
    <row r="67" spans="1:12" x14ac:dyDescent="0.2">
      <c r="A67" s="12">
        <v>0</v>
      </c>
      <c r="B67" s="3">
        <v>273.14999999999998</v>
      </c>
      <c r="C67" s="7">
        <v>150</v>
      </c>
      <c r="D67" s="4"/>
      <c r="E67" s="59">
        <v>4150</v>
      </c>
      <c r="F67" s="9"/>
      <c r="G67" s="4"/>
      <c r="H67" s="49">
        <v>566.6</v>
      </c>
      <c r="I67" s="10">
        <v>1007.3</v>
      </c>
      <c r="J67" s="11">
        <v>0.13550000000000001</v>
      </c>
      <c r="K67" s="4"/>
      <c r="L67" s="13" t="s">
        <v>328</v>
      </c>
    </row>
    <row r="68" spans="1:12" x14ac:dyDescent="0.2">
      <c r="A68" s="12">
        <v>0</v>
      </c>
      <c r="B68" s="3">
        <v>273.14999999999998</v>
      </c>
      <c r="C68" s="7">
        <v>200</v>
      </c>
      <c r="D68" s="4"/>
      <c r="E68" s="59">
        <v>4129</v>
      </c>
      <c r="F68" s="9"/>
      <c r="G68" s="4"/>
      <c r="H68" s="49">
        <v>570.1</v>
      </c>
      <c r="I68" s="10">
        <v>1009.7</v>
      </c>
      <c r="J68" s="11">
        <v>0.13669999999999999</v>
      </c>
      <c r="K68" s="4"/>
      <c r="L68" s="13" t="s">
        <v>328</v>
      </c>
    </row>
    <row r="69" spans="1:12" x14ac:dyDescent="0.2">
      <c r="A69" s="12">
        <v>0</v>
      </c>
      <c r="B69" s="3">
        <v>273.14999999999998</v>
      </c>
      <c r="C69" s="7">
        <v>250</v>
      </c>
      <c r="D69" s="4"/>
      <c r="E69" s="59">
        <v>4109</v>
      </c>
      <c r="F69" s="9"/>
      <c r="G69" s="4"/>
      <c r="H69" s="49">
        <v>573.6</v>
      </c>
      <c r="I69" s="10">
        <v>1012.2</v>
      </c>
      <c r="J69" s="11">
        <v>0.13789999999999999</v>
      </c>
      <c r="K69" s="4"/>
      <c r="L69" s="13" t="s">
        <v>328</v>
      </c>
    </row>
    <row r="70" spans="1:12" x14ac:dyDescent="0.2">
      <c r="A70" s="12">
        <v>0</v>
      </c>
      <c r="B70" s="3">
        <v>273.14999999999998</v>
      </c>
      <c r="C70" s="7">
        <v>300</v>
      </c>
      <c r="D70" s="4"/>
      <c r="E70" s="59">
        <v>4090</v>
      </c>
      <c r="F70" s="9"/>
      <c r="G70" s="4"/>
      <c r="H70" s="49">
        <v>576.9</v>
      </c>
      <c r="I70" s="10">
        <v>1014.5</v>
      </c>
      <c r="J70" s="11">
        <v>0.13900000000000001</v>
      </c>
      <c r="K70" s="4"/>
      <c r="L70" s="13" t="s">
        <v>328</v>
      </c>
    </row>
    <row r="71" spans="1:12" x14ac:dyDescent="0.2">
      <c r="A71" s="12">
        <v>0</v>
      </c>
      <c r="B71" s="3">
        <v>273.14999999999998</v>
      </c>
      <c r="C71" s="7">
        <v>350</v>
      </c>
      <c r="D71" s="4"/>
      <c r="E71" s="59">
        <v>4072</v>
      </c>
      <c r="F71" s="9"/>
      <c r="G71" s="4"/>
      <c r="H71" s="49">
        <v>580.20000000000005</v>
      </c>
      <c r="I71" s="10">
        <v>1016.9</v>
      </c>
      <c r="J71" s="11">
        <v>0.1401</v>
      </c>
      <c r="K71" s="4"/>
      <c r="L71" s="13" t="s">
        <v>328</v>
      </c>
    </row>
    <row r="72" spans="1:12" x14ac:dyDescent="0.2">
      <c r="A72" s="12">
        <v>0</v>
      </c>
      <c r="B72" s="3">
        <v>273.14999999999998</v>
      </c>
      <c r="C72" s="7">
        <v>400</v>
      </c>
      <c r="D72" s="4"/>
      <c r="E72" s="59">
        <v>4054.0000000000005</v>
      </c>
      <c r="F72" s="9"/>
      <c r="G72" s="4"/>
      <c r="H72" s="49">
        <v>583.4</v>
      </c>
      <c r="I72" s="10">
        <v>1019.2</v>
      </c>
      <c r="J72" s="11">
        <v>0.14119999999999999</v>
      </c>
      <c r="K72" s="4"/>
      <c r="L72" s="13" t="s">
        <v>328</v>
      </c>
    </row>
    <row r="73" spans="1:12" x14ac:dyDescent="0.2">
      <c r="A73" s="12">
        <v>0</v>
      </c>
      <c r="B73" s="3">
        <v>273.14999999999998</v>
      </c>
      <c r="C73" s="7">
        <v>450</v>
      </c>
      <c r="D73" s="4"/>
      <c r="E73" s="59">
        <v>4038.0000000000005</v>
      </c>
      <c r="F73" s="9"/>
      <c r="G73" s="4"/>
      <c r="H73" s="49">
        <v>586.6</v>
      </c>
      <c r="I73" s="10">
        <v>1021.5</v>
      </c>
      <c r="J73" s="11">
        <v>0.14219999999999999</v>
      </c>
      <c r="K73" s="4"/>
      <c r="L73" s="13" t="s">
        <v>328</v>
      </c>
    </row>
    <row r="74" spans="1:12" x14ac:dyDescent="0.2">
      <c r="A74" s="12">
        <v>0</v>
      </c>
      <c r="B74" s="3">
        <v>273.14999999999998</v>
      </c>
      <c r="C74" s="7">
        <v>500</v>
      </c>
      <c r="D74" s="4"/>
      <c r="E74" s="59">
        <v>4022.0000000000005</v>
      </c>
      <c r="F74" s="9"/>
      <c r="G74" s="4"/>
      <c r="H74" s="49">
        <v>589.6</v>
      </c>
      <c r="I74" s="10">
        <v>1023.8</v>
      </c>
      <c r="J74" s="11">
        <v>0.14319999999999999</v>
      </c>
      <c r="K74" s="4"/>
      <c r="L74" s="13" t="s">
        <v>328</v>
      </c>
    </row>
    <row r="75" spans="1:12" x14ac:dyDescent="0.2">
      <c r="A75" s="12">
        <v>0</v>
      </c>
      <c r="B75" s="3">
        <v>273.14999999999998</v>
      </c>
      <c r="C75" s="7">
        <v>600</v>
      </c>
      <c r="D75" s="4"/>
      <c r="E75" s="59">
        <v>3994</v>
      </c>
      <c r="F75" s="9"/>
      <c r="G75" s="4"/>
      <c r="H75" s="49">
        <v>595.5</v>
      </c>
      <c r="I75" s="10">
        <v>1028.3</v>
      </c>
      <c r="J75" s="11">
        <v>0.14499999999999999</v>
      </c>
      <c r="K75" s="4"/>
      <c r="L75" s="13" t="s">
        <v>328</v>
      </c>
    </row>
    <row r="76" spans="1:12" x14ac:dyDescent="0.2">
      <c r="A76" s="12">
        <v>0</v>
      </c>
      <c r="B76" s="3">
        <v>273.14999999999998</v>
      </c>
      <c r="C76" s="7">
        <v>700</v>
      </c>
      <c r="D76" s="4"/>
      <c r="E76" s="59">
        <v>3968</v>
      </c>
      <c r="F76" s="9"/>
      <c r="G76" s="4"/>
      <c r="H76" s="49">
        <v>601.20000000000005</v>
      </c>
      <c r="I76" s="10">
        <v>1032.7</v>
      </c>
      <c r="J76" s="11">
        <v>0.1467</v>
      </c>
      <c r="K76" s="4"/>
      <c r="L76" s="13" t="s">
        <v>328</v>
      </c>
    </row>
    <row r="77" spans="1:12" x14ac:dyDescent="0.2">
      <c r="A77" s="12">
        <v>0</v>
      </c>
      <c r="B77" s="3">
        <v>273.14999999999998</v>
      </c>
      <c r="C77" s="7">
        <v>800</v>
      </c>
      <c r="D77" s="4"/>
      <c r="E77" s="59">
        <v>3945</v>
      </c>
      <c r="F77" s="9"/>
      <c r="G77" s="4"/>
      <c r="H77" s="49">
        <v>606.5</v>
      </c>
      <c r="I77" s="10">
        <v>1037</v>
      </c>
      <c r="J77" s="11">
        <v>0.14829999999999999</v>
      </c>
      <c r="K77" s="4"/>
      <c r="L77" s="13" t="s">
        <v>328</v>
      </c>
    </row>
    <row r="78" spans="1:12" x14ac:dyDescent="0.2">
      <c r="A78" s="12">
        <v>0</v>
      </c>
      <c r="B78" s="3">
        <v>273.14999999999998</v>
      </c>
      <c r="C78" s="7">
        <v>900</v>
      </c>
      <c r="D78" s="4"/>
      <c r="E78" s="59">
        <v>3924</v>
      </c>
      <c r="F78" s="9"/>
      <c r="G78" s="4"/>
      <c r="H78" s="49">
        <v>611.70000000000005</v>
      </c>
      <c r="I78" s="10">
        <v>1041.2</v>
      </c>
      <c r="J78" s="11">
        <v>0.1497</v>
      </c>
      <c r="K78" s="4"/>
      <c r="L78" s="13" t="s">
        <v>328</v>
      </c>
    </row>
    <row r="79" spans="1:12" x14ac:dyDescent="0.2">
      <c r="A79" s="12">
        <v>0</v>
      </c>
      <c r="B79" s="3">
        <v>273.14999999999998</v>
      </c>
      <c r="C79" s="7">
        <v>1000</v>
      </c>
      <c r="D79" s="4"/>
      <c r="E79" s="59">
        <v>3906</v>
      </c>
      <c r="F79" s="9"/>
      <c r="G79" s="4"/>
      <c r="H79" s="49">
        <v>616.6</v>
      </c>
      <c r="I79" s="10">
        <v>1045.3</v>
      </c>
      <c r="J79" s="11">
        <v>0.151</v>
      </c>
      <c r="K79" s="4"/>
      <c r="L79" s="13" t="s">
        <v>328</v>
      </c>
    </row>
    <row r="80" spans="1:12" x14ac:dyDescent="0.2">
      <c r="A80" s="12">
        <v>25</v>
      </c>
      <c r="B80" s="3">
        <v>298.14999999999998</v>
      </c>
      <c r="C80" s="7">
        <v>1</v>
      </c>
      <c r="D80" s="4"/>
      <c r="E80" s="59">
        <v>4182</v>
      </c>
      <c r="F80" s="9"/>
      <c r="G80" s="4"/>
      <c r="H80" s="49">
        <v>606.5</v>
      </c>
      <c r="I80" s="10">
        <v>997.05</v>
      </c>
      <c r="J80" s="11">
        <v>0.14549999999999999</v>
      </c>
      <c r="K80" s="4"/>
      <c r="L80" s="13" t="s">
        <v>328</v>
      </c>
    </row>
    <row r="81" spans="1:12" x14ac:dyDescent="0.2">
      <c r="A81" s="12">
        <v>25</v>
      </c>
      <c r="B81" s="3">
        <v>298.14999999999998</v>
      </c>
      <c r="C81" s="7">
        <v>5</v>
      </c>
      <c r="D81" s="4"/>
      <c r="E81" s="59">
        <v>4181</v>
      </c>
      <c r="F81" s="9"/>
      <c r="G81" s="4"/>
      <c r="H81" s="49">
        <v>606.70000000000005</v>
      </c>
      <c r="I81" s="10">
        <v>997.23</v>
      </c>
      <c r="J81" s="11">
        <v>0.14549999999999999</v>
      </c>
      <c r="K81" s="4"/>
      <c r="L81" s="13" t="s">
        <v>328</v>
      </c>
    </row>
    <row r="82" spans="1:12" x14ac:dyDescent="0.2">
      <c r="A82" s="12">
        <v>25</v>
      </c>
      <c r="B82" s="3">
        <v>298.14999999999998</v>
      </c>
      <c r="C82" s="7">
        <v>10</v>
      </c>
      <c r="D82" s="4"/>
      <c r="E82" s="59">
        <v>4179</v>
      </c>
      <c r="F82" s="9"/>
      <c r="G82" s="4"/>
      <c r="H82" s="49">
        <v>607</v>
      </c>
      <c r="I82" s="10">
        <v>997.45</v>
      </c>
      <c r="J82" s="11">
        <v>0.14560000000000001</v>
      </c>
      <c r="K82" s="4"/>
      <c r="L82" s="13" t="s">
        <v>328</v>
      </c>
    </row>
    <row r="83" spans="1:12" x14ac:dyDescent="0.2">
      <c r="A83" s="12">
        <v>25</v>
      </c>
      <c r="B83" s="3">
        <v>298.14999999999998</v>
      </c>
      <c r="C83" s="7">
        <v>20</v>
      </c>
      <c r="D83" s="4"/>
      <c r="E83" s="59">
        <v>4176</v>
      </c>
      <c r="F83" s="9"/>
      <c r="G83" s="4"/>
      <c r="H83" s="49">
        <v>607.6</v>
      </c>
      <c r="I83" s="10">
        <v>997.9</v>
      </c>
      <c r="J83" s="11">
        <v>0.14580000000000001</v>
      </c>
      <c r="K83" s="4"/>
      <c r="L83" s="13" t="s">
        <v>328</v>
      </c>
    </row>
    <row r="84" spans="1:12" x14ac:dyDescent="0.2">
      <c r="A84" s="12">
        <v>25</v>
      </c>
      <c r="B84" s="3">
        <v>298.14999999999998</v>
      </c>
      <c r="C84" s="7">
        <v>30</v>
      </c>
      <c r="D84" s="4"/>
      <c r="E84" s="59">
        <v>4174</v>
      </c>
      <c r="F84" s="9"/>
      <c r="G84" s="4"/>
      <c r="H84" s="49">
        <v>608.20000000000005</v>
      </c>
      <c r="I84" s="10">
        <v>998.35</v>
      </c>
      <c r="J84" s="11">
        <v>0.14599999999999999</v>
      </c>
      <c r="K84" s="4"/>
      <c r="L84" s="13" t="s">
        <v>328</v>
      </c>
    </row>
    <row r="85" spans="1:12" x14ac:dyDescent="0.2">
      <c r="A85" s="12">
        <v>25</v>
      </c>
      <c r="B85" s="3">
        <v>298.14999999999998</v>
      </c>
      <c r="C85" s="7">
        <v>40</v>
      </c>
      <c r="D85" s="4"/>
      <c r="E85" s="59">
        <v>4171</v>
      </c>
      <c r="F85" s="9"/>
      <c r="G85" s="4"/>
      <c r="H85" s="49">
        <v>608.70000000000005</v>
      </c>
      <c r="I85" s="10">
        <v>998.8</v>
      </c>
      <c r="J85" s="11">
        <v>0.14610000000000001</v>
      </c>
      <c r="K85" s="4"/>
      <c r="L85" s="13" t="s">
        <v>328</v>
      </c>
    </row>
    <row r="86" spans="1:12" x14ac:dyDescent="0.2">
      <c r="A86" s="12">
        <v>25</v>
      </c>
      <c r="B86" s="3">
        <v>298.14999999999998</v>
      </c>
      <c r="C86" s="7">
        <v>50</v>
      </c>
      <c r="D86" s="4"/>
      <c r="E86" s="59">
        <v>4168</v>
      </c>
      <c r="F86" s="9"/>
      <c r="G86" s="4"/>
      <c r="H86" s="49">
        <v>609.29999999999995</v>
      </c>
      <c r="I86" s="10">
        <v>999.24</v>
      </c>
      <c r="J86" s="11">
        <v>0.14630000000000001</v>
      </c>
      <c r="K86" s="4"/>
      <c r="L86" s="13" t="s">
        <v>328</v>
      </c>
    </row>
    <row r="87" spans="1:12" x14ac:dyDescent="0.2">
      <c r="A87" s="12">
        <v>25</v>
      </c>
      <c r="B87" s="3">
        <v>298.14999999999998</v>
      </c>
      <c r="C87" s="7">
        <v>60</v>
      </c>
      <c r="D87" s="4"/>
      <c r="E87" s="59">
        <v>4165</v>
      </c>
      <c r="F87" s="9"/>
      <c r="G87" s="4"/>
      <c r="H87" s="49">
        <v>609.79999999999995</v>
      </c>
      <c r="I87" s="10">
        <v>999.69</v>
      </c>
      <c r="J87" s="11">
        <v>0.14649999999999999</v>
      </c>
      <c r="K87" s="4"/>
      <c r="L87" s="13" t="s">
        <v>328</v>
      </c>
    </row>
    <row r="88" spans="1:12" x14ac:dyDescent="0.2">
      <c r="A88" s="12">
        <v>25</v>
      </c>
      <c r="B88" s="3">
        <v>298.14999999999998</v>
      </c>
      <c r="C88" s="7">
        <v>70</v>
      </c>
      <c r="D88" s="4"/>
      <c r="E88" s="59">
        <v>4162</v>
      </c>
      <c r="F88" s="9"/>
      <c r="G88" s="4"/>
      <c r="H88" s="49">
        <v>610.4</v>
      </c>
      <c r="I88" s="10">
        <v>1000.1</v>
      </c>
      <c r="J88" s="11">
        <v>0.14660000000000001</v>
      </c>
      <c r="K88" s="4"/>
      <c r="L88" s="13" t="s">
        <v>328</v>
      </c>
    </row>
    <row r="89" spans="1:12" x14ac:dyDescent="0.2">
      <c r="A89" s="12">
        <v>25</v>
      </c>
      <c r="B89" s="3">
        <v>298.14999999999998</v>
      </c>
      <c r="C89" s="7">
        <v>80</v>
      </c>
      <c r="D89" s="4"/>
      <c r="E89" s="59">
        <v>4160</v>
      </c>
      <c r="F89" s="9"/>
      <c r="G89" s="4"/>
      <c r="H89" s="49">
        <v>610.9</v>
      </c>
      <c r="I89" s="10">
        <v>1000.6</v>
      </c>
      <c r="J89" s="11">
        <v>0.14680000000000001</v>
      </c>
      <c r="K89" s="4"/>
      <c r="L89" s="13" t="s">
        <v>328</v>
      </c>
    </row>
    <row r="90" spans="1:12" x14ac:dyDescent="0.2">
      <c r="A90" s="12">
        <v>25</v>
      </c>
      <c r="B90" s="3">
        <v>298.14999999999998</v>
      </c>
      <c r="C90" s="7">
        <v>90</v>
      </c>
      <c r="D90" s="4"/>
      <c r="E90" s="59">
        <v>4157</v>
      </c>
      <c r="F90" s="9"/>
      <c r="G90" s="4"/>
      <c r="H90" s="49">
        <v>611.5</v>
      </c>
      <c r="I90" s="10">
        <v>1001</v>
      </c>
      <c r="J90" s="11">
        <v>0.1469</v>
      </c>
      <c r="K90" s="4"/>
      <c r="L90" s="13" t="s">
        <v>328</v>
      </c>
    </row>
    <row r="91" spans="1:12" x14ac:dyDescent="0.2">
      <c r="A91" s="12">
        <v>25</v>
      </c>
      <c r="B91" s="3">
        <v>298.14999999999998</v>
      </c>
      <c r="C91" s="7">
        <v>100</v>
      </c>
      <c r="D91" s="4"/>
      <c r="E91" s="59">
        <v>4154</v>
      </c>
      <c r="F91" s="9"/>
      <c r="G91" s="4"/>
      <c r="H91" s="49">
        <v>612</v>
      </c>
      <c r="I91" s="10">
        <v>1001.5</v>
      </c>
      <c r="J91" s="11">
        <v>0.14710000000000001</v>
      </c>
      <c r="K91" s="4"/>
      <c r="L91" s="13" t="s">
        <v>328</v>
      </c>
    </row>
    <row r="92" spans="1:12" x14ac:dyDescent="0.2">
      <c r="A92" s="12">
        <v>25</v>
      </c>
      <c r="B92" s="3">
        <v>298.14999999999998</v>
      </c>
      <c r="C92" s="7">
        <v>150</v>
      </c>
      <c r="D92" s="4"/>
      <c r="E92" s="59">
        <v>4141</v>
      </c>
      <c r="F92" s="9"/>
      <c r="G92" s="4"/>
      <c r="H92" s="49">
        <v>614.79999999999995</v>
      </c>
      <c r="I92" s="10">
        <v>1003.7</v>
      </c>
      <c r="J92" s="11">
        <v>0.1479</v>
      </c>
      <c r="K92" s="4"/>
      <c r="L92" s="13" t="s">
        <v>328</v>
      </c>
    </row>
    <row r="93" spans="1:12" x14ac:dyDescent="0.2">
      <c r="A93" s="12">
        <v>25</v>
      </c>
      <c r="B93" s="3">
        <v>298.14999999999998</v>
      </c>
      <c r="C93" s="7">
        <v>200</v>
      </c>
      <c r="D93" s="4"/>
      <c r="E93" s="59">
        <v>4128</v>
      </c>
      <c r="F93" s="9"/>
      <c r="G93" s="4"/>
      <c r="H93" s="49">
        <v>617.4</v>
      </c>
      <c r="I93" s="10">
        <v>1005.8</v>
      </c>
      <c r="J93" s="11">
        <v>0.1487</v>
      </c>
      <c r="K93" s="4"/>
      <c r="L93" s="13" t="s">
        <v>328</v>
      </c>
    </row>
    <row r="94" spans="1:12" x14ac:dyDescent="0.2">
      <c r="A94" s="12">
        <v>25</v>
      </c>
      <c r="B94" s="3">
        <v>298.14999999999998</v>
      </c>
      <c r="C94" s="7">
        <v>250</v>
      </c>
      <c r="D94" s="4"/>
      <c r="E94" s="59">
        <v>4116</v>
      </c>
      <c r="F94" s="9"/>
      <c r="G94" s="4"/>
      <c r="H94" s="49">
        <v>620.1</v>
      </c>
      <c r="I94" s="10">
        <v>1008</v>
      </c>
      <c r="J94" s="11">
        <v>0.14940000000000001</v>
      </c>
      <c r="K94" s="4"/>
      <c r="L94" s="13" t="s">
        <v>328</v>
      </c>
    </row>
    <row r="95" spans="1:12" x14ac:dyDescent="0.2">
      <c r="A95" s="12">
        <v>25</v>
      </c>
      <c r="B95" s="3">
        <v>298.14999999999998</v>
      </c>
      <c r="C95" s="7">
        <v>300</v>
      </c>
      <c r="D95" s="4"/>
      <c r="E95" s="59">
        <v>4104</v>
      </c>
      <c r="F95" s="9"/>
      <c r="G95" s="4"/>
      <c r="H95" s="49">
        <v>622.70000000000005</v>
      </c>
      <c r="I95" s="10">
        <v>1010.1</v>
      </c>
      <c r="J95" s="11">
        <v>0.1502</v>
      </c>
      <c r="K95" s="4"/>
      <c r="L95" s="13" t="s">
        <v>328</v>
      </c>
    </row>
    <row r="96" spans="1:12" x14ac:dyDescent="0.2">
      <c r="A96" s="12">
        <v>25</v>
      </c>
      <c r="B96" s="3">
        <v>298.14999999999998</v>
      </c>
      <c r="C96" s="7">
        <v>350</v>
      </c>
      <c r="D96" s="4"/>
      <c r="E96" s="59">
        <v>4093</v>
      </c>
      <c r="F96" s="9"/>
      <c r="G96" s="4"/>
      <c r="H96" s="49">
        <v>625.20000000000005</v>
      </c>
      <c r="I96" s="10">
        <v>1012.2</v>
      </c>
      <c r="J96" s="11">
        <v>0.15090000000000001</v>
      </c>
      <c r="K96" s="4"/>
      <c r="L96" s="13" t="s">
        <v>328</v>
      </c>
    </row>
    <row r="97" spans="1:12" x14ac:dyDescent="0.2">
      <c r="A97" s="12">
        <v>25</v>
      </c>
      <c r="B97" s="3">
        <v>298.14999999999998</v>
      </c>
      <c r="C97" s="7">
        <v>400</v>
      </c>
      <c r="D97" s="4"/>
      <c r="E97" s="59">
        <v>4082</v>
      </c>
      <c r="F97" s="9"/>
      <c r="G97" s="4"/>
      <c r="H97" s="49">
        <v>627.79999999999995</v>
      </c>
      <c r="I97" s="10">
        <v>1014.3</v>
      </c>
      <c r="J97" s="11">
        <v>0.15160000000000001</v>
      </c>
      <c r="K97" s="4"/>
      <c r="L97" s="13" t="s">
        <v>328</v>
      </c>
    </row>
    <row r="98" spans="1:12" x14ac:dyDescent="0.2">
      <c r="A98" s="12">
        <v>25</v>
      </c>
      <c r="B98" s="3">
        <v>298.14999999999998</v>
      </c>
      <c r="C98" s="7">
        <v>450</v>
      </c>
      <c r="D98" s="4"/>
      <c r="E98" s="59">
        <v>4072</v>
      </c>
      <c r="F98" s="9"/>
      <c r="G98" s="4"/>
      <c r="H98" s="49">
        <v>630.20000000000005</v>
      </c>
      <c r="I98" s="10">
        <v>1016.4</v>
      </c>
      <c r="J98" s="11">
        <v>0.15229999999999999</v>
      </c>
      <c r="K98" s="4"/>
      <c r="L98" s="13" t="s">
        <v>328</v>
      </c>
    </row>
    <row r="99" spans="1:12" x14ac:dyDescent="0.2">
      <c r="A99" s="12">
        <v>25</v>
      </c>
      <c r="B99" s="3">
        <v>298.14999999999998</v>
      </c>
      <c r="C99" s="7">
        <v>500</v>
      </c>
      <c r="D99" s="4"/>
      <c r="E99" s="59">
        <v>4061</v>
      </c>
      <c r="F99" s="9"/>
      <c r="G99" s="4"/>
      <c r="H99" s="49">
        <v>632.70000000000005</v>
      </c>
      <c r="I99" s="10">
        <v>1018.4</v>
      </c>
      <c r="J99" s="11">
        <v>0.153</v>
      </c>
      <c r="K99" s="4"/>
      <c r="L99" s="13" t="s">
        <v>328</v>
      </c>
    </row>
    <row r="100" spans="1:12" x14ac:dyDescent="0.2">
      <c r="A100" s="12">
        <v>25</v>
      </c>
      <c r="B100" s="3">
        <v>298.14999999999998</v>
      </c>
      <c r="C100" s="7">
        <v>600</v>
      </c>
      <c r="D100" s="4"/>
      <c r="E100" s="59">
        <v>4042</v>
      </c>
      <c r="F100" s="9"/>
      <c r="G100" s="4"/>
      <c r="H100" s="49">
        <v>637.4</v>
      </c>
      <c r="I100" s="10">
        <v>1022.5</v>
      </c>
      <c r="J100" s="11">
        <v>0.1542</v>
      </c>
      <c r="K100" s="4"/>
      <c r="L100" s="13" t="s">
        <v>328</v>
      </c>
    </row>
    <row r="101" spans="1:12" x14ac:dyDescent="0.2">
      <c r="A101" s="12">
        <v>25</v>
      </c>
      <c r="B101" s="3">
        <v>298.14999999999998</v>
      </c>
      <c r="C101" s="7">
        <v>700</v>
      </c>
      <c r="D101" s="4"/>
      <c r="E101" s="59">
        <v>4024</v>
      </c>
      <c r="F101" s="9"/>
      <c r="G101" s="4"/>
      <c r="H101" s="49">
        <v>642.1</v>
      </c>
      <c r="I101" s="10">
        <v>1026.4000000000001</v>
      </c>
      <c r="J101" s="11">
        <v>0.15540000000000001</v>
      </c>
      <c r="K101" s="4"/>
      <c r="L101" s="13" t="s">
        <v>328</v>
      </c>
    </row>
    <row r="102" spans="1:12" x14ac:dyDescent="0.2">
      <c r="A102" s="12">
        <v>25</v>
      </c>
      <c r="B102" s="3">
        <v>298.14999999999998</v>
      </c>
      <c r="C102" s="7">
        <v>800</v>
      </c>
      <c r="D102" s="4"/>
      <c r="E102" s="59">
        <v>4008</v>
      </c>
      <c r="F102" s="9"/>
      <c r="G102" s="4"/>
      <c r="H102" s="49">
        <v>646.5</v>
      </c>
      <c r="I102" s="10">
        <v>1030.3</v>
      </c>
      <c r="J102" s="11">
        <v>0.15659999999999999</v>
      </c>
      <c r="K102" s="4"/>
      <c r="L102" s="13" t="s">
        <v>328</v>
      </c>
    </row>
    <row r="103" spans="1:12" x14ac:dyDescent="0.2">
      <c r="A103" s="12">
        <v>25</v>
      </c>
      <c r="B103" s="3">
        <v>298.14999999999998</v>
      </c>
      <c r="C103" s="7">
        <v>900</v>
      </c>
      <c r="D103" s="4"/>
      <c r="E103" s="59">
        <v>3992</v>
      </c>
      <c r="F103" s="9"/>
      <c r="G103" s="4"/>
      <c r="H103" s="49">
        <v>650.9</v>
      </c>
      <c r="I103" s="10">
        <v>1034.0999999999999</v>
      </c>
      <c r="J103" s="11">
        <v>0.15770000000000001</v>
      </c>
      <c r="K103" s="4"/>
      <c r="L103" s="13" t="s">
        <v>328</v>
      </c>
    </row>
    <row r="104" spans="1:12" x14ac:dyDescent="0.2">
      <c r="A104" s="12">
        <v>25</v>
      </c>
      <c r="B104" s="3">
        <v>298.14999999999998</v>
      </c>
      <c r="C104" s="7">
        <v>1000</v>
      </c>
      <c r="D104" s="4"/>
      <c r="E104" s="59">
        <v>3978</v>
      </c>
      <c r="F104" s="9"/>
      <c r="G104" s="4"/>
      <c r="H104" s="49">
        <v>655.1</v>
      </c>
      <c r="I104" s="10">
        <v>1037.9000000000001</v>
      </c>
      <c r="J104" s="11">
        <v>0.15870000000000001</v>
      </c>
      <c r="K104" s="4"/>
      <c r="L104" s="13" t="s">
        <v>328</v>
      </c>
    </row>
    <row r="105" spans="1:12" x14ac:dyDescent="0.2">
      <c r="A105" s="12">
        <v>50</v>
      </c>
      <c r="B105" s="3">
        <v>323.14999999999998</v>
      </c>
      <c r="C105" s="7">
        <v>1</v>
      </c>
      <c r="D105" s="4"/>
      <c r="E105" s="59">
        <v>4180</v>
      </c>
      <c r="F105" s="9"/>
      <c r="G105" s="4"/>
      <c r="H105" s="49">
        <v>640.6</v>
      </c>
      <c r="I105" s="10">
        <v>988.05</v>
      </c>
      <c r="J105" s="11">
        <v>0.15509999999999999</v>
      </c>
      <c r="K105" s="4"/>
      <c r="L105" s="13" t="s">
        <v>328</v>
      </c>
    </row>
    <row r="106" spans="1:12" x14ac:dyDescent="0.2">
      <c r="A106" s="12">
        <v>50</v>
      </c>
      <c r="B106" s="3">
        <v>323.14999999999998</v>
      </c>
      <c r="C106" s="7">
        <v>5</v>
      </c>
      <c r="D106" s="4"/>
      <c r="E106" s="59">
        <v>4179</v>
      </c>
      <c r="F106" s="9"/>
      <c r="G106" s="4"/>
      <c r="H106" s="49">
        <v>640.79999999999995</v>
      </c>
      <c r="I106" s="10">
        <v>988.22</v>
      </c>
      <c r="J106" s="11">
        <v>0.1552</v>
      </c>
      <c r="K106" s="4"/>
      <c r="L106" s="13" t="s">
        <v>328</v>
      </c>
    </row>
    <row r="107" spans="1:12" x14ac:dyDescent="0.2">
      <c r="A107" s="12">
        <v>50</v>
      </c>
      <c r="B107" s="3">
        <v>323.14999999999998</v>
      </c>
      <c r="C107" s="7">
        <v>10</v>
      </c>
      <c r="D107" s="4"/>
      <c r="E107" s="59">
        <v>4177</v>
      </c>
      <c r="F107" s="9"/>
      <c r="G107" s="4"/>
      <c r="H107" s="49">
        <v>641.1</v>
      </c>
      <c r="I107" s="10">
        <v>988.44</v>
      </c>
      <c r="J107" s="11">
        <v>0.15529999999999999</v>
      </c>
      <c r="K107" s="4"/>
      <c r="L107" s="13" t="s">
        <v>328</v>
      </c>
    </row>
    <row r="108" spans="1:12" x14ac:dyDescent="0.2">
      <c r="A108" s="12">
        <v>50</v>
      </c>
      <c r="B108" s="3">
        <v>323.14999999999998</v>
      </c>
      <c r="C108" s="7">
        <v>20</v>
      </c>
      <c r="D108" s="4"/>
      <c r="E108" s="59">
        <v>4175</v>
      </c>
      <c r="F108" s="9"/>
      <c r="G108" s="4"/>
      <c r="H108" s="49">
        <v>641.6</v>
      </c>
      <c r="I108" s="10">
        <v>988.87</v>
      </c>
      <c r="J108" s="11">
        <v>0.15540000000000001</v>
      </c>
      <c r="K108" s="4"/>
      <c r="L108" s="13" t="s">
        <v>328</v>
      </c>
    </row>
    <row r="109" spans="1:12" x14ac:dyDescent="0.2">
      <c r="A109" s="12">
        <v>50</v>
      </c>
      <c r="B109" s="3">
        <v>323.14999999999998</v>
      </c>
      <c r="C109" s="7">
        <v>30</v>
      </c>
      <c r="D109" s="4"/>
      <c r="E109" s="59">
        <v>4173</v>
      </c>
      <c r="F109" s="9"/>
      <c r="G109" s="4"/>
      <c r="H109" s="49">
        <v>642.1</v>
      </c>
      <c r="I109" s="10">
        <v>989.3</v>
      </c>
      <c r="J109" s="11">
        <v>0.1555</v>
      </c>
      <c r="K109" s="4"/>
      <c r="L109" s="13" t="s">
        <v>328</v>
      </c>
    </row>
    <row r="110" spans="1:12" x14ac:dyDescent="0.2">
      <c r="A110" s="12">
        <v>50</v>
      </c>
      <c r="B110" s="3">
        <v>323.14999999999998</v>
      </c>
      <c r="C110" s="7">
        <v>40</v>
      </c>
      <c r="D110" s="4"/>
      <c r="E110" s="59">
        <v>4171</v>
      </c>
      <c r="F110" s="9"/>
      <c r="G110" s="4"/>
      <c r="H110" s="49">
        <v>642.70000000000005</v>
      </c>
      <c r="I110" s="10">
        <v>989.74</v>
      </c>
      <c r="J110" s="11">
        <v>0.15570000000000001</v>
      </c>
      <c r="K110" s="4"/>
      <c r="L110" s="13" t="s">
        <v>328</v>
      </c>
    </row>
    <row r="111" spans="1:12" x14ac:dyDescent="0.2">
      <c r="A111" s="12">
        <v>50</v>
      </c>
      <c r="B111" s="3">
        <v>323.14999999999998</v>
      </c>
      <c r="C111" s="7">
        <v>50</v>
      </c>
      <c r="D111" s="4"/>
      <c r="E111" s="59">
        <v>4168</v>
      </c>
      <c r="F111" s="9"/>
      <c r="G111" s="4"/>
      <c r="H111" s="49">
        <v>643.20000000000005</v>
      </c>
      <c r="I111" s="10">
        <v>990.17</v>
      </c>
      <c r="J111" s="11">
        <v>0.15579999999999999</v>
      </c>
      <c r="K111" s="4"/>
      <c r="L111" s="13" t="s">
        <v>328</v>
      </c>
    </row>
    <row r="112" spans="1:12" x14ac:dyDescent="0.2">
      <c r="A112" s="12">
        <v>50</v>
      </c>
      <c r="B112" s="3">
        <v>323.14999999999998</v>
      </c>
      <c r="C112" s="7">
        <v>60</v>
      </c>
      <c r="D112" s="4"/>
      <c r="E112" s="59">
        <v>4166</v>
      </c>
      <c r="F112" s="9"/>
      <c r="G112" s="4"/>
      <c r="H112" s="49">
        <v>643.70000000000005</v>
      </c>
      <c r="I112" s="10">
        <v>990.6</v>
      </c>
      <c r="J112" s="11">
        <v>0.156</v>
      </c>
      <c r="K112" s="4"/>
      <c r="L112" s="13" t="s">
        <v>328</v>
      </c>
    </row>
    <row r="113" spans="1:12" x14ac:dyDescent="0.2">
      <c r="A113" s="12">
        <v>50</v>
      </c>
      <c r="B113" s="3">
        <v>323.14999999999998</v>
      </c>
      <c r="C113" s="7">
        <v>70</v>
      </c>
      <c r="D113" s="4"/>
      <c r="E113" s="59">
        <v>4164</v>
      </c>
      <c r="F113" s="9"/>
      <c r="G113" s="4"/>
      <c r="H113" s="49">
        <v>644.20000000000005</v>
      </c>
      <c r="I113" s="10">
        <v>991.03</v>
      </c>
      <c r="J113" s="11">
        <v>0.15609999999999999</v>
      </c>
      <c r="K113" s="4"/>
      <c r="L113" s="13" t="s">
        <v>328</v>
      </c>
    </row>
    <row r="114" spans="1:12" x14ac:dyDescent="0.2">
      <c r="A114" s="12">
        <v>50</v>
      </c>
      <c r="B114" s="3">
        <v>323.14999999999998</v>
      </c>
      <c r="C114" s="7">
        <v>80</v>
      </c>
      <c r="D114" s="4"/>
      <c r="E114" s="59">
        <v>4162</v>
      </c>
      <c r="F114" s="9"/>
      <c r="G114" s="4"/>
      <c r="H114" s="49">
        <v>644.70000000000005</v>
      </c>
      <c r="I114" s="10">
        <v>991.46</v>
      </c>
      <c r="J114" s="11">
        <v>0.15629999999999999</v>
      </c>
      <c r="K114" s="4"/>
      <c r="L114" s="13" t="s">
        <v>328</v>
      </c>
    </row>
    <row r="115" spans="1:12" x14ac:dyDescent="0.2">
      <c r="A115" s="12">
        <v>50</v>
      </c>
      <c r="B115" s="3">
        <v>323.14999999999998</v>
      </c>
      <c r="C115" s="7">
        <v>90</v>
      </c>
      <c r="D115" s="4"/>
      <c r="E115" s="59">
        <v>4159</v>
      </c>
      <c r="F115" s="9"/>
      <c r="G115" s="4"/>
      <c r="H115" s="49">
        <v>645.20000000000005</v>
      </c>
      <c r="I115" s="10">
        <v>991.88</v>
      </c>
      <c r="J115" s="11">
        <v>0.15640000000000001</v>
      </c>
      <c r="K115" s="4"/>
      <c r="L115" s="13" t="s">
        <v>328</v>
      </c>
    </row>
    <row r="116" spans="1:12" x14ac:dyDescent="0.2">
      <c r="A116" s="12">
        <v>50</v>
      </c>
      <c r="B116" s="3">
        <v>323.14999999999998</v>
      </c>
      <c r="C116" s="7">
        <v>100</v>
      </c>
      <c r="D116" s="4"/>
      <c r="E116" s="59">
        <v>4157</v>
      </c>
      <c r="F116" s="9"/>
      <c r="G116" s="4"/>
      <c r="H116" s="49">
        <v>645.70000000000005</v>
      </c>
      <c r="I116" s="10">
        <v>992.31</v>
      </c>
      <c r="J116" s="11">
        <v>0.1565</v>
      </c>
      <c r="K116" s="4"/>
      <c r="L116" s="13" t="s">
        <v>328</v>
      </c>
    </row>
    <row r="117" spans="1:12" x14ac:dyDescent="0.2">
      <c r="A117" s="12">
        <v>50</v>
      </c>
      <c r="B117" s="3">
        <v>323.14999999999998</v>
      </c>
      <c r="C117" s="7">
        <v>150</v>
      </c>
      <c r="D117" s="4"/>
      <c r="E117" s="59">
        <v>4147</v>
      </c>
      <c r="F117" s="9"/>
      <c r="G117" s="4"/>
      <c r="H117" s="49">
        <v>648.29999999999995</v>
      </c>
      <c r="I117" s="10">
        <v>994.43</v>
      </c>
      <c r="J117" s="11">
        <v>0.15720000000000001</v>
      </c>
      <c r="K117" s="4"/>
      <c r="L117" s="13" t="s">
        <v>328</v>
      </c>
    </row>
    <row r="118" spans="1:12" x14ac:dyDescent="0.2">
      <c r="A118" s="12">
        <v>50</v>
      </c>
      <c r="B118" s="3">
        <v>323.14999999999998</v>
      </c>
      <c r="C118" s="7">
        <v>200</v>
      </c>
      <c r="D118" s="4"/>
      <c r="E118" s="59">
        <v>4136</v>
      </c>
      <c r="F118" s="9"/>
      <c r="G118" s="4"/>
      <c r="H118" s="49">
        <v>650.79999999999995</v>
      </c>
      <c r="I118" s="10">
        <v>996.53</v>
      </c>
      <c r="J118" s="11">
        <v>0.15790000000000001</v>
      </c>
      <c r="K118" s="4"/>
      <c r="L118" s="13" t="s">
        <v>328</v>
      </c>
    </row>
    <row r="119" spans="1:12" x14ac:dyDescent="0.2">
      <c r="A119" s="12">
        <v>50</v>
      </c>
      <c r="B119" s="3">
        <v>323.14999999999998</v>
      </c>
      <c r="C119" s="7">
        <v>250</v>
      </c>
      <c r="D119" s="4"/>
      <c r="E119" s="59">
        <v>4126</v>
      </c>
      <c r="F119" s="9"/>
      <c r="G119" s="4"/>
      <c r="H119" s="49">
        <v>653.29999999999995</v>
      </c>
      <c r="I119" s="10">
        <v>998.6</v>
      </c>
      <c r="J119" s="11">
        <v>0.1585</v>
      </c>
      <c r="K119" s="4"/>
      <c r="L119" s="13" t="s">
        <v>328</v>
      </c>
    </row>
    <row r="120" spans="1:12" x14ac:dyDescent="0.2">
      <c r="A120" s="12">
        <v>50</v>
      </c>
      <c r="B120" s="3">
        <v>323.14999999999998</v>
      </c>
      <c r="C120" s="7">
        <v>300</v>
      </c>
      <c r="D120" s="4"/>
      <c r="E120" s="59">
        <v>4116</v>
      </c>
      <c r="F120" s="9"/>
      <c r="G120" s="4"/>
      <c r="H120" s="49">
        <v>655.7</v>
      </c>
      <c r="I120" s="10">
        <v>1000.7</v>
      </c>
      <c r="J120" s="11">
        <v>0.15920000000000001</v>
      </c>
      <c r="K120" s="4"/>
      <c r="L120" s="13" t="s">
        <v>328</v>
      </c>
    </row>
    <row r="121" spans="1:12" x14ac:dyDescent="0.2">
      <c r="A121" s="12">
        <v>50</v>
      </c>
      <c r="B121" s="3">
        <v>323.14999999999998</v>
      </c>
      <c r="C121" s="7">
        <v>350</v>
      </c>
      <c r="D121" s="4"/>
      <c r="E121" s="59">
        <v>4107</v>
      </c>
      <c r="F121" s="9"/>
      <c r="G121" s="4"/>
      <c r="H121" s="49">
        <v>658.1</v>
      </c>
      <c r="I121" s="10">
        <v>1002.7</v>
      </c>
      <c r="J121" s="11">
        <v>0.1598</v>
      </c>
      <c r="K121" s="4"/>
      <c r="L121" s="13" t="s">
        <v>328</v>
      </c>
    </row>
    <row r="122" spans="1:12" x14ac:dyDescent="0.2">
      <c r="A122" s="12">
        <v>50</v>
      </c>
      <c r="B122" s="3">
        <v>323.14999999999998</v>
      </c>
      <c r="C122" s="7">
        <v>400</v>
      </c>
      <c r="D122" s="4"/>
      <c r="E122" s="59">
        <v>4097</v>
      </c>
      <c r="F122" s="9"/>
      <c r="G122" s="4"/>
      <c r="H122" s="49">
        <v>660.5</v>
      </c>
      <c r="I122" s="10">
        <v>1004.7</v>
      </c>
      <c r="J122" s="11">
        <v>0.1605</v>
      </c>
      <c r="K122" s="4"/>
      <c r="L122" s="13" t="s">
        <v>328</v>
      </c>
    </row>
    <row r="123" spans="1:12" x14ac:dyDescent="0.2">
      <c r="A123" s="12">
        <v>50</v>
      </c>
      <c r="B123" s="3">
        <v>323.14999999999998</v>
      </c>
      <c r="C123" s="7">
        <v>450</v>
      </c>
      <c r="D123" s="4"/>
      <c r="E123" s="59">
        <v>4088</v>
      </c>
      <c r="F123" s="9"/>
      <c r="G123" s="4"/>
      <c r="H123" s="49">
        <v>662.9</v>
      </c>
      <c r="I123" s="10">
        <v>1006.7</v>
      </c>
      <c r="J123" s="11">
        <v>0.16109999999999999</v>
      </c>
      <c r="K123" s="4"/>
      <c r="L123" s="13" t="s">
        <v>328</v>
      </c>
    </row>
    <row r="124" spans="1:12" x14ac:dyDescent="0.2">
      <c r="A124" s="12">
        <v>50</v>
      </c>
      <c r="B124" s="3">
        <v>323.14999999999998</v>
      </c>
      <c r="C124" s="7">
        <v>500</v>
      </c>
      <c r="D124" s="4"/>
      <c r="E124" s="59">
        <v>4080</v>
      </c>
      <c r="F124" s="9"/>
      <c r="G124" s="4"/>
      <c r="H124" s="49">
        <v>665.3</v>
      </c>
      <c r="I124" s="10">
        <v>1008.7</v>
      </c>
      <c r="J124" s="11">
        <v>0.16170000000000001</v>
      </c>
      <c r="K124" s="4"/>
      <c r="L124" s="13" t="s">
        <v>328</v>
      </c>
    </row>
    <row r="125" spans="1:12" x14ac:dyDescent="0.2">
      <c r="A125" s="12">
        <v>50</v>
      </c>
      <c r="B125" s="3">
        <v>323.14999999999998</v>
      </c>
      <c r="C125" s="7">
        <v>600</v>
      </c>
      <c r="D125" s="4"/>
      <c r="E125" s="59">
        <v>4062.9999999999995</v>
      </c>
      <c r="F125" s="9"/>
      <c r="G125" s="4"/>
      <c r="H125" s="49">
        <v>669.9</v>
      </c>
      <c r="I125" s="10">
        <v>1012.6</v>
      </c>
      <c r="J125" s="11">
        <v>0.1628</v>
      </c>
      <c r="K125" s="4"/>
      <c r="L125" s="13" t="s">
        <v>328</v>
      </c>
    </row>
    <row r="126" spans="1:12" x14ac:dyDescent="0.2">
      <c r="A126" s="12">
        <v>50</v>
      </c>
      <c r="B126" s="3">
        <v>323.14999999999998</v>
      </c>
      <c r="C126" s="7">
        <v>700</v>
      </c>
      <c r="D126" s="4"/>
      <c r="E126" s="59">
        <v>4046.9999999999995</v>
      </c>
      <c r="F126" s="9"/>
      <c r="G126" s="4"/>
      <c r="H126" s="49">
        <v>674.4</v>
      </c>
      <c r="I126" s="10">
        <v>1016.4</v>
      </c>
      <c r="J126" s="11">
        <v>0.16389999999999999</v>
      </c>
      <c r="K126" s="4"/>
      <c r="L126" s="13" t="s">
        <v>328</v>
      </c>
    </row>
    <row r="127" spans="1:12" x14ac:dyDescent="0.2">
      <c r="A127" s="12">
        <v>50</v>
      </c>
      <c r="B127" s="3">
        <v>323.14999999999998</v>
      </c>
      <c r="C127" s="7">
        <v>800</v>
      </c>
      <c r="D127" s="4"/>
      <c r="E127" s="59">
        <v>4032</v>
      </c>
      <c r="F127" s="9"/>
      <c r="G127" s="4"/>
      <c r="H127" s="49">
        <v>678.8</v>
      </c>
      <c r="I127" s="10">
        <v>1020.1</v>
      </c>
      <c r="J127" s="11">
        <v>0.16500000000000001</v>
      </c>
      <c r="K127" s="4"/>
      <c r="L127" s="13" t="s">
        <v>328</v>
      </c>
    </row>
    <row r="128" spans="1:12" x14ac:dyDescent="0.2">
      <c r="A128" s="12">
        <v>50</v>
      </c>
      <c r="B128" s="3">
        <v>323.14999999999998</v>
      </c>
      <c r="C128" s="7">
        <v>900</v>
      </c>
      <c r="D128" s="4"/>
      <c r="E128" s="59">
        <v>4018</v>
      </c>
      <c r="F128" s="9"/>
      <c r="G128" s="4"/>
      <c r="H128" s="49">
        <v>683.2</v>
      </c>
      <c r="I128" s="10">
        <v>1023.8</v>
      </c>
      <c r="J128" s="11">
        <v>0.1661</v>
      </c>
      <c r="K128" s="4"/>
      <c r="L128" s="13" t="s">
        <v>328</v>
      </c>
    </row>
    <row r="129" spans="1:12" x14ac:dyDescent="0.2">
      <c r="A129" s="12">
        <v>50</v>
      </c>
      <c r="B129" s="3">
        <v>323.14999999999998</v>
      </c>
      <c r="C129" s="7">
        <v>1000</v>
      </c>
      <c r="D129" s="4"/>
      <c r="E129" s="59">
        <v>4005</v>
      </c>
      <c r="F129" s="9"/>
      <c r="G129" s="4"/>
      <c r="H129" s="49">
        <v>687.4</v>
      </c>
      <c r="I129" s="10">
        <v>1027.4000000000001</v>
      </c>
      <c r="J129" s="11">
        <v>0.1671</v>
      </c>
      <c r="K129" s="4"/>
      <c r="L129" s="13" t="s">
        <v>328</v>
      </c>
    </row>
    <row r="130" spans="1:12" x14ac:dyDescent="0.2">
      <c r="A130" s="12">
        <v>75</v>
      </c>
      <c r="B130" s="3">
        <v>348.15</v>
      </c>
      <c r="C130" s="7">
        <v>1</v>
      </c>
      <c r="D130" s="4"/>
      <c r="E130" s="59">
        <v>4192</v>
      </c>
      <c r="F130" s="9"/>
      <c r="G130" s="4"/>
      <c r="H130" s="49">
        <v>663.6</v>
      </c>
      <c r="I130" s="10">
        <v>974.86</v>
      </c>
      <c r="J130" s="11">
        <v>0.16239999999999999</v>
      </c>
      <c r="K130" s="4"/>
      <c r="L130" s="13" t="s">
        <v>328</v>
      </c>
    </row>
    <row r="131" spans="1:12" x14ac:dyDescent="0.2">
      <c r="A131" s="12">
        <v>75</v>
      </c>
      <c r="B131" s="3">
        <v>348.15</v>
      </c>
      <c r="C131" s="7">
        <v>5</v>
      </c>
      <c r="D131" s="4"/>
      <c r="E131" s="59">
        <v>4191</v>
      </c>
      <c r="F131" s="9"/>
      <c r="G131" s="4"/>
      <c r="H131" s="49">
        <v>663.8</v>
      </c>
      <c r="I131" s="10">
        <v>975.03</v>
      </c>
      <c r="J131" s="11">
        <v>0.16250000000000001</v>
      </c>
      <c r="K131" s="4"/>
      <c r="L131" s="13" t="s">
        <v>328</v>
      </c>
    </row>
    <row r="132" spans="1:12" x14ac:dyDescent="0.2">
      <c r="A132" s="12">
        <v>75</v>
      </c>
      <c r="B132" s="3">
        <v>348.15</v>
      </c>
      <c r="C132" s="7">
        <v>10</v>
      </c>
      <c r="D132" s="4"/>
      <c r="E132" s="59">
        <v>4190</v>
      </c>
      <c r="F132" s="9"/>
      <c r="G132" s="4"/>
      <c r="H132" s="49">
        <v>664.1</v>
      </c>
      <c r="I132" s="10">
        <v>975.25</v>
      </c>
      <c r="J132" s="11">
        <v>0.16250000000000001</v>
      </c>
      <c r="K132" s="4"/>
      <c r="L132" s="13" t="s">
        <v>328</v>
      </c>
    </row>
    <row r="133" spans="1:12" x14ac:dyDescent="0.2">
      <c r="A133" s="12">
        <v>75</v>
      </c>
      <c r="B133" s="3">
        <v>348.15</v>
      </c>
      <c r="C133" s="7">
        <v>20</v>
      </c>
      <c r="D133" s="4"/>
      <c r="E133" s="59">
        <v>4187</v>
      </c>
      <c r="F133" s="9"/>
      <c r="G133" s="4"/>
      <c r="H133" s="49">
        <v>664.6</v>
      </c>
      <c r="I133" s="10">
        <v>975.7</v>
      </c>
      <c r="J133" s="11">
        <v>0.16270000000000001</v>
      </c>
      <c r="K133" s="4"/>
      <c r="L133" s="13" t="s">
        <v>328</v>
      </c>
    </row>
    <row r="134" spans="1:12" x14ac:dyDescent="0.2">
      <c r="A134" s="12">
        <v>75</v>
      </c>
      <c r="B134" s="3">
        <v>348.15</v>
      </c>
      <c r="C134" s="7">
        <v>30</v>
      </c>
      <c r="D134" s="4"/>
      <c r="E134" s="59">
        <v>4185</v>
      </c>
      <c r="F134" s="9"/>
      <c r="G134" s="4"/>
      <c r="H134" s="49">
        <v>665.1</v>
      </c>
      <c r="I134" s="10">
        <v>976.14</v>
      </c>
      <c r="J134" s="11">
        <v>0.1628</v>
      </c>
      <c r="K134" s="4"/>
      <c r="L134" s="13" t="s">
        <v>328</v>
      </c>
    </row>
    <row r="135" spans="1:12" x14ac:dyDescent="0.2">
      <c r="A135" s="12">
        <v>75</v>
      </c>
      <c r="B135" s="3">
        <v>348.15</v>
      </c>
      <c r="C135" s="7">
        <v>40</v>
      </c>
      <c r="D135" s="4"/>
      <c r="E135" s="59">
        <v>4183</v>
      </c>
      <c r="F135" s="9"/>
      <c r="G135" s="4"/>
      <c r="H135" s="49">
        <v>665.6</v>
      </c>
      <c r="I135" s="10">
        <v>976.58</v>
      </c>
      <c r="J135" s="11">
        <v>0.16289999999999999</v>
      </c>
      <c r="K135" s="4"/>
      <c r="L135" s="13" t="s">
        <v>328</v>
      </c>
    </row>
    <row r="136" spans="1:12" x14ac:dyDescent="0.2">
      <c r="A136" s="12">
        <v>75</v>
      </c>
      <c r="B136" s="3">
        <v>348.15</v>
      </c>
      <c r="C136" s="7">
        <v>50</v>
      </c>
      <c r="D136" s="4"/>
      <c r="E136" s="59">
        <v>4181</v>
      </c>
      <c r="F136" s="9"/>
      <c r="G136" s="4"/>
      <c r="H136" s="49">
        <v>666.2</v>
      </c>
      <c r="I136" s="10">
        <v>977.02</v>
      </c>
      <c r="J136" s="11">
        <v>0.16309999999999999</v>
      </c>
      <c r="K136" s="4"/>
      <c r="L136" s="13" t="s">
        <v>328</v>
      </c>
    </row>
    <row r="137" spans="1:12" x14ac:dyDescent="0.2">
      <c r="A137" s="12">
        <v>75</v>
      </c>
      <c r="B137" s="3">
        <v>348.15</v>
      </c>
      <c r="C137" s="7">
        <v>60</v>
      </c>
      <c r="D137" s="4"/>
      <c r="E137" s="59">
        <v>4179</v>
      </c>
      <c r="F137" s="9"/>
      <c r="G137" s="4"/>
      <c r="H137" s="49">
        <v>666.7</v>
      </c>
      <c r="I137" s="10">
        <v>977.45</v>
      </c>
      <c r="J137" s="11">
        <v>0.16320000000000001</v>
      </c>
      <c r="K137" s="4"/>
      <c r="L137" s="13" t="s">
        <v>328</v>
      </c>
    </row>
    <row r="138" spans="1:12" x14ac:dyDescent="0.2">
      <c r="A138" s="12">
        <v>75</v>
      </c>
      <c r="B138" s="3">
        <v>348.15</v>
      </c>
      <c r="C138" s="7">
        <v>70</v>
      </c>
      <c r="D138" s="4"/>
      <c r="E138" s="59">
        <v>4177</v>
      </c>
      <c r="F138" s="9"/>
      <c r="G138" s="4"/>
      <c r="H138" s="49">
        <v>667.2</v>
      </c>
      <c r="I138" s="10">
        <v>977.89</v>
      </c>
      <c r="J138" s="11">
        <v>0.16339999999999999</v>
      </c>
      <c r="K138" s="4"/>
      <c r="L138" s="13" t="s">
        <v>328</v>
      </c>
    </row>
    <row r="139" spans="1:12" x14ac:dyDescent="0.2">
      <c r="A139" s="12">
        <v>75</v>
      </c>
      <c r="B139" s="3">
        <v>348.15</v>
      </c>
      <c r="C139" s="7">
        <v>80</v>
      </c>
      <c r="D139" s="4"/>
      <c r="E139" s="59">
        <v>4175</v>
      </c>
      <c r="F139" s="9"/>
      <c r="G139" s="4"/>
      <c r="H139" s="49">
        <v>667.7</v>
      </c>
      <c r="I139" s="10">
        <v>978.33</v>
      </c>
      <c r="J139" s="11">
        <v>0.16350000000000001</v>
      </c>
      <c r="K139" s="4"/>
      <c r="L139" s="13" t="s">
        <v>328</v>
      </c>
    </row>
    <row r="140" spans="1:12" x14ac:dyDescent="0.2">
      <c r="A140" s="12">
        <v>75</v>
      </c>
      <c r="B140" s="3">
        <v>348.15</v>
      </c>
      <c r="C140" s="7">
        <v>90</v>
      </c>
      <c r="D140" s="4"/>
      <c r="E140" s="59">
        <v>4173</v>
      </c>
      <c r="F140" s="9"/>
      <c r="G140" s="4"/>
      <c r="H140" s="49">
        <v>668.3</v>
      </c>
      <c r="I140" s="10">
        <v>978.76</v>
      </c>
      <c r="J140" s="11">
        <v>0.1636</v>
      </c>
      <c r="K140" s="4"/>
      <c r="L140" s="13" t="s">
        <v>328</v>
      </c>
    </row>
    <row r="141" spans="1:12" x14ac:dyDescent="0.2">
      <c r="A141" s="12">
        <v>75</v>
      </c>
      <c r="B141" s="3">
        <v>348.15</v>
      </c>
      <c r="C141" s="7">
        <v>100</v>
      </c>
      <c r="D141" s="4"/>
      <c r="E141" s="59">
        <v>4170</v>
      </c>
      <c r="F141" s="9"/>
      <c r="G141" s="4"/>
      <c r="H141" s="49">
        <v>668.8</v>
      </c>
      <c r="I141" s="10">
        <v>979.19</v>
      </c>
      <c r="J141" s="11">
        <v>0.1638</v>
      </c>
      <c r="K141" s="4"/>
      <c r="L141" s="13" t="s">
        <v>328</v>
      </c>
    </row>
    <row r="142" spans="1:12" x14ac:dyDescent="0.2">
      <c r="A142" s="12">
        <v>75</v>
      </c>
      <c r="B142" s="3">
        <v>348.15</v>
      </c>
      <c r="C142" s="7">
        <v>150</v>
      </c>
      <c r="D142" s="4"/>
      <c r="E142" s="59">
        <v>4160</v>
      </c>
      <c r="F142" s="9"/>
      <c r="G142" s="4"/>
      <c r="H142" s="49">
        <v>671.4</v>
      </c>
      <c r="I142" s="10">
        <v>981.35</v>
      </c>
      <c r="J142" s="11">
        <v>0.16450000000000001</v>
      </c>
      <c r="K142" s="4"/>
      <c r="L142" s="13" t="s">
        <v>328</v>
      </c>
    </row>
    <row r="143" spans="1:12" x14ac:dyDescent="0.2">
      <c r="A143" s="12">
        <v>75</v>
      </c>
      <c r="B143" s="3">
        <v>348.15</v>
      </c>
      <c r="C143" s="7">
        <v>200</v>
      </c>
      <c r="D143" s="4"/>
      <c r="E143" s="59">
        <v>4150</v>
      </c>
      <c r="F143" s="9"/>
      <c r="G143" s="4"/>
      <c r="H143" s="49">
        <v>674</v>
      </c>
      <c r="I143" s="10">
        <v>983.48</v>
      </c>
      <c r="J143" s="11">
        <v>0.1651</v>
      </c>
      <c r="K143" s="4"/>
      <c r="L143" s="13" t="s">
        <v>328</v>
      </c>
    </row>
    <row r="144" spans="1:12" x14ac:dyDescent="0.2">
      <c r="A144" s="12">
        <v>75</v>
      </c>
      <c r="B144" s="3">
        <v>348.15</v>
      </c>
      <c r="C144" s="7">
        <v>250</v>
      </c>
      <c r="D144" s="4"/>
      <c r="E144" s="59">
        <v>4141</v>
      </c>
      <c r="F144" s="9"/>
      <c r="G144" s="4"/>
      <c r="H144" s="49">
        <v>676.5</v>
      </c>
      <c r="I144" s="10">
        <v>985.58</v>
      </c>
      <c r="J144" s="11">
        <v>0.1658</v>
      </c>
      <c r="K144" s="4"/>
      <c r="L144" s="13" t="s">
        <v>328</v>
      </c>
    </row>
    <row r="145" spans="1:12" x14ac:dyDescent="0.2">
      <c r="A145" s="12">
        <v>75</v>
      </c>
      <c r="B145" s="3">
        <v>348.15</v>
      </c>
      <c r="C145" s="7">
        <v>300</v>
      </c>
      <c r="D145" s="4"/>
      <c r="E145" s="59">
        <v>4131</v>
      </c>
      <c r="F145" s="9"/>
      <c r="G145" s="4"/>
      <c r="H145" s="49">
        <v>679.1</v>
      </c>
      <c r="I145" s="10">
        <v>987.66</v>
      </c>
      <c r="J145" s="11">
        <v>0.16639999999999999</v>
      </c>
      <c r="K145" s="4"/>
      <c r="L145" s="13" t="s">
        <v>328</v>
      </c>
    </row>
    <row r="146" spans="1:12" x14ac:dyDescent="0.2">
      <c r="A146" s="12">
        <v>75</v>
      </c>
      <c r="B146" s="3">
        <v>348.15</v>
      </c>
      <c r="C146" s="7">
        <v>350</v>
      </c>
      <c r="D146" s="4"/>
      <c r="E146" s="59">
        <v>4122</v>
      </c>
      <c r="F146" s="9"/>
      <c r="G146" s="4"/>
      <c r="H146" s="49">
        <v>681.6</v>
      </c>
      <c r="I146" s="10">
        <v>989.72</v>
      </c>
      <c r="J146" s="11">
        <v>0.1671</v>
      </c>
      <c r="K146" s="4"/>
      <c r="L146" s="13" t="s">
        <v>328</v>
      </c>
    </row>
    <row r="147" spans="1:12" x14ac:dyDescent="0.2">
      <c r="A147" s="12">
        <v>75</v>
      </c>
      <c r="B147" s="3">
        <v>348.15</v>
      </c>
      <c r="C147" s="7">
        <v>400</v>
      </c>
      <c r="D147" s="4"/>
      <c r="E147" s="59">
        <v>4113</v>
      </c>
      <c r="F147" s="9"/>
      <c r="G147" s="4"/>
      <c r="H147" s="49">
        <v>684.1</v>
      </c>
      <c r="I147" s="10">
        <v>991.76</v>
      </c>
      <c r="J147" s="11">
        <v>0.16769999999999999</v>
      </c>
      <c r="K147" s="4"/>
      <c r="L147" s="13" t="s">
        <v>328</v>
      </c>
    </row>
    <row r="148" spans="1:12" x14ac:dyDescent="0.2">
      <c r="A148" s="12">
        <v>75</v>
      </c>
      <c r="B148" s="3">
        <v>348.15</v>
      </c>
      <c r="C148" s="7">
        <v>450</v>
      </c>
      <c r="D148" s="4"/>
      <c r="E148" s="59">
        <v>4105</v>
      </c>
      <c r="F148" s="9"/>
      <c r="G148" s="4"/>
      <c r="H148" s="49">
        <v>686.5</v>
      </c>
      <c r="I148" s="10">
        <v>993.77</v>
      </c>
      <c r="J148" s="11">
        <v>0.16830000000000001</v>
      </c>
      <c r="K148" s="4"/>
      <c r="L148" s="13" t="s">
        <v>328</v>
      </c>
    </row>
    <row r="149" spans="1:12" x14ac:dyDescent="0.2">
      <c r="A149" s="12">
        <v>75</v>
      </c>
      <c r="B149" s="3">
        <v>348.15</v>
      </c>
      <c r="C149" s="7">
        <v>500</v>
      </c>
      <c r="D149" s="4"/>
      <c r="E149" s="59">
        <v>4096</v>
      </c>
      <c r="F149" s="9"/>
      <c r="G149" s="4"/>
      <c r="H149" s="49">
        <v>689</v>
      </c>
      <c r="I149" s="10">
        <v>995.77</v>
      </c>
      <c r="J149" s="11">
        <v>0.16889999999999999</v>
      </c>
      <c r="K149" s="4"/>
      <c r="L149" s="13" t="s">
        <v>328</v>
      </c>
    </row>
    <row r="150" spans="1:12" x14ac:dyDescent="0.2">
      <c r="A150" s="12">
        <v>75</v>
      </c>
      <c r="B150" s="3">
        <v>348.15</v>
      </c>
      <c r="C150" s="7">
        <v>600</v>
      </c>
      <c r="D150" s="4"/>
      <c r="E150" s="59">
        <v>4080</v>
      </c>
      <c r="F150" s="9"/>
      <c r="G150" s="4"/>
      <c r="H150" s="49">
        <v>693.8</v>
      </c>
      <c r="I150" s="10">
        <v>999.69</v>
      </c>
      <c r="J150" s="11">
        <v>0.1701</v>
      </c>
      <c r="K150" s="4"/>
      <c r="L150" s="13" t="s">
        <v>328</v>
      </c>
    </row>
    <row r="151" spans="1:12" x14ac:dyDescent="0.2">
      <c r="A151" s="12">
        <v>75</v>
      </c>
      <c r="B151" s="3">
        <v>348.15</v>
      </c>
      <c r="C151" s="7">
        <v>700</v>
      </c>
      <c r="D151" s="4"/>
      <c r="E151" s="59">
        <v>4064</v>
      </c>
      <c r="F151" s="9"/>
      <c r="G151" s="4"/>
      <c r="H151" s="49">
        <v>698.6</v>
      </c>
      <c r="I151" s="10">
        <v>1003.5</v>
      </c>
      <c r="J151" s="11">
        <v>0.17130000000000001</v>
      </c>
      <c r="K151" s="4"/>
      <c r="L151" s="13" t="s">
        <v>328</v>
      </c>
    </row>
    <row r="152" spans="1:12" x14ac:dyDescent="0.2">
      <c r="A152" s="12">
        <v>75</v>
      </c>
      <c r="B152" s="3">
        <v>348.15</v>
      </c>
      <c r="C152" s="7">
        <v>800</v>
      </c>
      <c r="D152" s="4"/>
      <c r="E152" s="59">
        <v>4050</v>
      </c>
      <c r="F152" s="9"/>
      <c r="G152" s="4"/>
      <c r="H152" s="49">
        <v>703.3</v>
      </c>
      <c r="I152" s="10">
        <v>1007.3</v>
      </c>
      <c r="J152" s="11">
        <v>0.1724</v>
      </c>
      <c r="K152" s="4"/>
      <c r="L152" s="13" t="s">
        <v>328</v>
      </c>
    </row>
    <row r="153" spans="1:12" x14ac:dyDescent="0.2">
      <c r="A153" s="12">
        <v>75</v>
      </c>
      <c r="B153" s="3">
        <v>348.15</v>
      </c>
      <c r="C153" s="7">
        <v>900</v>
      </c>
      <c r="D153" s="4"/>
      <c r="E153" s="59">
        <v>4035.9999999999995</v>
      </c>
      <c r="F153" s="9"/>
      <c r="G153" s="4"/>
      <c r="H153" s="49">
        <v>707.9</v>
      </c>
      <c r="I153" s="10">
        <v>1011</v>
      </c>
      <c r="J153" s="11">
        <v>0.17349999999999999</v>
      </c>
      <c r="K153" s="4"/>
      <c r="L153" s="13" t="s">
        <v>328</v>
      </c>
    </row>
    <row r="154" spans="1:12" x14ac:dyDescent="0.2">
      <c r="A154" s="12">
        <v>75</v>
      </c>
      <c r="B154" s="3">
        <v>348.15</v>
      </c>
      <c r="C154" s="7">
        <v>1000</v>
      </c>
      <c r="D154" s="4"/>
      <c r="E154" s="59">
        <v>4022.9999999999995</v>
      </c>
      <c r="F154" s="9"/>
      <c r="G154" s="4"/>
      <c r="H154" s="49">
        <v>712.4</v>
      </c>
      <c r="I154" s="10">
        <v>1014.6</v>
      </c>
      <c r="J154" s="11">
        <v>0.17460000000000001</v>
      </c>
      <c r="K154" s="4"/>
      <c r="L154" s="13" t="s">
        <v>328</v>
      </c>
    </row>
    <row r="155" spans="1:12" x14ac:dyDescent="0.2">
      <c r="A155" s="12">
        <v>100</v>
      </c>
      <c r="B155" s="3">
        <v>373.15</v>
      </c>
      <c r="C155" s="7">
        <v>1</v>
      </c>
      <c r="D155" s="4"/>
      <c r="E155" s="59">
        <v>2074</v>
      </c>
      <c r="F155" s="9"/>
      <c r="G155" s="4"/>
      <c r="H155" s="49">
        <v>24.56</v>
      </c>
      <c r="I155" s="10">
        <v>0.58960000000000001</v>
      </c>
      <c r="J155" s="11">
        <v>20.09</v>
      </c>
      <c r="K155" s="4"/>
      <c r="L155" s="13" t="s">
        <v>326</v>
      </c>
    </row>
    <row r="156" spans="1:12" x14ac:dyDescent="0.2">
      <c r="A156" s="12">
        <v>100</v>
      </c>
      <c r="B156" s="3">
        <v>373.15</v>
      </c>
      <c r="C156" s="7">
        <v>5</v>
      </c>
      <c r="D156" s="4"/>
      <c r="E156" s="59">
        <v>4216</v>
      </c>
      <c r="F156" s="9"/>
      <c r="G156" s="4"/>
      <c r="H156" s="49">
        <v>677.4</v>
      </c>
      <c r="I156" s="10">
        <v>958.54</v>
      </c>
      <c r="J156" s="11">
        <v>0.1676</v>
      </c>
      <c r="K156" s="4"/>
      <c r="L156" s="13" t="s">
        <v>328</v>
      </c>
    </row>
    <row r="157" spans="1:12" x14ac:dyDescent="0.2">
      <c r="A157" s="12">
        <v>100</v>
      </c>
      <c r="B157" s="3">
        <v>373.15</v>
      </c>
      <c r="C157" s="7">
        <v>10</v>
      </c>
      <c r="D157" s="4"/>
      <c r="E157" s="59">
        <v>4215</v>
      </c>
      <c r="F157" s="9"/>
      <c r="G157" s="4"/>
      <c r="H157" s="49">
        <v>677.7</v>
      </c>
      <c r="I157" s="10">
        <v>958.77</v>
      </c>
      <c r="J157" s="11">
        <v>0.16769999999999999</v>
      </c>
      <c r="K157" s="4"/>
      <c r="L157" s="13" t="s">
        <v>328</v>
      </c>
    </row>
    <row r="158" spans="1:12" x14ac:dyDescent="0.2">
      <c r="A158" s="12">
        <v>100</v>
      </c>
      <c r="B158" s="3">
        <v>373.15</v>
      </c>
      <c r="C158" s="7">
        <v>20</v>
      </c>
      <c r="D158" s="4"/>
      <c r="E158" s="59">
        <v>4212</v>
      </c>
      <c r="F158" s="9"/>
      <c r="G158" s="4"/>
      <c r="H158" s="49">
        <v>678.3</v>
      </c>
      <c r="I158" s="10">
        <v>959.24</v>
      </c>
      <c r="J158" s="11">
        <v>0.16789999999999999</v>
      </c>
      <c r="K158" s="4"/>
      <c r="L158" s="13" t="s">
        <v>328</v>
      </c>
    </row>
    <row r="159" spans="1:12" x14ac:dyDescent="0.2">
      <c r="A159" s="12">
        <v>100</v>
      </c>
      <c r="B159" s="3">
        <v>373.15</v>
      </c>
      <c r="C159" s="7">
        <v>30</v>
      </c>
      <c r="D159" s="4"/>
      <c r="E159" s="59">
        <v>4210</v>
      </c>
      <c r="F159" s="9"/>
      <c r="G159" s="4"/>
      <c r="H159" s="49">
        <v>678.9</v>
      </c>
      <c r="I159" s="10">
        <v>959.71</v>
      </c>
      <c r="J159" s="11">
        <v>0.16800000000000001</v>
      </c>
      <c r="K159" s="4"/>
      <c r="L159" s="13" t="s">
        <v>328</v>
      </c>
    </row>
    <row r="160" spans="1:12" x14ac:dyDescent="0.2">
      <c r="A160" s="12">
        <v>100</v>
      </c>
      <c r="B160" s="3">
        <v>373.15</v>
      </c>
      <c r="C160" s="7">
        <v>40</v>
      </c>
      <c r="D160" s="4"/>
      <c r="E160" s="59">
        <v>4208</v>
      </c>
      <c r="F160" s="9"/>
      <c r="G160" s="4"/>
      <c r="H160" s="49">
        <v>679.4</v>
      </c>
      <c r="I160" s="10">
        <v>960.17</v>
      </c>
      <c r="J160" s="11">
        <v>0.16819999999999999</v>
      </c>
      <c r="K160" s="4"/>
      <c r="L160" s="13" t="s">
        <v>328</v>
      </c>
    </row>
    <row r="161" spans="1:12" x14ac:dyDescent="0.2">
      <c r="A161" s="12">
        <v>100</v>
      </c>
      <c r="B161" s="3">
        <v>373.15</v>
      </c>
      <c r="C161" s="7">
        <v>50</v>
      </c>
      <c r="D161" s="4"/>
      <c r="E161" s="59">
        <v>4206</v>
      </c>
      <c r="F161" s="9"/>
      <c r="G161" s="4"/>
      <c r="H161" s="49">
        <v>680</v>
      </c>
      <c r="I161" s="10">
        <v>960.64</v>
      </c>
      <c r="J161" s="11">
        <v>0.16830000000000001</v>
      </c>
      <c r="K161" s="4"/>
      <c r="L161" s="13" t="s">
        <v>328</v>
      </c>
    </row>
    <row r="162" spans="1:12" x14ac:dyDescent="0.2">
      <c r="A162" s="12">
        <v>100</v>
      </c>
      <c r="B162" s="3">
        <v>373.15</v>
      </c>
      <c r="C162" s="7">
        <v>60</v>
      </c>
      <c r="D162" s="4"/>
      <c r="E162" s="59">
        <v>4203</v>
      </c>
      <c r="F162" s="9"/>
      <c r="G162" s="4"/>
      <c r="H162" s="49">
        <v>680.6</v>
      </c>
      <c r="I162" s="10">
        <v>961.1</v>
      </c>
      <c r="J162" s="11">
        <v>0.16850000000000001</v>
      </c>
      <c r="K162" s="4"/>
      <c r="L162" s="13" t="s">
        <v>328</v>
      </c>
    </row>
    <row r="163" spans="1:12" x14ac:dyDescent="0.2">
      <c r="A163" s="12">
        <v>100</v>
      </c>
      <c r="B163" s="3">
        <v>373.15</v>
      </c>
      <c r="C163" s="7">
        <v>70</v>
      </c>
      <c r="D163" s="4"/>
      <c r="E163" s="59">
        <v>4201</v>
      </c>
      <c r="F163" s="9"/>
      <c r="G163" s="4"/>
      <c r="H163" s="49">
        <v>681.1</v>
      </c>
      <c r="I163" s="10">
        <v>961.56</v>
      </c>
      <c r="J163" s="11">
        <v>0.1686</v>
      </c>
      <c r="K163" s="4"/>
      <c r="L163" s="13" t="s">
        <v>328</v>
      </c>
    </row>
    <row r="164" spans="1:12" x14ac:dyDescent="0.2">
      <c r="A164" s="12">
        <v>100</v>
      </c>
      <c r="B164" s="3">
        <v>373.15</v>
      </c>
      <c r="C164" s="7">
        <v>80</v>
      </c>
      <c r="D164" s="4"/>
      <c r="E164" s="59">
        <v>4199</v>
      </c>
      <c r="F164" s="9"/>
      <c r="G164" s="4"/>
      <c r="H164" s="49">
        <v>681.7</v>
      </c>
      <c r="I164" s="10">
        <v>962.02</v>
      </c>
      <c r="J164" s="11">
        <v>0.16880000000000001</v>
      </c>
      <c r="K164" s="4"/>
      <c r="L164" s="13" t="s">
        <v>328</v>
      </c>
    </row>
    <row r="165" spans="1:12" x14ac:dyDescent="0.2">
      <c r="A165" s="12">
        <v>100</v>
      </c>
      <c r="B165" s="3">
        <v>373.15</v>
      </c>
      <c r="C165" s="7">
        <v>90</v>
      </c>
      <c r="D165" s="4"/>
      <c r="E165" s="59">
        <v>4197</v>
      </c>
      <c r="F165" s="9"/>
      <c r="G165" s="4"/>
      <c r="H165" s="49">
        <v>682.2</v>
      </c>
      <c r="I165" s="10">
        <v>962.47</v>
      </c>
      <c r="J165" s="11">
        <v>0.16889999999999999</v>
      </c>
      <c r="K165" s="4"/>
      <c r="L165" s="13" t="s">
        <v>328</v>
      </c>
    </row>
    <row r="166" spans="1:12" x14ac:dyDescent="0.2">
      <c r="A166" s="12">
        <v>100</v>
      </c>
      <c r="B166" s="3">
        <v>373.15</v>
      </c>
      <c r="C166" s="7">
        <v>100</v>
      </c>
      <c r="D166" s="4"/>
      <c r="E166" s="59">
        <v>4194</v>
      </c>
      <c r="F166" s="9"/>
      <c r="G166" s="4"/>
      <c r="H166" s="49">
        <v>682.8</v>
      </c>
      <c r="I166" s="10">
        <v>962.93</v>
      </c>
      <c r="J166" s="11">
        <v>0.1691</v>
      </c>
      <c r="K166" s="4"/>
      <c r="L166" s="13" t="s">
        <v>328</v>
      </c>
    </row>
    <row r="167" spans="1:12" x14ac:dyDescent="0.2">
      <c r="A167" s="12">
        <v>100</v>
      </c>
      <c r="B167" s="3">
        <v>373.15</v>
      </c>
      <c r="C167" s="7">
        <v>150</v>
      </c>
      <c r="D167" s="4"/>
      <c r="E167" s="59">
        <v>4184</v>
      </c>
      <c r="F167" s="9"/>
      <c r="G167" s="4"/>
      <c r="H167" s="49">
        <v>685.6</v>
      </c>
      <c r="I167" s="10">
        <v>965.2</v>
      </c>
      <c r="J167" s="11">
        <v>0.16980000000000001</v>
      </c>
      <c r="K167" s="4"/>
      <c r="L167" s="13" t="s">
        <v>328</v>
      </c>
    </row>
    <row r="168" spans="1:12" x14ac:dyDescent="0.2">
      <c r="A168" s="12">
        <v>100</v>
      </c>
      <c r="B168" s="3">
        <v>373.15</v>
      </c>
      <c r="C168" s="7">
        <v>200</v>
      </c>
      <c r="D168" s="4"/>
      <c r="E168" s="59">
        <v>4173</v>
      </c>
      <c r="F168" s="9"/>
      <c r="G168" s="4"/>
      <c r="H168" s="49">
        <v>688.3</v>
      </c>
      <c r="I168" s="10">
        <v>967.43</v>
      </c>
      <c r="J168" s="11">
        <v>0.17050000000000001</v>
      </c>
      <c r="K168" s="4"/>
      <c r="L168" s="13" t="s">
        <v>328</v>
      </c>
    </row>
    <row r="169" spans="1:12" x14ac:dyDescent="0.2">
      <c r="A169" s="12">
        <v>100</v>
      </c>
      <c r="B169" s="3">
        <v>373.15</v>
      </c>
      <c r="C169" s="7">
        <v>250</v>
      </c>
      <c r="D169" s="4"/>
      <c r="E169" s="59">
        <v>4163</v>
      </c>
      <c r="F169" s="9"/>
      <c r="G169" s="4"/>
      <c r="H169" s="49">
        <v>691.1</v>
      </c>
      <c r="I169" s="10">
        <v>969.64</v>
      </c>
      <c r="J169" s="11">
        <v>0.17119999999999999</v>
      </c>
      <c r="K169" s="4"/>
      <c r="L169" s="13" t="s">
        <v>328</v>
      </c>
    </row>
    <row r="170" spans="1:12" x14ac:dyDescent="0.2">
      <c r="A170" s="12">
        <v>100</v>
      </c>
      <c r="B170" s="3">
        <v>373.15</v>
      </c>
      <c r="C170" s="7">
        <v>300</v>
      </c>
      <c r="D170" s="4"/>
      <c r="E170" s="59">
        <v>4153</v>
      </c>
      <c r="F170" s="9"/>
      <c r="G170" s="4"/>
      <c r="H170" s="49">
        <v>693.8</v>
      </c>
      <c r="I170" s="10">
        <v>971.82</v>
      </c>
      <c r="J170" s="11">
        <v>0.1719</v>
      </c>
      <c r="K170" s="4"/>
      <c r="L170" s="13" t="s">
        <v>328</v>
      </c>
    </row>
    <row r="171" spans="1:12" x14ac:dyDescent="0.2">
      <c r="A171" s="12">
        <v>100</v>
      </c>
      <c r="B171" s="3">
        <v>373.15</v>
      </c>
      <c r="C171" s="7">
        <v>350</v>
      </c>
      <c r="D171" s="4"/>
      <c r="E171" s="59">
        <v>4144</v>
      </c>
      <c r="F171" s="9"/>
      <c r="G171" s="4"/>
      <c r="H171" s="49">
        <v>696.5</v>
      </c>
      <c r="I171" s="10">
        <v>973.97</v>
      </c>
      <c r="J171" s="11">
        <v>0.1726</v>
      </c>
      <c r="K171" s="4"/>
      <c r="L171" s="13" t="s">
        <v>328</v>
      </c>
    </row>
    <row r="172" spans="1:12" x14ac:dyDescent="0.2">
      <c r="A172" s="12">
        <v>100</v>
      </c>
      <c r="B172" s="3">
        <v>373.15</v>
      </c>
      <c r="C172" s="7">
        <v>400</v>
      </c>
      <c r="D172" s="4"/>
      <c r="E172" s="59">
        <v>4135</v>
      </c>
      <c r="F172" s="9"/>
      <c r="G172" s="4"/>
      <c r="H172" s="49">
        <v>699.2</v>
      </c>
      <c r="I172" s="10">
        <v>976.1</v>
      </c>
      <c r="J172" s="11">
        <v>0.17319999999999999</v>
      </c>
      <c r="K172" s="4"/>
      <c r="L172" s="13" t="s">
        <v>328</v>
      </c>
    </row>
    <row r="173" spans="1:12" x14ac:dyDescent="0.2">
      <c r="A173" s="12">
        <v>100</v>
      </c>
      <c r="B173" s="3">
        <v>373.15</v>
      </c>
      <c r="C173" s="7">
        <v>450</v>
      </c>
      <c r="D173" s="4"/>
      <c r="E173" s="59">
        <v>4126</v>
      </c>
      <c r="F173" s="9"/>
      <c r="G173" s="4"/>
      <c r="H173" s="49">
        <v>701.8</v>
      </c>
      <c r="I173" s="10">
        <v>978.19</v>
      </c>
      <c r="J173" s="11">
        <v>0.1739</v>
      </c>
      <c r="K173" s="4"/>
      <c r="L173" s="13" t="s">
        <v>328</v>
      </c>
    </row>
    <row r="174" spans="1:12" x14ac:dyDescent="0.2">
      <c r="A174" s="12">
        <v>100</v>
      </c>
      <c r="B174" s="3">
        <v>373.15</v>
      </c>
      <c r="C174" s="7">
        <v>500</v>
      </c>
      <c r="D174" s="4"/>
      <c r="E174" s="59">
        <v>4117</v>
      </c>
      <c r="F174" s="9"/>
      <c r="G174" s="4"/>
      <c r="H174" s="49">
        <v>704.5</v>
      </c>
      <c r="I174" s="10">
        <v>980.27</v>
      </c>
      <c r="J174" s="11">
        <v>0.17460000000000001</v>
      </c>
      <c r="K174" s="4"/>
      <c r="L174" s="13" t="s">
        <v>328</v>
      </c>
    </row>
    <row r="175" spans="1:12" x14ac:dyDescent="0.2">
      <c r="A175" s="12">
        <v>100</v>
      </c>
      <c r="B175" s="3">
        <v>373.15</v>
      </c>
      <c r="C175" s="7">
        <v>600</v>
      </c>
      <c r="D175" s="4"/>
      <c r="E175" s="59">
        <v>4100</v>
      </c>
      <c r="F175" s="9"/>
      <c r="G175" s="4"/>
      <c r="H175" s="49">
        <v>709.7</v>
      </c>
      <c r="I175" s="10">
        <v>984.34</v>
      </c>
      <c r="J175" s="11">
        <v>0.1759</v>
      </c>
      <c r="K175" s="4"/>
      <c r="L175" s="13" t="s">
        <v>328</v>
      </c>
    </row>
    <row r="176" spans="1:12" x14ac:dyDescent="0.2">
      <c r="A176" s="12">
        <v>100</v>
      </c>
      <c r="B176" s="3">
        <v>373.15</v>
      </c>
      <c r="C176" s="7">
        <v>700</v>
      </c>
      <c r="D176" s="4"/>
      <c r="E176" s="59">
        <v>4083.9999999999995</v>
      </c>
      <c r="F176" s="9"/>
      <c r="G176" s="4"/>
      <c r="H176" s="49">
        <v>714.8</v>
      </c>
      <c r="I176" s="10">
        <v>988.32</v>
      </c>
      <c r="J176" s="11">
        <v>0.17710000000000001</v>
      </c>
      <c r="K176" s="4"/>
      <c r="L176" s="13" t="s">
        <v>328</v>
      </c>
    </row>
    <row r="177" spans="1:12" x14ac:dyDescent="0.2">
      <c r="A177" s="12">
        <v>100</v>
      </c>
      <c r="B177" s="3">
        <v>373.15</v>
      </c>
      <c r="C177" s="7">
        <v>800</v>
      </c>
      <c r="D177" s="4"/>
      <c r="E177" s="59">
        <v>4067.9999999999995</v>
      </c>
      <c r="F177" s="9"/>
      <c r="G177" s="4"/>
      <c r="H177" s="49">
        <v>719.9</v>
      </c>
      <c r="I177" s="10">
        <v>992.22</v>
      </c>
      <c r="J177" s="11">
        <v>0.17829999999999999</v>
      </c>
      <c r="K177" s="4"/>
      <c r="L177" s="13" t="s">
        <v>328</v>
      </c>
    </row>
    <row r="178" spans="1:12" x14ac:dyDescent="0.2">
      <c r="A178" s="12">
        <v>100</v>
      </c>
      <c r="B178" s="3">
        <v>373.15</v>
      </c>
      <c r="C178" s="7">
        <v>900</v>
      </c>
      <c r="D178" s="4"/>
      <c r="E178" s="59">
        <v>4054.0000000000005</v>
      </c>
      <c r="F178" s="9"/>
      <c r="G178" s="4"/>
      <c r="H178" s="49">
        <v>724.9</v>
      </c>
      <c r="I178" s="10">
        <v>996.02</v>
      </c>
      <c r="J178" s="11">
        <v>0.17949999999999999</v>
      </c>
      <c r="K178" s="4"/>
      <c r="L178" s="13" t="s">
        <v>328</v>
      </c>
    </row>
    <row r="179" spans="1:12" x14ac:dyDescent="0.2">
      <c r="A179" s="12">
        <v>100</v>
      </c>
      <c r="B179" s="3">
        <v>373.15</v>
      </c>
      <c r="C179" s="7">
        <v>1000</v>
      </c>
      <c r="D179" s="4"/>
      <c r="E179" s="59">
        <v>4040</v>
      </c>
      <c r="F179" s="9"/>
      <c r="G179" s="4"/>
      <c r="H179" s="49">
        <v>729.8</v>
      </c>
      <c r="I179" s="10">
        <v>999.75</v>
      </c>
      <c r="J179" s="11">
        <v>0.1807</v>
      </c>
      <c r="K179" s="4"/>
      <c r="L179" s="13" t="s">
        <v>328</v>
      </c>
    </row>
    <row r="180" spans="1:12" x14ac:dyDescent="0.2">
      <c r="A180" s="12">
        <v>125</v>
      </c>
      <c r="B180" s="3">
        <v>398.15</v>
      </c>
      <c r="C180" s="7">
        <v>1</v>
      </c>
      <c r="D180" s="4"/>
      <c r="E180" s="59">
        <v>2011.0000000000002</v>
      </c>
      <c r="F180" s="9"/>
      <c r="G180" s="4"/>
      <c r="H180" s="49">
        <v>26.67</v>
      </c>
      <c r="I180" s="10">
        <v>0.55030000000000001</v>
      </c>
      <c r="J180" s="11">
        <v>24.1</v>
      </c>
      <c r="K180" s="4"/>
      <c r="L180" s="13" t="s">
        <v>326</v>
      </c>
    </row>
    <row r="181" spans="1:12" x14ac:dyDescent="0.2">
      <c r="A181" s="12">
        <v>125</v>
      </c>
      <c r="B181" s="3">
        <v>398.15</v>
      </c>
      <c r="C181" s="7">
        <v>5</v>
      </c>
      <c r="D181" s="4"/>
      <c r="E181" s="59">
        <v>4255</v>
      </c>
      <c r="F181" s="9"/>
      <c r="G181" s="4"/>
      <c r="H181" s="49">
        <v>682.9</v>
      </c>
      <c r="I181" s="10">
        <v>939.16</v>
      </c>
      <c r="J181" s="11">
        <v>0.1709</v>
      </c>
      <c r="K181" s="4"/>
      <c r="L181" s="13" t="s">
        <v>328</v>
      </c>
    </row>
    <row r="182" spans="1:12" x14ac:dyDescent="0.2">
      <c r="A182" s="12">
        <v>125</v>
      </c>
      <c r="B182" s="3">
        <v>398.15</v>
      </c>
      <c r="C182" s="7">
        <v>10</v>
      </c>
      <c r="D182" s="4"/>
      <c r="E182" s="59">
        <v>4253</v>
      </c>
      <c r="F182" s="9"/>
      <c r="G182" s="4"/>
      <c r="H182" s="49">
        <v>683.2</v>
      </c>
      <c r="I182" s="10">
        <v>939.41</v>
      </c>
      <c r="J182" s="11">
        <v>0.17100000000000001</v>
      </c>
      <c r="K182" s="4"/>
      <c r="L182" s="13" t="s">
        <v>328</v>
      </c>
    </row>
    <row r="183" spans="1:12" x14ac:dyDescent="0.2">
      <c r="A183" s="12">
        <v>125</v>
      </c>
      <c r="B183" s="3">
        <v>398.15</v>
      </c>
      <c r="C183" s="7">
        <v>20</v>
      </c>
      <c r="D183" s="4"/>
      <c r="E183" s="59">
        <v>4251</v>
      </c>
      <c r="F183" s="9"/>
      <c r="G183" s="4"/>
      <c r="H183" s="49">
        <v>683.8</v>
      </c>
      <c r="I183" s="10">
        <v>939.92</v>
      </c>
      <c r="J183" s="11">
        <v>0.17119999999999999</v>
      </c>
      <c r="K183" s="4"/>
      <c r="L183" s="13" t="s">
        <v>328</v>
      </c>
    </row>
    <row r="184" spans="1:12" x14ac:dyDescent="0.2">
      <c r="A184" s="12">
        <v>125</v>
      </c>
      <c r="B184" s="3">
        <v>398.15</v>
      </c>
      <c r="C184" s="7">
        <v>30</v>
      </c>
      <c r="D184" s="4"/>
      <c r="E184" s="59">
        <v>4248</v>
      </c>
      <c r="F184" s="9"/>
      <c r="G184" s="4"/>
      <c r="H184" s="49">
        <v>684.4</v>
      </c>
      <c r="I184" s="10">
        <v>940.43</v>
      </c>
      <c r="J184" s="11">
        <v>0.17130000000000001</v>
      </c>
      <c r="K184" s="4"/>
      <c r="L184" s="13" t="s">
        <v>328</v>
      </c>
    </row>
    <row r="185" spans="1:12" x14ac:dyDescent="0.2">
      <c r="A185" s="12">
        <v>125</v>
      </c>
      <c r="B185" s="3">
        <v>398.15</v>
      </c>
      <c r="C185" s="7">
        <v>40</v>
      </c>
      <c r="D185" s="4"/>
      <c r="E185" s="59">
        <v>4245</v>
      </c>
      <c r="F185" s="9"/>
      <c r="G185" s="4"/>
      <c r="H185" s="49">
        <v>685.1</v>
      </c>
      <c r="I185" s="10">
        <v>940.93</v>
      </c>
      <c r="J185" s="11">
        <v>0.17150000000000001</v>
      </c>
      <c r="K185" s="4"/>
      <c r="L185" s="13" t="s">
        <v>328</v>
      </c>
    </row>
    <row r="186" spans="1:12" x14ac:dyDescent="0.2">
      <c r="A186" s="12">
        <v>125</v>
      </c>
      <c r="B186" s="3">
        <v>398.15</v>
      </c>
      <c r="C186" s="7">
        <v>50</v>
      </c>
      <c r="D186" s="4"/>
      <c r="E186" s="59">
        <v>4243</v>
      </c>
      <c r="F186" s="9"/>
      <c r="G186" s="4"/>
      <c r="H186" s="49">
        <v>685.7</v>
      </c>
      <c r="I186" s="10">
        <v>941.43</v>
      </c>
      <c r="J186" s="11">
        <v>0.17169999999999999</v>
      </c>
      <c r="K186" s="4"/>
      <c r="L186" s="13" t="s">
        <v>328</v>
      </c>
    </row>
    <row r="187" spans="1:12" x14ac:dyDescent="0.2">
      <c r="A187" s="12">
        <v>125</v>
      </c>
      <c r="B187" s="3">
        <v>398.15</v>
      </c>
      <c r="C187" s="7">
        <v>60</v>
      </c>
      <c r="D187" s="4"/>
      <c r="E187" s="59">
        <v>4240</v>
      </c>
      <c r="F187" s="9"/>
      <c r="G187" s="4"/>
      <c r="H187" s="49">
        <v>686.3</v>
      </c>
      <c r="I187" s="10">
        <v>941.93</v>
      </c>
      <c r="J187" s="11">
        <v>0.17180000000000001</v>
      </c>
      <c r="K187" s="4"/>
      <c r="L187" s="13" t="s">
        <v>328</v>
      </c>
    </row>
    <row r="188" spans="1:12" x14ac:dyDescent="0.2">
      <c r="A188" s="12">
        <v>125</v>
      </c>
      <c r="B188" s="3">
        <v>398.15</v>
      </c>
      <c r="C188" s="7">
        <v>70</v>
      </c>
      <c r="D188" s="4"/>
      <c r="E188" s="59">
        <v>4238</v>
      </c>
      <c r="F188" s="9"/>
      <c r="G188" s="4"/>
      <c r="H188" s="49">
        <v>686.9</v>
      </c>
      <c r="I188" s="10">
        <v>942.43</v>
      </c>
      <c r="J188" s="11">
        <v>0.17199999999999999</v>
      </c>
      <c r="K188" s="4"/>
      <c r="L188" s="13" t="s">
        <v>328</v>
      </c>
    </row>
    <row r="189" spans="1:12" x14ac:dyDescent="0.2">
      <c r="A189" s="12">
        <v>125</v>
      </c>
      <c r="B189" s="3">
        <v>398.15</v>
      </c>
      <c r="C189" s="7">
        <v>80</v>
      </c>
      <c r="D189" s="4"/>
      <c r="E189" s="59">
        <v>4235</v>
      </c>
      <c r="F189" s="9"/>
      <c r="G189" s="4"/>
      <c r="H189" s="49">
        <v>687.5</v>
      </c>
      <c r="I189" s="10">
        <v>942.93</v>
      </c>
      <c r="J189" s="11">
        <v>0.17219999999999999</v>
      </c>
      <c r="K189" s="4"/>
      <c r="L189" s="13" t="s">
        <v>328</v>
      </c>
    </row>
    <row r="190" spans="1:12" x14ac:dyDescent="0.2">
      <c r="A190" s="12">
        <v>125</v>
      </c>
      <c r="B190" s="3">
        <v>398.15</v>
      </c>
      <c r="C190" s="7">
        <v>90</v>
      </c>
      <c r="D190" s="4"/>
      <c r="E190" s="59">
        <v>4233</v>
      </c>
      <c r="F190" s="9"/>
      <c r="G190" s="4"/>
      <c r="H190" s="49">
        <v>688.1</v>
      </c>
      <c r="I190" s="10">
        <v>943.43</v>
      </c>
      <c r="J190" s="11">
        <v>0.17230000000000001</v>
      </c>
      <c r="K190" s="4"/>
      <c r="L190" s="13" t="s">
        <v>328</v>
      </c>
    </row>
    <row r="191" spans="1:12" x14ac:dyDescent="0.2">
      <c r="A191" s="12">
        <v>125</v>
      </c>
      <c r="B191" s="3">
        <v>398.15</v>
      </c>
      <c r="C191" s="7">
        <v>100</v>
      </c>
      <c r="D191" s="4"/>
      <c r="E191" s="59">
        <v>4230</v>
      </c>
      <c r="F191" s="9"/>
      <c r="G191" s="4"/>
      <c r="H191" s="49">
        <v>688.7</v>
      </c>
      <c r="I191" s="10">
        <v>943.92</v>
      </c>
      <c r="J191" s="11">
        <v>0.17249999999999999</v>
      </c>
      <c r="K191" s="4"/>
      <c r="L191" s="13" t="s">
        <v>328</v>
      </c>
    </row>
    <row r="192" spans="1:12" x14ac:dyDescent="0.2">
      <c r="A192" s="12">
        <v>125</v>
      </c>
      <c r="B192" s="3">
        <v>398.15</v>
      </c>
      <c r="C192" s="7">
        <v>150</v>
      </c>
      <c r="D192" s="4"/>
      <c r="E192" s="59">
        <v>4218</v>
      </c>
      <c r="F192" s="9"/>
      <c r="G192" s="4"/>
      <c r="H192" s="49">
        <v>691.8</v>
      </c>
      <c r="I192" s="10">
        <v>946.37</v>
      </c>
      <c r="J192" s="11">
        <v>0.17330000000000001</v>
      </c>
      <c r="K192" s="4"/>
      <c r="L192" s="13" t="s">
        <v>328</v>
      </c>
    </row>
    <row r="193" spans="1:12" x14ac:dyDescent="0.2">
      <c r="A193" s="12">
        <v>125</v>
      </c>
      <c r="B193" s="3">
        <v>398.15</v>
      </c>
      <c r="C193" s="7">
        <v>200</v>
      </c>
      <c r="D193" s="4"/>
      <c r="E193" s="59">
        <v>4206</v>
      </c>
      <c r="F193" s="9"/>
      <c r="G193" s="4"/>
      <c r="H193" s="49">
        <v>694.8</v>
      </c>
      <c r="I193" s="10">
        <v>948.78</v>
      </c>
      <c r="J193" s="11">
        <v>0.1741</v>
      </c>
      <c r="K193" s="4"/>
      <c r="L193" s="13" t="s">
        <v>328</v>
      </c>
    </row>
    <row r="194" spans="1:12" x14ac:dyDescent="0.2">
      <c r="A194" s="12">
        <v>125</v>
      </c>
      <c r="B194" s="3">
        <v>398.15</v>
      </c>
      <c r="C194" s="7">
        <v>250</v>
      </c>
      <c r="D194" s="4"/>
      <c r="E194" s="59">
        <v>4195</v>
      </c>
      <c r="F194" s="9"/>
      <c r="G194" s="4"/>
      <c r="H194" s="49">
        <v>697.7</v>
      </c>
      <c r="I194" s="10">
        <v>951.16</v>
      </c>
      <c r="J194" s="11">
        <v>0.1749</v>
      </c>
      <c r="K194" s="4"/>
      <c r="L194" s="13" t="s">
        <v>328</v>
      </c>
    </row>
    <row r="195" spans="1:12" x14ac:dyDescent="0.2">
      <c r="A195" s="12">
        <v>125</v>
      </c>
      <c r="B195" s="3">
        <v>398.15</v>
      </c>
      <c r="C195" s="7">
        <v>300</v>
      </c>
      <c r="D195" s="4"/>
      <c r="E195" s="59">
        <v>4184</v>
      </c>
      <c r="F195" s="9"/>
      <c r="G195" s="4"/>
      <c r="H195" s="49">
        <v>700.7</v>
      </c>
      <c r="I195" s="10">
        <v>953.5</v>
      </c>
      <c r="J195" s="11">
        <v>0.17560000000000001</v>
      </c>
      <c r="K195" s="4"/>
      <c r="L195" s="13" t="s">
        <v>328</v>
      </c>
    </row>
    <row r="196" spans="1:12" x14ac:dyDescent="0.2">
      <c r="A196" s="12">
        <v>125</v>
      </c>
      <c r="B196" s="3">
        <v>398.15</v>
      </c>
      <c r="C196" s="7">
        <v>350</v>
      </c>
      <c r="D196" s="4"/>
      <c r="E196" s="59">
        <v>4173</v>
      </c>
      <c r="F196" s="9"/>
      <c r="G196" s="4"/>
      <c r="H196" s="49">
        <v>703.6</v>
      </c>
      <c r="I196" s="10">
        <v>955.8</v>
      </c>
      <c r="J196" s="11">
        <v>0.1764</v>
      </c>
      <c r="K196" s="4"/>
      <c r="L196" s="13" t="s">
        <v>328</v>
      </c>
    </row>
    <row r="197" spans="1:12" x14ac:dyDescent="0.2">
      <c r="A197" s="12">
        <v>125</v>
      </c>
      <c r="B197" s="3">
        <v>398.15</v>
      </c>
      <c r="C197" s="7">
        <v>400</v>
      </c>
      <c r="D197" s="4"/>
      <c r="E197" s="59">
        <v>4163</v>
      </c>
      <c r="F197" s="9"/>
      <c r="G197" s="4"/>
      <c r="H197" s="49">
        <v>706.5</v>
      </c>
      <c r="I197" s="10">
        <v>958.07</v>
      </c>
      <c r="J197" s="11">
        <v>0.17710000000000001</v>
      </c>
      <c r="K197" s="4"/>
      <c r="L197" s="13" t="s">
        <v>328</v>
      </c>
    </row>
    <row r="198" spans="1:12" x14ac:dyDescent="0.2">
      <c r="A198" s="12">
        <v>125</v>
      </c>
      <c r="B198" s="3">
        <v>398.15</v>
      </c>
      <c r="C198" s="7">
        <v>450</v>
      </c>
      <c r="D198" s="4"/>
      <c r="E198" s="59">
        <v>4153</v>
      </c>
      <c r="F198" s="9"/>
      <c r="G198" s="4"/>
      <c r="H198" s="49">
        <v>709.4</v>
      </c>
      <c r="I198" s="10">
        <v>960.31</v>
      </c>
      <c r="J198" s="11">
        <v>0.1779</v>
      </c>
      <c r="K198" s="4"/>
      <c r="L198" s="13" t="s">
        <v>328</v>
      </c>
    </row>
    <row r="199" spans="1:12" x14ac:dyDescent="0.2">
      <c r="A199" s="12">
        <v>125</v>
      </c>
      <c r="B199" s="3">
        <v>398.15</v>
      </c>
      <c r="C199" s="7">
        <v>500</v>
      </c>
      <c r="D199" s="4"/>
      <c r="E199" s="59">
        <v>4143</v>
      </c>
      <c r="F199" s="9"/>
      <c r="G199" s="4"/>
      <c r="H199" s="49">
        <v>712.3</v>
      </c>
      <c r="I199" s="10">
        <v>962.52</v>
      </c>
      <c r="J199" s="11">
        <v>0.17860000000000001</v>
      </c>
      <c r="K199" s="4"/>
      <c r="L199" s="13" t="s">
        <v>328</v>
      </c>
    </row>
    <row r="200" spans="1:12" x14ac:dyDescent="0.2">
      <c r="A200" s="12">
        <v>125</v>
      </c>
      <c r="B200" s="3">
        <v>398.15</v>
      </c>
      <c r="C200" s="7">
        <v>600</v>
      </c>
      <c r="D200" s="4"/>
      <c r="E200" s="59">
        <v>4125</v>
      </c>
      <c r="F200" s="9"/>
      <c r="G200" s="4"/>
      <c r="H200" s="49">
        <v>718</v>
      </c>
      <c r="I200" s="10">
        <v>966.85</v>
      </c>
      <c r="J200" s="11">
        <v>0.18</v>
      </c>
      <c r="K200" s="4"/>
      <c r="L200" s="13" t="s">
        <v>328</v>
      </c>
    </row>
    <row r="201" spans="1:12" x14ac:dyDescent="0.2">
      <c r="A201" s="12">
        <v>125</v>
      </c>
      <c r="B201" s="3">
        <v>398.15</v>
      </c>
      <c r="C201" s="7">
        <v>700</v>
      </c>
      <c r="D201" s="4"/>
      <c r="E201" s="59">
        <v>4107</v>
      </c>
      <c r="F201" s="9"/>
      <c r="G201" s="4"/>
      <c r="H201" s="49">
        <v>723.6</v>
      </c>
      <c r="I201" s="10">
        <v>971.07</v>
      </c>
      <c r="J201" s="11">
        <v>0.18140000000000001</v>
      </c>
      <c r="K201" s="4"/>
      <c r="L201" s="13" t="s">
        <v>328</v>
      </c>
    </row>
    <row r="202" spans="1:12" x14ac:dyDescent="0.2">
      <c r="A202" s="12">
        <v>125</v>
      </c>
      <c r="B202" s="3">
        <v>398.15</v>
      </c>
      <c r="C202" s="7">
        <v>800</v>
      </c>
      <c r="D202" s="4"/>
      <c r="E202" s="59">
        <v>4090</v>
      </c>
      <c r="F202" s="9"/>
      <c r="G202" s="4"/>
      <c r="H202" s="49">
        <v>729.1</v>
      </c>
      <c r="I202" s="10">
        <v>975.18</v>
      </c>
      <c r="J202" s="11">
        <v>0.18279999999999999</v>
      </c>
      <c r="K202" s="4"/>
      <c r="L202" s="13" t="s">
        <v>328</v>
      </c>
    </row>
    <row r="203" spans="1:12" x14ac:dyDescent="0.2">
      <c r="A203" s="12">
        <v>125</v>
      </c>
      <c r="B203" s="3">
        <v>398.15</v>
      </c>
      <c r="C203" s="7">
        <v>900</v>
      </c>
      <c r="D203" s="4"/>
      <c r="E203" s="59">
        <v>4074</v>
      </c>
      <c r="F203" s="9"/>
      <c r="G203" s="4"/>
      <c r="H203" s="49">
        <v>734.5</v>
      </c>
      <c r="I203" s="10">
        <v>979.19</v>
      </c>
      <c r="J203" s="11">
        <v>0.18410000000000001</v>
      </c>
      <c r="K203" s="4"/>
      <c r="L203" s="13" t="s">
        <v>328</v>
      </c>
    </row>
    <row r="204" spans="1:12" x14ac:dyDescent="0.2">
      <c r="A204" s="12">
        <v>125</v>
      </c>
      <c r="B204" s="3">
        <v>398.15</v>
      </c>
      <c r="C204" s="7">
        <v>1000</v>
      </c>
      <c r="D204" s="4"/>
      <c r="E204" s="59">
        <v>4059</v>
      </c>
      <c r="F204" s="9"/>
      <c r="G204" s="4"/>
      <c r="H204" s="49">
        <v>739.9</v>
      </c>
      <c r="I204" s="10">
        <v>983.12</v>
      </c>
      <c r="J204" s="11">
        <v>0.18540000000000001</v>
      </c>
      <c r="K204" s="4"/>
      <c r="L204" s="13" t="s">
        <v>328</v>
      </c>
    </row>
    <row r="205" spans="1:12" x14ac:dyDescent="0.2">
      <c r="A205" s="12">
        <v>150</v>
      </c>
      <c r="B205" s="3">
        <v>423.15</v>
      </c>
      <c r="C205" s="7">
        <v>1</v>
      </c>
      <c r="D205" s="4"/>
      <c r="E205" s="59">
        <v>1986</v>
      </c>
      <c r="F205" s="9"/>
      <c r="G205" s="4"/>
      <c r="H205" s="49">
        <v>28.84</v>
      </c>
      <c r="I205" s="10">
        <v>0.51629999999999998</v>
      </c>
      <c r="J205" s="11">
        <v>28.13</v>
      </c>
      <c r="K205" s="4"/>
      <c r="L205" s="13" t="s">
        <v>326</v>
      </c>
    </row>
    <row r="206" spans="1:12" x14ac:dyDescent="0.2">
      <c r="A206" s="12">
        <v>150</v>
      </c>
      <c r="B206" s="3">
        <v>423.15</v>
      </c>
      <c r="C206" s="7">
        <v>5</v>
      </c>
      <c r="D206" s="4"/>
      <c r="E206" s="59">
        <v>4310</v>
      </c>
      <c r="F206" s="9"/>
      <c r="G206" s="4"/>
      <c r="H206" s="49">
        <v>681</v>
      </c>
      <c r="I206" s="10">
        <v>917.02</v>
      </c>
      <c r="J206" s="11">
        <v>0.17230000000000001</v>
      </c>
      <c r="K206" s="4"/>
      <c r="L206" s="13" t="s">
        <v>328</v>
      </c>
    </row>
    <row r="207" spans="1:12" x14ac:dyDescent="0.2">
      <c r="A207" s="12">
        <v>150</v>
      </c>
      <c r="B207" s="3">
        <v>423.15</v>
      </c>
      <c r="C207" s="7">
        <v>10</v>
      </c>
      <c r="D207" s="4"/>
      <c r="E207" s="59">
        <v>4309</v>
      </c>
      <c r="F207" s="9"/>
      <c r="G207" s="4"/>
      <c r="H207" s="49">
        <v>681.4</v>
      </c>
      <c r="I207" s="10">
        <v>917.3</v>
      </c>
      <c r="J207" s="11">
        <v>0.1724</v>
      </c>
      <c r="K207" s="4"/>
      <c r="L207" s="13" t="s">
        <v>328</v>
      </c>
    </row>
    <row r="208" spans="1:12" x14ac:dyDescent="0.2">
      <c r="A208" s="12">
        <v>150</v>
      </c>
      <c r="B208" s="3">
        <v>423.15</v>
      </c>
      <c r="C208" s="7">
        <v>20</v>
      </c>
      <c r="D208" s="4"/>
      <c r="E208" s="59">
        <v>4305</v>
      </c>
      <c r="F208" s="9"/>
      <c r="G208" s="4"/>
      <c r="H208" s="49">
        <v>682.1</v>
      </c>
      <c r="I208" s="10">
        <v>917.87</v>
      </c>
      <c r="J208" s="11">
        <v>0.1726</v>
      </c>
      <c r="K208" s="4"/>
      <c r="L208" s="13" t="s">
        <v>328</v>
      </c>
    </row>
    <row r="209" spans="1:12" x14ac:dyDescent="0.2">
      <c r="A209" s="12">
        <v>150</v>
      </c>
      <c r="B209" s="3">
        <v>423.15</v>
      </c>
      <c r="C209" s="7">
        <v>30</v>
      </c>
      <c r="D209" s="4"/>
      <c r="E209" s="59">
        <v>4302</v>
      </c>
      <c r="F209" s="9"/>
      <c r="G209" s="4"/>
      <c r="H209" s="49">
        <v>682.7</v>
      </c>
      <c r="I209" s="10">
        <v>918.43</v>
      </c>
      <c r="J209" s="11">
        <v>0.17280000000000001</v>
      </c>
      <c r="K209" s="4"/>
      <c r="L209" s="13" t="s">
        <v>328</v>
      </c>
    </row>
    <row r="210" spans="1:12" x14ac:dyDescent="0.2">
      <c r="A210" s="12">
        <v>150</v>
      </c>
      <c r="B210" s="3">
        <v>423.15</v>
      </c>
      <c r="C210" s="7">
        <v>40</v>
      </c>
      <c r="D210" s="4"/>
      <c r="E210" s="59">
        <v>4299</v>
      </c>
      <c r="F210" s="9"/>
      <c r="G210" s="4"/>
      <c r="H210" s="49">
        <v>683.4</v>
      </c>
      <c r="I210" s="10">
        <v>919</v>
      </c>
      <c r="J210" s="11">
        <v>0.17299999999999999</v>
      </c>
      <c r="K210" s="4"/>
      <c r="L210" s="13" t="s">
        <v>328</v>
      </c>
    </row>
    <row r="211" spans="1:12" x14ac:dyDescent="0.2">
      <c r="A211" s="12">
        <v>150</v>
      </c>
      <c r="B211" s="3">
        <v>423.15</v>
      </c>
      <c r="C211" s="7">
        <v>50</v>
      </c>
      <c r="D211" s="4"/>
      <c r="E211" s="59">
        <v>4296</v>
      </c>
      <c r="F211" s="9"/>
      <c r="G211" s="4"/>
      <c r="H211" s="49">
        <v>684.1</v>
      </c>
      <c r="I211" s="10">
        <v>919.56</v>
      </c>
      <c r="J211" s="11">
        <v>0.17319999999999999</v>
      </c>
      <c r="K211" s="4"/>
      <c r="L211" s="13" t="s">
        <v>328</v>
      </c>
    </row>
    <row r="212" spans="1:12" x14ac:dyDescent="0.2">
      <c r="A212" s="12">
        <v>150</v>
      </c>
      <c r="B212" s="3">
        <v>423.15</v>
      </c>
      <c r="C212" s="7">
        <v>60</v>
      </c>
      <c r="D212" s="4"/>
      <c r="E212" s="59">
        <v>4293</v>
      </c>
      <c r="F212" s="9"/>
      <c r="G212" s="4"/>
      <c r="H212" s="49">
        <v>684.8</v>
      </c>
      <c r="I212" s="10">
        <v>920.11</v>
      </c>
      <c r="J212" s="11">
        <v>0.1734</v>
      </c>
      <c r="K212" s="4"/>
      <c r="L212" s="13" t="s">
        <v>328</v>
      </c>
    </row>
    <row r="213" spans="1:12" x14ac:dyDescent="0.2">
      <c r="A213" s="12">
        <v>150</v>
      </c>
      <c r="B213" s="3">
        <v>423.15</v>
      </c>
      <c r="C213" s="7">
        <v>70</v>
      </c>
      <c r="D213" s="4"/>
      <c r="E213" s="59">
        <v>4290</v>
      </c>
      <c r="F213" s="9"/>
      <c r="G213" s="4"/>
      <c r="H213" s="49">
        <v>685.4</v>
      </c>
      <c r="I213" s="10">
        <v>920.67</v>
      </c>
      <c r="J213" s="11">
        <v>0.1736</v>
      </c>
      <c r="K213" s="4"/>
      <c r="L213" s="13" t="s">
        <v>328</v>
      </c>
    </row>
    <row r="214" spans="1:12" x14ac:dyDescent="0.2">
      <c r="A214" s="12">
        <v>150</v>
      </c>
      <c r="B214" s="3">
        <v>423.15</v>
      </c>
      <c r="C214" s="7">
        <v>80</v>
      </c>
      <c r="D214" s="4"/>
      <c r="E214" s="59">
        <v>4287</v>
      </c>
      <c r="F214" s="9"/>
      <c r="G214" s="4"/>
      <c r="H214" s="49">
        <v>686.1</v>
      </c>
      <c r="I214" s="10">
        <v>921.22</v>
      </c>
      <c r="J214" s="11">
        <v>0.17369999999999999</v>
      </c>
      <c r="K214" s="4"/>
      <c r="L214" s="13" t="s">
        <v>328</v>
      </c>
    </row>
    <row r="215" spans="1:12" x14ac:dyDescent="0.2">
      <c r="A215" s="12">
        <v>150</v>
      </c>
      <c r="B215" s="3">
        <v>423.15</v>
      </c>
      <c r="C215" s="7">
        <v>90</v>
      </c>
      <c r="D215" s="4"/>
      <c r="E215" s="59">
        <v>4284</v>
      </c>
      <c r="F215" s="9"/>
      <c r="G215" s="4"/>
      <c r="H215" s="49">
        <v>686.8</v>
      </c>
      <c r="I215" s="10">
        <v>921.77</v>
      </c>
      <c r="J215" s="11">
        <v>0.1739</v>
      </c>
      <c r="K215" s="4"/>
      <c r="L215" s="13" t="s">
        <v>328</v>
      </c>
    </row>
    <row r="216" spans="1:12" x14ac:dyDescent="0.2">
      <c r="A216" s="12">
        <v>150</v>
      </c>
      <c r="B216" s="3">
        <v>423.15</v>
      </c>
      <c r="C216" s="7">
        <v>100</v>
      </c>
      <c r="D216" s="4"/>
      <c r="E216" s="59">
        <v>4281</v>
      </c>
      <c r="F216" s="9"/>
      <c r="G216" s="4"/>
      <c r="H216" s="49">
        <v>687.4</v>
      </c>
      <c r="I216" s="10">
        <v>922.32</v>
      </c>
      <c r="J216" s="11">
        <v>0.1741</v>
      </c>
      <c r="K216" s="4"/>
      <c r="L216" s="13" t="s">
        <v>328</v>
      </c>
    </row>
    <row r="217" spans="1:12" x14ac:dyDescent="0.2">
      <c r="A217" s="12">
        <v>150</v>
      </c>
      <c r="B217" s="3">
        <v>423.15</v>
      </c>
      <c r="C217" s="7">
        <v>150</v>
      </c>
      <c r="D217" s="4"/>
      <c r="E217" s="59">
        <v>4266</v>
      </c>
      <c r="F217" s="9"/>
      <c r="G217" s="4"/>
      <c r="H217" s="49">
        <v>690.8</v>
      </c>
      <c r="I217" s="10">
        <v>925.03</v>
      </c>
      <c r="J217" s="11">
        <v>0.17510000000000001</v>
      </c>
      <c r="K217" s="4"/>
      <c r="L217" s="13" t="s">
        <v>328</v>
      </c>
    </row>
    <row r="218" spans="1:12" x14ac:dyDescent="0.2">
      <c r="A218" s="12">
        <v>150</v>
      </c>
      <c r="B218" s="3">
        <v>423.15</v>
      </c>
      <c r="C218" s="7">
        <v>200</v>
      </c>
      <c r="D218" s="4"/>
      <c r="E218" s="59">
        <v>4252</v>
      </c>
      <c r="F218" s="9"/>
      <c r="G218" s="4"/>
      <c r="H218" s="49">
        <v>694.1</v>
      </c>
      <c r="I218" s="10">
        <v>927.69</v>
      </c>
      <c r="J218" s="11">
        <v>0.17599999999999999</v>
      </c>
      <c r="K218" s="4"/>
      <c r="L218" s="13" t="s">
        <v>328</v>
      </c>
    </row>
    <row r="219" spans="1:12" x14ac:dyDescent="0.2">
      <c r="A219" s="12">
        <v>150</v>
      </c>
      <c r="B219" s="3">
        <v>423.15</v>
      </c>
      <c r="C219" s="7">
        <v>250</v>
      </c>
      <c r="D219" s="4"/>
      <c r="E219" s="59">
        <v>4238</v>
      </c>
      <c r="F219" s="9"/>
      <c r="G219" s="4"/>
      <c r="H219" s="49">
        <v>697.3</v>
      </c>
      <c r="I219" s="10">
        <v>930.3</v>
      </c>
      <c r="J219" s="11">
        <v>0.1769</v>
      </c>
      <c r="K219" s="4"/>
      <c r="L219" s="13" t="s">
        <v>328</v>
      </c>
    </row>
    <row r="220" spans="1:12" x14ac:dyDescent="0.2">
      <c r="A220" s="12">
        <v>150</v>
      </c>
      <c r="B220" s="3">
        <v>423.15</v>
      </c>
      <c r="C220" s="7">
        <v>300</v>
      </c>
      <c r="D220" s="4"/>
      <c r="E220" s="59">
        <v>4225</v>
      </c>
      <c r="F220" s="9"/>
      <c r="G220" s="4"/>
      <c r="H220" s="49">
        <v>700.6</v>
      </c>
      <c r="I220" s="10">
        <v>932.86</v>
      </c>
      <c r="J220" s="11">
        <v>0.1777</v>
      </c>
      <c r="K220" s="4"/>
      <c r="L220" s="13" t="s">
        <v>328</v>
      </c>
    </row>
    <row r="221" spans="1:12" x14ac:dyDescent="0.2">
      <c r="A221" s="12">
        <v>150</v>
      </c>
      <c r="B221" s="3">
        <v>423.15</v>
      </c>
      <c r="C221" s="7">
        <v>350</v>
      </c>
      <c r="D221" s="4"/>
      <c r="E221" s="59">
        <v>4213</v>
      </c>
      <c r="F221" s="9"/>
      <c r="G221" s="4"/>
      <c r="H221" s="49">
        <v>703.8</v>
      </c>
      <c r="I221" s="10">
        <v>935.38</v>
      </c>
      <c r="J221" s="11">
        <v>0.17860000000000001</v>
      </c>
      <c r="K221" s="4"/>
      <c r="L221" s="13" t="s">
        <v>328</v>
      </c>
    </row>
    <row r="222" spans="1:12" x14ac:dyDescent="0.2">
      <c r="A222" s="12">
        <v>150</v>
      </c>
      <c r="B222" s="3">
        <v>423.15</v>
      </c>
      <c r="C222" s="7">
        <v>400</v>
      </c>
      <c r="D222" s="4"/>
      <c r="E222" s="59">
        <v>4200</v>
      </c>
      <c r="F222" s="9"/>
      <c r="G222" s="4"/>
      <c r="H222" s="49">
        <v>707</v>
      </c>
      <c r="I222" s="10">
        <v>937.86</v>
      </c>
      <c r="J222" s="11">
        <v>0.17949999999999999</v>
      </c>
      <c r="K222" s="4"/>
      <c r="L222" s="13" t="s">
        <v>328</v>
      </c>
    </row>
    <row r="223" spans="1:12" x14ac:dyDescent="0.2">
      <c r="A223" s="12">
        <v>150</v>
      </c>
      <c r="B223" s="3">
        <v>423.15</v>
      </c>
      <c r="C223" s="7">
        <v>450</v>
      </c>
      <c r="D223" s="4"/>
      <c r="E223" s="59">
        <v>4189</v>
      </c>
      <c r="F223" s="9"/>
      <c r="G223" s="4"/>
      <c r="H223" s="49">
        <v>710.1</v>
      </c>
      <c r="I223" s="10">
        <v>940.3</v>
      </c>
      <c r="J223" s="11">
        <v>0.18029999999999999</v>
      </c>
      <c r="K223" s="4"/>
      <c r="L223" s="13" t="s">
        <v>328</v>
      </c>
    </row>
    <row r="224" spans="1:12" x14ac:dyDescent="0.2">
      <c r="A224" s="12">
        <v>150</v>
      </c>
      <c r="B224" s="3">
        <v>423.15</v>
      </c>
      <c r="C224" s="7">
        <v>500</v>
      </c>
      <c r="D224" s="4"/>
      <c r="E224" s="59">
        <v>4177</v>
      </c>
      <c r="F224" s="9"/>
      <c r="G224" s="4"/>
      <c r="H224" s="49">
        <v>713.3</v>
      </c>
      <c r="I224" s="10">
        <v>942.7</v>
      </c>
      <c r="J224" s="11">
        <v>0.18110000000000001</v>
      </c>
      <c r="K224" s="4"/>
      <c r="L224" s="13" t="s">
        <v>328</v>
      </c>
    </row>
    <row r="225" spans="1:12" x14ac:dyDescent="0.2">
      <c r="A225" s="12">
        <v>150</v>
      </c>
      <c r="B225" s="3">
        <v>423.15</v>
      </c>
      <c r="C225" s="7">
        <v>600</v>
      </c>
      <c r="D225" s="4"/>
      <c r="E225" s="59">
        <v>4156</v>
      </c>
      <c r="F225" s="9"/>
      <c r="G225" s="4"/>
      <c r="H225" s="49">
        <v>719.4</v>
      </c>
      <c r="I225" s="10">
        <v>947.39</v>
      </c>
      <c r="J225" s="11">
        <v>0.1827</v>
      </c>
      <c r="K225" s="4"/>
      <c r="L225" s="13" t="s">
        <v>328</v>
      </c>
    </row>
    <row r="226" spans="1:12" x14ac:dyDescent="0.2">
      <c r="A226" s="12">
        <v>150</v>
      </c>
      <c r="B226" s="3">
        <v>423.15</v>
      </c>
      <c r="C226" s="7">
        <v>700</v>
      </c>
      <c r="D226" s="4"/>
      <c r="E226" s="59">
        <v>4136</v>
      </c>
      <c r="F226" s="9"/>
      <c r="G226" s="4"/>
      <c r="H226" s="49">
        <v>725.5</v>
      </c>
      <c r="I226" s="10">
        <v>951.94</v>
      </c>
      <c r="J226" s="11">
        <v>0.18429999999999999</v>
      </c>
      <c r="K226" s="4"/>
      <c r="L226" s="13" t="s">
        <v>328</v>
      </c>
    </row>
    <row r="227" spans="1:12" x14ac:dyDescent="0.2">
      <c r="A227" s="12">
        <v>150</v>
      </c>
      <c r="B227" s="3">
        <v>423.15</v>
      </c>
      <c r="C227" s="7">
        <v>800</v>
      </c>
      <c r="D227" s="4"/>
      <c r="E227" s="59">
        <v>4116</v>
      </c>
      <c r="F227" s="9"/>
      <c r="G227" s="4"/>
      <c r="H227" s="49">
        <v>731.6</v>
      </c>
      <c r="I227" s="10">
        <v>956.36</v>
      </c>
      <c r="J227" s="11">
        <v>0.18579999999999999</v>
      </c>
      <c r="K227" s="4"/>
      <c r="L227" s="13" t="s">
        <v>328</v>
      </c>
    </row>
    <row r="228" spans="1:12" x14ac:dyDescent="0.2">
      <c r="A228" s="12">
        <v>150</v>
      </c>
      <c r="B228" s="3">
        <v>423.15</v>
      </c>
      <c r="C228" s="7">
        <v>900</v>
      </c>
      <c r="D228" s="4"/>
      <c r="E228" s="59">
        <v>4098</v>
      </c>
      <c r="F228" s="9"/>
      <c r="G228" s="4"/>
      <c r="H228" s="49">
        <v>737.5</v>
      </c>
      <c r="I228" s="10">
        <v>960.66</v>
      </c>
      <c r="J228" s="11">
        <v>0.18729999999999999</v>
      </c>
      <c r="K228" s="4"/>
      <c r="L228" s="13" t="s">
        <v>328</v>
      </c>
    </row>
    <row r="229" spans="1:12" x14ac:dyDescent="0.2">
      <c r="A229" s="12">
        <v>150</v>
      </c>
      <c r="B229" s="3">
        <v>423.15</v>
      </c>
      <c r="C229" s="7">
        <v>1000</v>
      </c>
      <c r="D229" s="4"/>
      <c r="E229" s="59">
        <v>4081.0000000000005</v>
      </c>
      <c r="F229" s="9"/>
      <c r="G229" s="4"/>
      <c r="H229" s="49">
        <v>743.4</v>
      </c>
      <c r="I229" s="10">
        <v>964.85</v>
      </c>
      <c r="J229" s="11">
        <v>0.1888</v>
      </c>
      <c r="K229" s="4"/>
      <c r="L229" s="13" t="s">
        <v>328</v>
      </c>
    </row>
    <row r="230" spans="1:12" x14ac:dyDescent="0.2">
      <c r="A230" s="12">
        <v>200</v>
      </c>
      <c r="B230" s="3">
        <v>473.15</v>
      </c>
      <c r="C230" s="7">
        <v>1</v>
      </c>
      <c r="D230" s="4"/>
      <c r="E230" s="59">
        <v>1976</v>
      </c>
      <c r="F230" s="9"/>
      <c r="G230" s="4"/>
      <c r="H230" s="49">
        <v>33.44</v>
      </c>
      <c r="I230" s="10">
        <v>0.46030000000000004</v>
      </c>
      <c r="J230" s="11">
        <v>36.770000000000003</v>
      </c>
      <c r="K230" s="4"/>
      <c r="L230" s="13" t="s">
        <v>326</v>
      </c>
    </row>
    <row r="231" spans="1:12" x14ac:dyDescent="0.2">
      <c r="A231" s="12">
        <v>200</v>
      </c>
      <c r="B231" s="3">
        <v>473.15</v>
      </c>
      <c r="C231" s="7">
        <v>5</v>
      </c>
      <c r="D231" s="4"/>
      <c r="E231" s="59">
        <v>2145</v>
      </c>
      <c r="F231" s="9"/>
      <c r="G231" s="4"/>
      <c r="H231" s="49">
        <v>34.65</v>
      </c>
      <c r="I231" s="10">
        <v>2.3528000000000002</v>
      </c>
      <c r="J231" s="11">
        <v>6.8659999999999997</v>
      </c>
      <c r="K231" s="4"/>
      <c r="L231" s="13" t="s">
        <v>326</v>
      </c>
    </row>
    <row r="232" spans="1:12" x14ac:dyDescent="0.2">
      <c r="A232" s="12">
        <v>200</v>
      </c>
      <c r="B232" s="3">
        <v>473.15</v>
      </c>
      <c r="C232" s="7">
        <v>10</v>
      </c>
      <c r="D232" s="4"/>
      <c r="E232" s="59">
        <v>2429</v>
      </c>
      <c r="F232" s="9"/>
      <c r="G232" s="4"/>
      <c r="H232" s="49">
        <v>36.31</v>
      </c>
      <c r="I232" s="10">
        <v>4.8543000000000003</v>
      </c>
      <c r="J232" s="11">
        <v>3.08</v>
      </c>
      <c r="K232" s="4"/>
      <c r="L232" s="13" t="s">
        <v>326</v>
      </c>
    </row>
    <row r="233" spans="1:12" x14ac:dyDescent="0.2">
      <c r="A233" s="12">
        <v>200</v>
      </c>
      <c r="B233" s="3">
        <v>473.15</v>
      </c>
      <c r="C233" s="7">
        <v>20</v>
      </c>
      <c r="D233" s="4"/>
      <c r="E233" s="59">
        <v>4491</v>
      </c>
      <c r="F233" s="9"/>
      <c r="G233" s="4"/>
      <c r="H233" s="49">
        <v>660.4</v>
      </c>
      <c r="I233" s="10">
        <v>865.01</v>
      </c>
      <c r="J233" s="11">
        <v>0.17</v>
      </c>
      <c r="K233" s="4"/>
      <c r="L233" s="13" t="s">
        <v>328</v>
      </c>
    </row>
    <row r="234" spans="1:12" x14ac:dyDescent="0.2">
      <c r="A234" s="12">
        <v>200</v>
      </c>
      <c r="B234" s="3">
        <v>473.15</v>
      </c>
      <c r="C234" s="7">
        <v>30</v>
      </c>
      <c r="D234" s="4"/>
      <c r="E234" s="59">
        <v>4486</v>
      </c>
      <c r="F234" s="9"/>
      <c r="G234" s="4"/>
      <c r="H234" s="49">
        <v>661.2</v>
      </c>
      <c r="I234" s="10">
        <v>865.77</v>
      </c>
      <c r="J234" s="11">
        <v>0.17030000000000001</v>
      </c>
      <c r="K234" s="4"/>
      <c r="L234" s="13" t="s">
        <v>328</v>
      </c>
    </row>
    <row r="235" spans="1:12" x14ac:dyDescent="0.2">
      <c r="A235" s="12">
        <v>200</v>
      </c>
      <c r="B235" s="3">
        <v>473.15</v>
      </c>
      <c r="C235" s="7">
        <v>40</v>
      </c>
      <c r="D235" s="4"/>
      <c r="E235" s="59">
        <v>4480</v>
      </c>
      <c r="F235" s="9"/>
      <c r="G235" s="4"/>
      <c r="H235" s="49">
        <v>662.1</v>
      </c>
      <c r="I235" s="10">
        <v>866.52</v>
      </c>
      <c r="J235" s="11">
        <v>0.17050000000000001</v>
      </c>
      <c r="K235" s="4"/>
      <c r="L235" s="13" t="s">
        <v>328</v>
      </c>
    </row>
    <row r="236" spans="1:12" x14ac:dyDescent="0.2">
      <c r="A236" s="12">
        <v>200</v>
      </c>
      <c r="B236" s="3">
        <v>473.15</v>
      </c>
      <c r="C236" s="7">
        <v>50</v>
      </c>
      <c r="D236" s="4"/>
      <c r="E236" s="59">
        <v>4474</v>
      </c>
      <c r="F236" s="9"/>
      <c r="G236" s="4"/>
      <c r="H236" s="49">
        <v>662.9</v>
      </c>
      <c r="I236" s="10">
        <v>867.27</v>
      </c>
      <c r="J236" s="11">
        <v>0.17080000000000001</v>
      </c>
      <c r="K236" s="4"/>
      <c r="L236" s="13" t="s">
        <v>328</v>
      </c>
    </row>
    <row r="237" spans="1:12" x14ac:dyDescent="0.2">
      <c r="A237" s="12">
        <v>200</v>
      </c>
      <c r="B237" s="3">
        <v>473.15</v>
      </c>
      <c r="C237" s="7">
        <v>60</v>
      </c>
      <c r="D237" s="4"/>
      <c r="E237" s="59">
        <v>4469</v>
      </c>
      <c r="F237" s="9"/>
      <c r="G237" s="4"/>
      <c r="H237" s="49">
        <v>663.7</v>
      </c>
      <c r="I237" s="10">
        <v>868.02</v>
      </c>
      <c r="J237" s="11">
        <v>0.1711</v>
      </c>
      <c r="K237" s="4"/>
      <c r="L237" s="13" t="s">
        <v>328</v>
      </c>
    </row>
    <row r="238" spans="1:12" x14ac:dyDescent="0.2">
      <c r="A238" s="12">
        <v>200</v>
      </c>
      <c r="B238" s="3">
        <v>473.15</v>
      </c>
      <c r="C238" s="7">
        <v>70</v>
      </c>
      <c r="D238" s="4"/>
      <c r="E238" s="59">
        <v>4463</v>
      </c>
      <c r="F238" s="9"/>
      <c r="G238" s="4"/>
      <c r="H238" s="49">
        <v>664.5</v>
      </c>
      <c r="I238" s="10">
        <v>868.75</v>
      </c>
      <c r="J238" s="11">
        <v>0.1714</v>
      </c>
      <c r="K238" s="4"/>
      <c r="L238" s="13" t="s">
        <v>328</v>
      </c>
    </row>
    <row r="239" spans="1:12" x14ac:dyDescent="0.2">
      <c r="A239" s="12">
        <v>200</v>
      </c>
      <c r="B239" s="3">
        <v>473.15</v>
      </c>
      <c r="C239" s="7">
        <v>80</v>
      </c>
      <c r="D239" s="4"/>
      <c r="E239" s="59">
        <v>4458</v>
      </c>
      <c r="F239" s="9"/>
      <c r="G239" s="4"/>
      <c r="H239" s="49">
        <v>665.3</v>
      </c>
      <c r="I239" s="10">
        <v>869.49</v>
      </c>
      <c r="J239" s="11">
        <v>0.17169999999999999</v>
      </c>
      <c r="K239" s="4"/>
      <c r="L239" s="13" t="s">
        <v>328</v>
      </c>
    </row>
    <row r="240" spans="1:12" x14ac:dyDescent="0.2">
      <c r="A240" s="12">
        <v>200</v>
      </c>
      <c r="B240" s="3">
        <v>473.15</v>
      </c>
      <c r="C240" s="7">
        <v>90</v>
      </c>
      <c r="D240" s="4"/>
      <c r="E240" s="59">
        <v>4452</v>
      </c>
      <c r="F240" s="9"/>
      <c r="G240" s="4"/>
      <c r="H240" s="49">
        <v>666.2</v>
      </c>
      <c r="I240" s="10">
        <v>870.22</v>
      </c>
      <c r="J240" s="11">
        <v>0.1719</v>
      </c>
      <c r="K240" s="4"/>
      <c r="L240" s="13" t="s">
        <v>328</v>
      </c>
    </row>
    <row r="241" spans="1:12" x14ac:dyDescent="0.2">
      <c r="A241" s="12">
        <v>200</v>
      </c>
      <c r="B241" s="3">
        <v>473.15</v>
      </c>
      <c r="C241" s="7">
        <v>100</v>
      </c>
      <c r="D241" s="4"/>
      <c r="E241" s="59">
        <v>4447</v>
      </c>
      <c r="F241" s="9"/>
      <c r="G241" s="4"/>
      <c r="H241" s="49">
        <v>667</v>
      </c>
      <c r="I241" s="10">
        <v>870.95</v>
      </c>
      <c r="J241" s="11">
        <v>0.17219999999999999</v>
      </c>
      <c r="K241" s="4"/>
      <c r="L241" s="13" t="s">
        <v>328</v>
      </c>
    </row>
    <row r="242" spans="1:12" x14ac:dyDescent="0.2">
      <c r="A242" s="12">
        <v>200</v>
      </c>
      <c r="B242" s="3">
        <v>473.15</v>
      </c>
      <c r="C242" s="7">
        <v>150</v>
      </c>
      <c r="D242" s="4"/>
      <c r="E242" s="59">
        <v>4422</v>
      </c>
      <c r="F242" s="9"/>
      <c r="G242" s="4"/>
      <c r="H242" s="49">
        <v>671</v>
      </c>
      <c r="I242" s="10">
        <v>874.51</v>
      </c>
      <c r="J242" s="11">
        <v>0.17349999999999999</v>
      </c>
      <c r="K242" s="4"/>
      <c r="L242" s="13" t="s">
        <v>328</v>
      </c>
    </row>
    <row r="243" spans="1:12" x14ac:dyDescent="0.2">
      <c r="A243" s="12">
        <v>200</v>
      </c>
      <c r="B243" s="3">
        <v>473.15</v>
      </c>
      <c r="C243" s="7">
        <v>200</v>
      </c>
      <c r="D243" s="4"/>
      <c r="E243" s="59">
        <v>4398</v>
      </c>
      <c r="F243" s="9"/>
      <c r="G243" s="4"/>
      <c r="H243" s="49">
        <v>675</v>
      </c>
      <c r="I243" s="10">
        <v>877.97</v>
      </c>
      <c r="J243" s="11">
        <v>0.17480000000000001</v>
      </c>
      <c r="K243" s="4"/>
      <c r="L243" s="13" t="s">
        <v>328</v>
      </c>
    </row>
    <row r="244" spans="1:12" x14ac:dyDescent="0.2">
      <c r="A244" s="12">
        <v>200</v>
      </c>
      <c r="B244" s="3">
        <v>473.15</v>
      </c>
      <c r="C244" s="7">
        <v>250</v>
      </c>
      <c r="D244" s="4"/>
      <c r="E244" s="59">
        <v>4376</v>
      </c>
      <c r="F244" s="9"/>
      <c r="G244" s="4"/>
      <c r="H244" s="49">
        <v>678.9</v>
      </c>
      <c r="I244" s="10">
        <v>881.34</v>
      </c>
      <c r="J244" s="11">
        <v>0.17599999999999999</v>
      </c>
      <c r="K244" s="4"/>
      <c r="L244" s="13" t="s">
        <v>328</v>
      </c>
    </row>
    <row r="245" spans="1:12" x14ac:dyDescent="0.2">
      <c r="A245" s="12">
        <v>200</v>
      </c>
      <c r="B245" s="3">
        <v>473.15</v>
      </c>
      <c r="C245" s="7">
        <v>300</v>
      </c>
      <c r="D245" s="4"/>
      <c r="E245" s="59">
        <v>4355</v>
      </c>
      <c r="F245" s="9"/>
      <c r="G245" s="4"/>
      <c r="H245" s="49">
        <v>682.8</v>
      </c>
      <c r="I245" s="10">
        <v>884.62</v>
      </c>
      <c r="J245" s="11">
        <v>0.1772</v>
      </c>
      <c r="K245" s="4"/>
      <c r="L245" s="13" t="s">
        <v>328</v>
      </c>
    </row>
    <row r="246" spans="1:12" x14ac:dyDescent="0.2">
      <c r="A246" s="12">
        <v>200</v>
      </c>
      <c r="B246" s="3">
        <v>473.15</v>
      </c>
      <c r="C246" s="7">
        <v>350</v>
      </c>
      <c r="D246" s="4"/>
      <c r="E246" s="59">
        <v>4335</v>
      </c>
      <c r="F246" s="9"/>
      <c r="G246" s="4"/>
      <c r="H246" s="49">
        <v>686.6</v>
      </c>
      <c r="I246" s="10">
        <v>887.82</v>
      </c>
      <c r="J246" s="11">
        <v>0.1784</v>
      </c>
      <c r="K246" s="4"/>
      <c r="L246" s="13" t="s">
        <v>328</v>
      </c>
    </row>
    <row r="247" spans="1:12" x14ac:dyDescent="0.2">
      <c r="A247" s="12">
        <v>200</v>
      </c>
      <c r="B247" s="3">
        <v>473.15</v>
      </c>
      <c r="C247" s="7">
        <v>400</v>
      </c>
      <c r="D247" s="4"/>
      <c r="E247" s="59">
        <v>4316</v>
      </c>
      <c r="F247" s="9"/>
      <c r="G247" s="4"/>
      <c r="H247" s="49">
        <v>690.4</v>
      </c>
      <c r="I247" s="10">
        <v>890.94</v>
      </c>
      <c r="J247" s="11">
        <v>0.17960000000000001</v>
      </c>
      <c r="K247" s="4"/>
      <c r="L247" s="13" t="s">
        <v>328</v>
      </c>
    </row>
    <row r="248" spans="1:12" x14ac:dyDescent="0.2">
      <c r="A248" s="12">
        <v>200</v>
      </c>
      <c r="B248" s="3">
        <v>473.15</v>
      </c>
      <c r="C248" s="7">
        <v>450</v>
      </c>
      <c r="D248" s="4"/>
      <c r="E248" s="59">
        <v>4298</v>
      </c>
      <c r="F248" s="9"/>
      <c r="G248" s="4"/>
      <c r="H248" s="49">
        <v>694.2</v>
      </c>
      <c r="I248" s="10">
        <v>893.99</v>
      </c>
      <c r="J248" s="11">
        <v>0.1807</v>
      </c>
      <c r="K248" s="4"/>
      <c r="L248" s="13" t="s">
        <v>328</v>
      </c>
    </row>
    <row r="249" spans="1:12" x14ac:dyDescent="0.2">
      <c r="A249" s="12">
        <v>200</v>
      </c>
      <c r="B249" s="3">
        <v>473.15</v>
      </c>
      <c r="C249" s="7">
        <v>500</v>
      </c>
      <c r="D249" s="4"/>
      <c r="E249" s="59">
        <v>4281</v>
      </c>
      <c r="F249" s="9"/>
      <c r="G249" s="4"/>
      <c r="H249" s="49">
        <v>697.9</v>
      </c>
      <c r="I249" s="10">
        <v>896.98</v>
      </c>
      <c r="J249" s="11">
        <v>0.18179999999999999</v>
      </c>
      <c r="K249" s="4"/>
      <c r="L249" s="13" t="s">
        <v>328</v>
      </c>
    </row>
    <row r="250" spans="1:12" x14ac:dyDescent="0.2">
      <c r="A250" s="12">
        <v>200</v>
      </c>
      <c r="B250" s="3">
        <v>473.15</v>
      </c>
      <c r="C250" s="7">
        <v>600</v>
      </c>
      <c r="D250" s="4"/>
      <c r="E250" s="59">
        <v>4249</v>
      </c>
      <c r="F250" s="9"/>
      <c r="G250" s="4"/>
      <c r="H250" s="49">
        <v>705.2</v>
      </c>
      <c r="I250" s="10">
        <v>902.75</v>
      </c>
      <c r="J250" s="11">
        <v>0.18390000000000001</v>
      </c>
      <c r="K250" s="4"/>
      <c r="L250" s="13" t="s">
        <v>328</v>
      </c>
    </row>
    <row r="251" spans="1:12" x14ac:dyDescent="0.2">
      <c r="A251" s="12">
        <v>200</v>
      </c>
      <c r="B251" s="3">
        <v>473.15</v>
      </c>
      <c r="C251" s="7">
        <v>700</v>
      </c>
      <c r="D251" s="4"/>
      <c r="E251" s="59">
        <v>4219</v>
      </c>
      <c r="F251" s="9"/>
      <c r="G251" s="4"/>
      <c r="H251" s="49">
        <v>712.2</v>
      </c>
      <c r="I251" s="10">
        <v>908.29</v>
      </c>
      <c r="J251" s="11">
        <v>0.18590000000000001</v>
      </c>
      <c r="K251" s="4"/>
      <c r="L251" s="13" t="s">
        <v>328</v>
      </c>
    </row>
    <row r="252" spans="1:12" x14ac:dyDescent="0.2">
      <c r="A252" s="12">
        <v>200</v>
      </c>
      <c r="B252" s="3">
        <v>473.15</v>
      </c>
      <c r="C252" s="7">
        <v>800</v>
      </c>
      <c r="D252" s="4"/>
      <c r="E252" s="59">
        <v>4192</v>
      </c>
      <c r="F252" s="9"/>
      <c r="G252" s="4"/>
      <c r="H252" s="49">
        <v>719.2</v>
      </c>
      <c r="I252" s="10">
        <v>913.62</v>
      </c>
      <c r="J252" s="11">
        <v>0.18779999999999999</v>
      </c>
      <c r="K252" s="4"/>
      <c r="L252" s="13" t="s">
        <v>328</v>
      </c>
    </row>
    <row r="253" spans="1:12" x14ac:dyDescent="0.2">
      <c r="A253" s="12">
        <v>200</v>
      </c>
      <c r="B253" s="3">
        <v>473.15</v>
      </c>
      <c r="C253" s="7">
        <v>900</v>
      </c>
      <c r="D253" s="4"/>
      <c r="E253" s="59">
        <v>4167</v>
      </c>
      <c r="F253" s="9"/>
      <c r="G253" s="4"/>
      <c r="H253" s="49">
        <v>726.2</v>
      </c>
      <c r="I253" s="10">
        <v>918.77</v>
      </c>
      <c r="J253" s="11">
        <v>0.18970000000000001</v>
      </c>
      <c r="K253" s="4"/>
      <c r="L253" s="13" t="s">
        <v>328</v>
      </c>
    </row>
    <row r="254" spans="1:12" x14ac:dyDescent="0.2">
      <c r="A254" s="12">
        <v>200</v>
      </c>
      <c r="B254" s="3">
        <v>473.15</v>
      </c>
      <c r="C254" s="7">
        <v>1000</v>
      </c>
      <c r="D254" s="4"/>
      <c r="E254" s="59">
        <v>4144</v>
      </c>
      <c r="F254" s="9"/>
      <c r="G254" s="4"/>
      <c r="H254" s="49">
        <v>733.1</v>
      </c>
      <c r="I254" s="10">
        <v>923.74</v>
      </c>
      <c r="J254" s="11">
        <v>0.1915</v>
      </c>
      <c r="K254" s="4"/>
      <c r="L254" s="13" t="s">
        <v>328</v>
      </c>
    </row>
    <row r="255" spans="1:12" x14ac:dyDescent="0.2">
      <c r="A255" s="12">
        <v>250</v>
      </c>
      <c r="B255" s="3">
        <v>523.15</v>
      </c>
      <c r="C255" s="7">
        <v>1</v>
      </c>
      <c r="D255" s="4"/>
      <c r="E255" s="59">
        <v>1989</v>
      </c>
      <c r="F255" s="9"/>
      <c r="G255" s="4"/>
      <c r="H255" s="49">
        <v>38.340000000000003</v>
      </c>
      <c r="I255" s="10">
        <v>0.41560000000000002</v>
      </c>
      <c r="J255" s="11">
        <v>46.38</v>
      </c>
      <c r="K255" s="4"/>
      <c r="L255" s="13" t="s">
        <v>326</v>
      </c>
    </row>
    <row r="256" spans="1:12" x14ac:dyDescent="0.2">
      <c r="A256" s="12">
        <v>250</v>
      </c>
      <c r="B256" s="3">
        <v>523.15</v>
      </c>
      <c r="C256" s="7">
        <v>5</v>
      </c>
      <c r="D256" s="4"/>
      <c r="E256" s="59">
        <v>2078</v>
      </c>
      <c r="F256" s="9"/>
      <c r="G256" s="4"/>
      <c r="H256" s="49">
        <v>39.25</v>
      </c>
      <c r="I256" s="10">
        <v>2.1078000000000001</v>
      </c>
      <c r="J256" s="11">
        <v>8.9610000000000003</v>
      </c>
      <c r="K256" s="4"/>
      <c r="L256" s="13" t="s">
        <v>326</v>
      </c>
    </row>
    <row r="257" spans="1:12" x14ac:dyDescent="0.2">
      <c r="A257" s="12">
        <v>250</v>
      </c>
      <c r="B257" s="3">
        <v>523.15</v>
      </c>
      <c r="C257" s="7">
        <v>10</v>
      </c>
      <c r="D257" s="4"/>
      <c r="E257" s="59">
        <v>2212</v>
      </c>
      <c r="F257" s="9"/>
      <c r="G257" s="4"/>
      <c r="H257" s="49">
        <v>40.46</v>
      </c>
      <c r="I257" s="10">
        <v>4.2967000000000004</v>
      </c>
      <c r="J257" s="11">
        <v>4.258</v>
      </c>
      <c r="K257" s="4"/>
      <c r="L257" s="13" t="s">
        <v>326</v>
      </c>
    </row>
    <row r="258" spans="1:12" x14ac:dyDescent="0.2">
      <c r="A258" s="12">
        <v>250</v>
      </c>
      <c r="B258" s="3">
        <v>523.15</v>
      </c>
      <c r="C258" s="7">
        <v>20</v>
      </c>
      <c r="D258" s="4"/>
      <c r="E258" s="59">
        <v>2560</v>
      </c>
      <c r="F258" s="9"/>
      <c r="G258" s="4"/>
      <c r="H258" s="49">
        <v>43.16</v>
      </c>
      <c r="I258" s="10">
        <v>8.9699000000000009</v>
      </c>
      <c r="J258" s="11">
        <v>1.879</v>
      </c>
      <c r="K258" s="4"/>
      <c r="L258" s="13" t="s">
        <v>326</v>
      </c>
    </row>
    <row r="259" spans="1:12" x14ac:dyDescent="0.2">
      <c r="A259" s="12">
        <v>250</v>
      </c>
      <c r="B259" s="3">
        <v>523.15</v>
      </c>
      <c r="C259" s="7">
        <v>30</v>
      </c>
      <c r="D259" s="4"/>
      <c r="E259" s="59">
        <v>3077</v>
      </c>
      <c r="F259" s="9"/>
      <c r="G259" s="4"/>
      <c r="H259" s="49">
        <v>46.36</v>
      </c>
      <c r="I259" s="10">
        <v>14.16</v>
      </c>
      <c r="J259" s="11">
        <v>1.0640000000000001</v>
      </c>
      <c r="K259" s="4"/>
      <c r="L259" s="13" t="s">
        <v>326</v>
      </c>
    </row>
    <row r="260" spans="1:12" x14ac:dyDescent="0.2">
      <c r="A260" s="12">
        <v>250</v>
      </c>
      <c r="B260" s="3">
        <v>523.15</v>
      </c>
      <c r="C260" s="7">
        <v>40</v>
      </c>
      <c r="D260" s="4"/>
      <c r="E260" s="59">
        <v>4865</v>
      </c>
      <c r="F260" s="9"/>
      <c r="G260" s="4"/>
      <c r="H260" s="49">
        <v>616.9</v>
      </c>
      <c r="I260" s="10">
        <v>798.92</v>
      </c>
      <c r="J260" s="11">
        <v>0.15870000000000001</v>
      </c>
      <c r="K260" s="4"/>
      <c r="L260" s="13" t="s">
        <v>328</v>
      </c>
    </row>
    <row r="261" spans="1:12" x14ac:dyDescent="0.2">
      <c r="A261" s="12">
        <v>250</v>
      </c>
      <c r="B261" s="3">
        <v>523.15</v>
      </c>
      <c r="C261" s="7">
        <v>50</v>
      </c>
      <c r="D261" s="4"/>
      <c r="E261" s="59">
        <v>4851</v>
      </c>
      <c r="F261" s="9"/>
      <c r="G261" s="4"/>
      <c r="H261" s="49">
        <v>618</v>
      </c>
      <c r="I261" s="10">
        <v>800.08</v>
      </c>
      <c r="J261" s="11">
        <v>0.15920000000000001</v>
      </c>
      <c r="K261" s="4"/>
      <c r="L261" s="13" t="s">
        <v>328</v>
      </c>
    </row>
    <row r="262" spans="1:12" x14ac:dyDescent="0.2">
      <c r="A262" s="12">
        <v>250</v>
      </c>
      <c r="B262" s="3">
        <v>523.15</v>
      </c>
      <c r="C262" s="7">
        <v>60</v>
      </c>
      <c r="D262" s="4"/>
      <c r="E262" s="59">
        <v>4838</v>
      </c>
      <c r="F262" s="9"/>
      <c r="G262" s="4"/>
      <c r="H262" s="49">
        <v>619.1</v>
      </c>
      <c r="I262" s="10">
        <v>801.23</v>
      </c>
      <c r="J262" s="11">
        <v>0.15970000000000001</v>
      </c>
      <c r="K262" s="4"/>
      <c r="L262" s="13" t="s">
        <v>328</v>
      </c>
    </row>
    <row r="263" spans="1:12" x14ac:dyDescent="0.2">
      <c r="A263" s="12">
        <v>250</v>
      </c>
      <c r="B263" s="3">
        <v>523.15</v>
      </c>
      <c r="C263" s="7">
        <v>70</v>
      </c>
      <c r="D263" s="4"/>
      <c r="E263" s="59">
        <v>4825</v>
      </c>
      <c r="F263" s="9"/>
      <c r="G263" s="4"/>
      <c r="H263" s="49">
        <v>620.20000000000005</v>
      </c>
      <c r="I263" s="10">
        <v>802.37</v>
      </c>
      <c r="J263" s="11">
        <v>0.16020000000000001</v>
      </c>
      <c r="K263" s="4"/>
      <c r="L263" s="13" t="s">
        <v>328</v>
      </c>
    </row>
    <row r="264" spans="1:12" x14ac:dyDescent="0.2">
      <c r="A264" s="12">
        <v>250</v>
      </c>
      <c r="B264" s="3">
        <v>523.15</v>
      </c>
      <c r="C264" s="7">
        <v>80</v>
      </c>
      <c r="D264" s="4"/>
      <c r="E264" s="59">
        <v>4812</v>
      </c>
      <c r="F264" s="9"/>
      <c r="G264" s="4"/>
      <c r="H264" s="49">
        <v>621.29999999999995</v>
      </c>
      <c r="I264" s="10">
        <v>803.49</v>
      </c>
      <c r="J264" s="11">
        <v>0.16070000000000001</v>
      </c>
      <c r="K264" s="4"/>
      <c r="L264" s="13" t="s">
        <v>328</v>
      </c>
    </row>
    <row r="265" spans="1:12" x14ac:dyDescent="0.2">
      <c r="A265" s="12">
        <v>250</v>
      </c>
      <c r="B265" s="3">
        <v>523.15</v>
      </c>
      <c r="C265" s="7">
        <v>90</v>
      </c>
      <c r="D265" s="4"/>
      <c r="E265" s="59">
        <v>4800</v>
      </c>
      <c r="F265" s="9"/>
      <c r="G265" s="4"/>
      <c r="H265" s="49">
        <v>622.4</v>
      </c>
      <c r="I265" s="10">
        <v>804.6</v>
      </c>
      <c r="J265" s="11">
        <v>0.16109999999999999</v>
      </c>
      <c r="K265" s="4"/>
      <c r="L265" s="13" t="s">
        <v>328</v>
      </c>
    </row>
    <row r="266" spans="1:12" x14ac:dyDescent="0.2">
      <c r="A266" s="12">
        <v>250</v>
      </c>
      <c r="B266" s="3">
        <v>523.15</v>
      </c>
      <c r="C266" s="7">
        <v>100</v>
      </c>
      <c r="D266" s="4"/>
      <c r="E266" s="59">
        <v>4788</v>
      </c>
      <c r="F266" s="9"/>
      <c r="G266" s="4"/>
      <c r="H266" s="49">
        <v>623.5</v>
      </c>
      <c r="I266" s="10">
        <v>805.7</v>
      </c>
      <c r="J266" s="11">
        <v>0.16159999999999999</v>
      </c>
      <c r="K266" s="4"/>
      <c r="L266" s="13" t="s">
        <v>328</v>
      </c>
    </row>
    <row r="267" spans="1:12" x14ac:dyDescent="0.2">
      <c r="A267" s="12">
        <v>250</v>
      </c>
      <c r="B267" s="3">
        <v>523.15</v>
      </c>
      <c r="C267" s="7">
        <v>150</v>
      </c>
      <c r="D267" s="4"/>
      <c r="E267" s="59">
        <v>4732</v>
      </c>
      <c r="F267" s="9"/>
      <c r="G267" s="4"/>
      <c r="H267" s="49">
        <v>628.79999999999995</v>
      </c>
      <c r="I267" s="10">
        <v>811.02</v>
      </c>
      <c r="J267" s="11">
        <v>0.1638</v>
      </c>
      <c r="K267" s="4"/>
      <c r="L267" s="13" t="s">
        <v>328</v>
      </c>
    </row>
    <row r="268" spans="1:12" x14ac:dyDescent="0.2">
      <c r="A268" s="12">
        <v>250</v>
      </c>
      <c r="B268" s="3">
        <v>523.15</v>
      </c>
      <c r="C268" s="7">
        <v>200</v>
      </c>
      <c r="D268" s="4"/>
      <c r="E268" s="59">
        <v>4682</v>
      </c>
      <c r="F268" s="9"/>
      <c r="G268" s="4"/>
      <c r="H268" s="49">
        <v>633.9</v>
      </c>
      <c r="I268" s="10">
        <v>816.09</v>
      </c>
      <c r="J268" s="11">
        <v>0.16589999999999999</v>
      </c>
      <c r="K268" s="4"/>
      <c r="L268" s="13" t="s">
        <v>328</v>
      </c>
    </row>
    <row r="269" spans="1:12" x14ac:dyDescent="0.2">
      <c r="A269" s="12">
        <v>250</v>
      </c>
      <c r="B269" s="3">
        <v>523.15</v>
      </c>
      <c r="C269" s="7">
        <v>250</v>
      </c>
      <c r="D269" s="4"/>
      <c r="E269" s="59">
        <v>4637</v>
      </c>
      <c r="F269" s="9"/>
      <c r="G269" s="4"/>
      <c r="H269" s="49">
        <v>639</v>
      </c>
      <c r="I269" s="10">
        <v>820.92</v>
      </c>
      <c r="J269" s="11">
        <v>0.16789999999999999</v>
      </c>
      <c r="K269" s="4"/>
      <c r="L269" s="13" t="s">
        <v>328</v>
      </c>
    </row>
    <row r="270" spans="1:12" x14ac:dyDescent="0.2">
      <c r="A270" s="12">
        <v>250</v>
      </c>
      <c r="B270" s="3">
        <v>523.15</v>
      </c>
      <c r="C270" s="7">
        <v>300</v>
      </c>
      <c r="D270" s="4"/>
      <c r="E270" s="59">
        <v>4596</v>
      </c>
      <c r="F270" s="9"/>
      <c r="G270" s="4"/>
      <c r="H270" s="49">
        <v>643.9</v>
      </c>
      <c r="I270" s="10">
        <v>825.55</v>
      </c>
      <c r="J270" s="11">
        <v>0.16969999999999999</v>
      </c>
      <c r="K270" s="4"/>
      <c r="L270" s="13" t="s">
        <v>328</v>
      </c>
    </row>
    <row r="271" spans="1:12" x14ac:dyDescent="0.2">
      <c r="A271" s="12">
        <v>250</v>
      </c>
      <c r="B271" s="3">
        <v>523.15</v>
      </c>
      <c r="C271" s="7">
        <v>350</v>
      </c>
      <c r="D271" s="4"/>
      <c r="E271" s="59">
        <v>4558</v>
      </c>
      <c r="F271" s="9"/>
      <c r="G271" s="4"/>
      <c r="H271" s="49">
        <v>648.70000000000005</v>
      </c>
      <c r="I271" s="10">
        <v>830</v>
      </c>
      <c r="J271" s="11">
        <v>0.17150000000000001</v>
      </c>
      <c r="K271" s="4"/>
      <c r="L271" s="13" t="s">
        <v>328</v>
      </c>
    </row>
    <row r="272" spans="1:12" x14ac:dyDescent="0.2">
      <c r="A272" s="12">
        <v>250</v>
      </c>
      <c r="B272" s="3">
        <v>523.15</v>
      </c>
      <c r="C272" s="7">
        <v>400</v>
      </c>
      <c r="D272" s="4"/>
      <c r="E272" s="59">
        <v>4523</v>
      </c>
      <c r="F272" s="9"/>
      <c r="G272" s="4"/>
      <c r="H272" s="49">
        <v>653.5</v>
      </c>
      <c r="I272" s="10">
        <v>834.28</v>
      </c>
      <c r="J272" s="11">
        <v>0.17319999999999999</v>
      </c>
      <c r="K272" s="4"/>
      <c r="L272" s="13" t="s">
        <v>328</v>
      </c>
    </row>
    <row r="273" spans="1:12" x14ac:dyDescent="0.2">
      <c r="A273" s="12">
        <v>250</v>
      </c>
      <c r="B273" s="3">
        <v>523.15</v>
      </c>
      <c r="C273" s="7">
        <v>450</v>
      </c>
      <c r="D273" s="4"/>
      <c r="E273" s="59">
        <v>4491</v>
      </c>
      <c r="F273" s="9"/>
      <c r="G273" s="4"/>
      <c r="H273" s="49">
        <v>658.2</v>
      </c>
      <c r="I273" s="10">
        <v>838.41</v>
      </c>
      <c r="J273" s="11">
        <v>0.17480000000000001</v>
      </c>
      <c r="K273" s="4"/>
      <c r="L273" s="13" t="s">
        <v>328</v>
      </c>
    </row>
    <row r="274" spans="1:12" x14ac:dyDescent="0.2">
      <c r="A274" s="12">
        <v>250</v>
      </c>
      <c r="B274" s="3">
        <v>523.15</v>
      </c>
      <c r="C274" s="7">
        <v>500</v>
      </c>
      <c r="D274" s="4"/>
      <c r="E274" s="59">
        <v>4461</v>
      </c>
      <c r="F274" s="9"/>
      <c r="G274" s="4"/>
      <c r="H274" s="49">
        <v>662.8</v>
      </c>
      <c r="I274" s="10">
        <v>842.4</v>
      </c>
      <c r="J274" s="11">
        <v>0.17630000000000001</v>
      </c>
      <c r="K274" s="4"/>
      <c r="L274" s="13" t="s">
        <v>328</v>
      </c>
    </row>
    <row r="275" spans="1:12" x14ac:dyDescent="0.2">
      <c r="A275" s="12">
        <v>250</v>
      </c>
      <c r="B275" s="3">
        <v>523.15</v>
      </c>
      <c r="C275" s="7">
        <v>600</v>
      </c>
      <c r="D275" s="4"/>
      <c r="E275" s="59">
        <v>4407</v>
      </c>
      <c r="F275" s="9"/>
      <c r="G275" s="4"/>
      <c r="H275" s="49">
        <v>671.7</v>
      </c>
      <c r="I275" s="10">
        <v>850.02</v>
      </c>
      <c r="J275" s="11">
        <v>0.17929999999999999</v>
      </c>
      <c r="K275" s="4"/>
      <c r="L275" s="13" t="s">
        <v>328</v>
      </c>
    </row>
    <row r="276" spans="1:12" x14ac:dyDescent="0.2">
      <c r="A276" s="12">
        <v>250</v>
      </c>
      <c r="B276" s="3">
        <v>523.15</v>
      </c>
      <c r="C276" s="7">
        <v>700</v>
      </c>
      <c r="D276" s="4"/>
      <c r="E276" s="59">
        <v>4360</v>
      </c>
      <c r="F276" s="9"/>
      <c r="G276" s="4"/>
      <c r="H276" s="49">
        <v>680.5</v>
      </c>
      <c r="I276" s="10">
        <v>857.2</v>
      </c>
      <c r="J276" s="11">
        <v>0.18210000000000001</v>
      </c>
      <c r="K276" s="4"/>
      <c r="L276" s="13" t="s">
        <v>328</v>
      </c>
    </row>
    <row r="277" spans="1:12" x14ac:dyDescent="0.2">
      <c r="A277" s="12">
        <v>250</v>
      </c>
      <c r="B277" s="3">
        <v>523.15</v>
      </c>
      <c r="C277" s="7">
        <v>800</v>
      </c>
      <c r="D277" s="4"/>
      <c r="E277" s="59">
        <v>4317</v>
      </c>
      <c r="F277" s="9"/>
      <c r="G277" s="4"/>
      <c r="H277" s="49">
        <v>689</v>
      </c>
      <c r="I277" s="10">
        <v>864</v>
      </c>
      <c r="J277" s="11">
        <v>0.1847</v>
      </c>
      <c r="K277" s="4"/>
      <c r="L277" s="13" t="s">
        <v>328</v>
      </c>
    </row>
    <row r="278" spans="1:12" x14ac:dyDescent="0.2">
      <c r="A278" s="12">
        <v>250</v>
      </c>
      <c r="B278" s="3">
        <v>523.15</v>
      </c>
      <c r="C278" s="7">
        <v>900</v>
      </c>
      <c r="D278" s="4"/>
      <c r="E278" s="59">
        <v>4279</v>
      </c>
      <c r="F278" s="9"/>
      <c r="G278" s="4"/>
      <c r="H278" s="49">
        <v>697.3</v>
      </c>
      <c r="I278" s="10">
        <v>870.47</v>
      </c>
      <c r="J278" s="11">
        <v>0.18720000000000001</v>
      </c>
      <c r="K278" s="4"/>
      <c r="L278" s="13" t="s">
        <v>328</v>
      </c>
    </row>
    <row r="279" spans="1:12" x14ac:dyDescent="0.2">
      <c r="A279" s="12">
        <v>250</v>
      </c>
      <c r="B279" s="3">
        <v>523.15</v>
      </c>
      <c r="C279" s="7">
        <v>1000</v>
      </c>
      <c r="D279" s="4"/>
      <c r="E279" s="59">
        <v>4245</v>
      </c>
      <c r="F279" s="9"/>
      <c r="G279" s="4"/>
      <c r="H279" s="49">
        <v>705.4</v>
      </c>
      <c r="I279" s="10">
        <v>876.65</v>
      </c>
      <c r="J279" s="11">
        <v>0.1895</v>
      </c>
      <c r="K279" s="4"/>
      <c r="L279" s="13" t="s">
        <v>328</v>
      </c>
    </row>
    <row r="280" spans="1:12" x14ac:dyDescent="0.2">
      <c r="A280" s="12">
        <v>300</v>
      </c>
      <c r="B280" s="3">
        <v>573.15</v>
      </c>
      <c r="C280" s="7">
        <v>1</v>
      </c>
      <c r="D280" s="4"/>
      <c r="E280" s="59">
        <v>2012</v>
      </c>
      <c r="F280" s="9"/>
      <c r="G280" s="4"/>
      <c r="H280" s="49">
        <v>43.53</v>
      </c>
      <c r="I280" s="10">
        <v>0.379</v>
      </c>
      <c r="J280" s="11">
        <v>57.09</v>
      </c>
      <c r="K280" s="4"/>
      <c r="L280" s="13" t="s">
        <v>326</v>
      </c>
    </row>
    <row r="281" spans="1:12" x14ac:dyDescent="0.2">
      <c r="A281" s="12">
        <v>300</v>
      </c>
      <c r="B281" s="3">
        <v>573.15</v>
      </c>
      <c r="C281" s="7">
        <v>5</v>
      </c>
      <c r="D281" s="4"/>
      <c r="E281" s="59">
        <v>2066</v>
      </c>
      <c r="F281" s="9"/>
      <c r="G281" s="4"/>
      <c r="H281" s="49">
        <v>44.22</v>
      </c>
      <c r="I281" s="10">
        <v>1.9135</v>
      </c>
      <c r="J281" s="11">
        <v>11.19</v>
      </c>
      <c r="K281" s="4"/>
      <c r="L281" s="13" t="s">
        <v>326</v>
      </c>
    </row>
    <row r="282" spans="1:12" x14ac:dyDescent="0.2">
      <c r="A282" s="12">
        <v>300</v>
      </c>
      <c r="B282" s="3">
        <v>573.15</v>
      </c>
      <c r="C282" s="7">
        <v>10</v>
      </c>
      <c r="D282" s="4"/>
      <c r="E282" s="59">
        <v>2141</v>
      </c>
      <c r="F282" s="9"/>
      <c r="G282" s="4"/>
      <c r="H282" s="49">
        <v>45.12</v>
      </c>
      <c r="I282" s="10">
        <v>3.8763000000000001</v>
      </c>
      <c r="J282" s="11">
        <v>5.4370000000000003</v>
      </c>
      <c r="K282" s="4"/>
      <c r="L282" s="13" t="s">
        <v>326</v>
      </c>
    </row>
    <row r="283" spans="1:12" x14ac:dyDescent="0.2">
      <c r="A283" s="12">
        <v>300</v>
      </c>
      <c r="B283" s="3">
        <v>573.15</v>
      </c>
      <c r="C283" s="7">
        <v>20</v>
      </c>
      <c r="D283" s="4"/>
      <c r="E283" s="59">
        <v>2320</v>
      </c>
      <c r="F283" s="9"/>
      <c r="G283" s="4"/>
      <c r="H283" s="49">
        <v>47.05</v>
      </c>
      <c r="I283" s="10">
        <v>7.9680999999999997</v>
      </c>
      <c r="J283" s="11">
        <v>2.5449999999999999</v>
      </c>
      <c r="K283" s="4"/>
      <c r="L283" s="13" t="s">
        <v>326</v>
      </c>
    </row>
    <row r="284" spans="1:12" x14ac:dyDescent="0.2">
      <c r="A284" s="12">
        <v>300</v>
      </c>
      <c r="B284" s="3">
        <v>573.15</v>
      </c>
      <c r="C284" s="7">
        <v>30</v>
      </c>
      <c r="D284" s="4"/>
      <c r="E284" s="59">
        <v>2543</v>
      </c>
      <c r="F284" s="9"/>
      <c r="G284" s="4"/>
      <c r="H284" s="49">
        <v>49.18</v>
      </c>
      <c r="I284" s="10">
        <v>12.319000000000001</v>
      </c>
      <c r="J284" s="11">
        <v>1.57</v>
      </c>
      <c r="K284" s="4"/>
      <c r="L284" s="13" t="s">
        <v>326</v>
      </c>
    </row>
    <row r="285" spans="1:12" x14ac:dyDescent="0.2">
      <c r="A285" s="12">
        <v>300</v>
      </c>
      <c r="B285" s="3">
        <v>573.15</v>
      </c>
      <c r="C285" s="7">
        <v>40</v>
      </c>
      <c r="D285" s="4"/>
      <c r="E285" s="59">
        <v>2820</v>
      </c>
      <c r="F285" s="9"/>
      <c r="G285" s="4"/>
      <c r="H285" s="49">
        <v>51.56</v>
      </c>
      <c r="I285" s="10">
        <v>16.986999999999998</v>
      </c>
      <c r="J285" s="11">
        <v>1.0760000000000001</v>
      </c>
      <c r="K285" s="4"/>
      <c r="L285" s="13" t="s">
        <v>326</v>
      </c>
    </row>
    <row r="286" spans="1:12" x14ac:dyDescent="0.2">
      <c r="A286" s="12">
        <v>300</v>
      </c>
      <c r="B286" s="3">
        <v>573.15</v>
      </c>
      <c r="C286" s="7">
        <v>50</v>
      </c>
      <c r="D286" s="4"/>
      <c r="E286" s="59">
        <v>3171</v>
      </c>
      <c r="F286" s="9"/>
      <c r="G286" s="4"/>
      <c r="H286" s="49">
        <v>54.3</v>
      </c>
      <c r="I286" s="10">
        <v>22.052</v>
      </c>
      <c r="J286" s="11">
        <v>0.77639999999999998</v>
      </c>
      <c r="K286" s="4"/>
      <c r="L286" s="13" t="s">
        <v>326</v>
      </c>
    </row>
    <row r="287" spans="1:12" x14ac:dyDescent="0.2">
      <c r="A287" s="12">
        <v>300</v>
      </c>
      <c r="B287" s="3">
        <v>573.15</v>
      </c>
      <c r="C287" s="7">
        <v>60</v>
      </c>
      <c r="D287" s="4"/>
      <c r="E287" s="59">
        <v>3638</v>
      </c>
      <c r="F287" s="9"/>
      <c r="G287" s="4"/>
      <c r="H287" s="49">
        <v>57.52</v>
      </c>
      <c r="I287" s="10">
        <v>27.631</v>
      </c>
      <c r="J287" s="11">
        <v>0.57220000000000004</v>
      </c>
      <c r="K287" s="4"/>
      <c r="L287" s="13" t="s">
        <v>326</v>
      </c>
    </row>
    <row r="288" spans="1:12" x14ac:dyDescent="0.2">
      <c r="A288" s="12">
        <v>300</v>
      </c>
      <c r="B288" s="3">
        <v>573.15</v>
      </c>
      <c r="C288" s="7">
        <v>70</v>
      </c>
      <c r="D288" s="4"/>
      <c r="E288" s="59">
        <v>4292</v>
      </c>
      <c r="F288" s="9"/>
      <c r="G288" s="4"/>
      <c r="H288" s="49">
        <v>61.47</v>
      </c>
      <c r="I288" s="10">
        <v>33.905000000000001</v>
      </c>
      <c r="J288" s="11">
        <v>0.42249999999999999</v>
      </c>
      <c r="K288" s="4"/>
      <c r="L288" s="13" t="s">
        <v>326</v>
      </c>
    </row>
    <row r="289" spans="1:12" x14ac:dyDescent="0.2">
      <c r="A289" s="12">
        <v>300</v>
      </c>
      <c r="B289" s="3">
        <v>573.15</v>
      </c>
      <c r="C289" s="7">
        <v>80</v>
      </c>
      <c r="D289" s="4"/>
      <c r="E289" s="59">
        <v>5287</v>
      </c>
      <c r="F289" s="9"/>
      <c r="G289" s="4"/>
      <c r="H289" s="49">
        <v>66.709999999999994</v>
      </c>
      <c r="I289" s="10">
        <v>41.186</v>
      </c>
      <c r="J289" s="11">
        <v>0.30640000000000001</v>
      </c>
      <c r="K289" s="4"/>
      <c r="L289" s="13" t="s">
        <v>326</v>
      </c>
    </row>
    <row r="290" spans="1:12" x14ac:dyDescent="0.2">
      <c r="A290" s="12">
        <v>300</v>
      </c>
      <c r="B290" s="3">
        <v>573.15</v>
      </c>
      <c r="C290" s="7">
        <v>90</v>
      </c>
      <c r="D290" s="4"/>
      <c r="E290" s="59">
        <v>5730</v>
      </c>
      <c r="F290" s="9"/>
      <c r="G290" s="4"/>
      <c r="H290" s="49">
        <v>553.4</v>
      </c>
      <c r="I290" s="10">
        <v>713.07</v>
      </c>
      <c r="J290" s="11">
        <v>0.13539999999999999</v>
      </c>
      <c r="K290" s="4"/>
      <c r="L290" s="13" t="s">
        <v>328</v>
      </c>
    </row>
    <row r="291" spans="1:12" x14ac:dyDescent="0.2">
      <c r="A291" s="12">
        <v>300</v>
      </c>
      <c r="B291" s="3">
        <v>573.15</v>
      </c>
      <c r="C291" s="7">
        <v>100</v>
      </c>
      <c r="D291" s="4"/>
      <c r="E291" s="59">
        <v>5682</v>
      </c>
      <c r="F291" s="9"/>
      <c r="G291" s="4"/>
      <c r="H291" s="49">
        <v>555.1</v>
      </c>
      <c r="I291" s="10">
        <v>715.29</v>
      </c>
      <c r="J291" s="11">
        <v>0.1366</v>
      </c>
      <c r="K291" s="4"/>
      <c r="L291" s="13" t="s">
        <v>328</v>
      </c>
    </row>
    <row r="292" spans="1:12" x14ac:dyDescent="0.2">
      <c r="A292" s="12">
        <v>300</v>
      </c>
      <c r="B292" s="3">
        <v>573.15</v>
      </c>
      <c r="C292" s="7">
        <v>150</v>
      </c>
      <c r="D292" s="4"/>
      <c r="E292" s="59">
        <v>5476</v>
      </c>
      <c r="F292" s="9"/>
      <c r="G292" s="4"/>
      <c r="H292" s="49">
        <v>563.20000000000005</v>
      </c>
      <c r="I292" s="10">
        <v>725.55</v>
      </c>
      <c r="J292" s="11">
        <v>0.14180000000000001</v>
      </c>
      <c r="K292" s="4"/>
      <c r="L292" s="13" t="s">
        <v>328</v>
      </c>
    </row>
    <row r="293" spans="1:12" x14ac:dyDescent="0.2">
      <c r="A293" s="12">
        <v>300</v>
      </c>
      <c r="B293" s="3">
        <v>573.15</v>
      </c>
      <c r="C293" s="7">
        <v>200</v>
      </c>
      <c r="D293" s="4"/>
      <c r="E293" s="59">
        <v>5317</v>
      </c>
      <c r="F293" s="9"/>
      <c r="G293" s="4"/>
      <c r="H293" s="49">
        <v>570.79999999999995</v>
      </c>
      <c r="I293" s="10">
        <v>734.71</v>
      </c>
      <c r="J293" s="11">
        <v>0.14610000000000001</v>
      </c>
      <c r="K293" s="4"/>
      <c r="L293" s="13" t="s">
        <v>328</v>
      </c>
    </row>
    <row r="294" spans="1:12" x14ac:dyDescent="0.2">
      <c r="A294" s="12">
        <v>300</v>
      </c>
      <c r="B294" s="3">
        <v>573.15</v>
      </c>
      <c r="C294" s="7">
        <v>250</v>
      </c>
      <c r="D294" s="4"/>
      <c r="E294" s="59">
        <v>5188</v>
      </c>
      <c r="F294" s="9"/>
      <c r="G294" s="4"/>
      <c r="H294" s="49">
        <v>578</v>
      </c>
      <c r="I294" s="10">
        <v>743.01</v>
      </c>
      <c r="J294" s="11">
        <v>0.15</v>
      </c>
      <c r="K294" s="4"/>
      <c r="L294" s="13" t="s">
        <v>328</v>
      </c>
    </row>
    <row r="295" spans="1:12" x14ac:dyDescent="0.2">
      <c r="A295" s="12">
        <v>300</v>
      </c>
      <c r="B295" s="3">
        <v>573.15</v>
      </c>
      <c r="C295" s="7">
        <v>300</v>
      </c>
      <c r="D295" s="4"/>
      <c r="E295" s="59">
        <v>5081</v>
      </c>
      <c r="F295" s="9"/>
      <c r="G295" s="4"/>
      <c r="H295" s="49">
        <v>584.9</v>
      </c>
      <c r="I295" s="10">
        <v>750.64</v>
      </c>
      <c r="J295" s="11">
        <v>0.15340000000000001</v>
      </c>
      <c r="K295" s="4"/>
      <c r="L295" s="13" t="s">
        <v>328</v>
      </c>
    </row>
    <row r="296" spans="1:12" x14ac:dyDescent="0.2">
      <c r="A296" s="12">
        <v>300</v>
      </c>
      <c r="B296" s="3">
        <v>573.15</v>
      </c>
      <c r="C296" s="7">
        <v>350</v>
      </c>
      <c r="D296" s="4"/>
      <c r="E296" s="59">
        <v>4991</v>
      </c>
      <c r="F296" s="9"/>
      <c r="G296" s="4"/>
      <c r="H296" s="49">
        <v>591.5</v>
      </c>
      <c r="I296" s="10">
        <v>757.72</v>
      </c>
      <c r="J296" s="11">
        <v>0.15640000000000001</v>
      </c>
      <c r="K296" s="4"/>
      <c r="L296" s="13" t="s">
        <v>328</v>
      </c>
    </row>
    <row r="297" spans="1:12" x14ac:dyDescent="0.2">
      <c r="A297" s="12">
        <v>300</v>
      </c>
      <c r="B297" s="3">
        <v>573.15</v>
      </c>
      <c r="C297" s="7">
        <v>400</v>
      </c>
      <c r="D297" s="4"/>
      <c r="E297" s="59">
        <v>4912</v>
      </c>
      <c r="F297" s="9"/>
      <c r="G297" s="4"/>
      <c r="H297" s="49">
        <v>597.9</v>
      </c>
      <c r="I297" s="10">
        <v>764.34</v>
      </c>
      <c r="J297" s="11">
        <v>0.15920000000000001</v>
      </c>
      <c r="K297" s="4"/>
      <c r="L297" s="13" t="s">
        <v>328</v>
      </c>
    </row>
    <row r="298" spans="1:12" x14ac:dyDescent="0.2">
      <c r="A298" s="12">
        <v>300</v>
      </c>
      <c r="B298" s="3">
        <v>573.15</v>
      </c>
      <c r="C298" s="7">
        <v>450</v>
      </c>
      <c r="D298" s="4"/>
      <c r="E298" s="59">
        <v>4843</v>
      </c>
      <c r="F298" s="9"/>
      <c r="G298" s="4"/>
      <c r="H298" s="49">
        <v>604</v>
      </c>
      <c r="I298" s="10">
        <v>770.57</v>
      </c>
      <c r="J298" s="11">
        <v>0.16189999999999999</v>
      </c>
      <c r="K298" s="4"/>
      <c r="L298" s="13" t="s">
        <v>328</v>
      </c>
    </row>
    <row r="299" spans="1:12" x14ac:dyDescent="0.2">
      <c r="A299" s="12">
        <v>300</v>
      </c>
      <c r="B299" s="3">
        <v>573.15</v>
      </c>
      <c r="C299" s="7">
        <v>500</v>
      </c>
      <c r="D299" s="4"/>
      <c r="E299" s="59">
        <v>4782</v>
      </c>
      <c r="F299" s="9"/>
      <c r="G299" s="4"/>
      <c r="H299" s="49">
        <v>610</v>
      </c>
      <c r="I299" s="10">
        <v>776.46</v>
      </c>
      <c r="J299" s="11">
        <v>0.1643</v>
      </c>
      <c r="K299" s="4"/>
      <c r="L299" s="13" t="s">
        <v>328</v>
      </c>
    </row>
    <row r="300" spans="1:12" x14ac:dyDescent="0.2">
      <c r="A300" s="12">
        <v>300</v>
      </c>
      <c r="B300" s="3">
        <v>573.15</v>
      </c>
      <c r="C300" s="7">
        <v>600</v>
      </c>
      <c r="D300" s="4"/>
      <c r="E300" s="59">
        <v>4677</v>
      </c>
      <c r="F300" s="9"/>
      <c r="G300" s="4"/>
      <c r="H300" s="49">
        <v>621.5</v>
      </c>
      <c r="I300" s="10">
        <v>787.38</v>
      </c>
      <c r="J300" s="11">
        <v>0.16869999999999999</v>
      </c>
      <c r="K300" s="4"/>
      <c r="L300" s="13" t="s">
        <v>328</v>
      </c>
    </row>
    <row r="301" spans="1:12" x14ac:dyDescent="0.2">
      <c r="A301" s="12">
        <v>300</v>
      </c>
      <c r="B301" s="3">
        <v>573.15</v>
      </c>
      <c r="C301" s="7">
        <v>700</v>
      </c>
      <c r="D301" s="4"/>
      <c r="E301" s="59">
        <v>4591</v>
      </c>
      <c r="F301" s="9"/>
      <c r="G301" s="4"/>
      <c r="H301" s="49">
        <v>632.4</v>
      </c>
      <c r="I301" s="10">
        <v>797.36</v>
      </c>
      <c r="J301" s="11">
        <v>0.17280000000000001</v>
      </c>
      <c r="K301" s="4"/>
      <c r="L301" s="13" t="s">
        <v>328</v>
      </c>
    </row>
    <row r="302" spans="1:12" x14ac:dyDescent="0.2">
      <c r="A302" s="12">
        <v>300</v>
      </c>
      <c r="B302" s="3">
        <v>573.15</v>
      </c>
      <c r="C302" s="7">
        <v>800</v>
      </c>
      <c r="D302" s="4"/>
      <c r="E302" s="59">
        <v>4518</v>
      </c>
      <c r="F302" s="9"/>
      <c r="G302" s="4"/>
      <c r="H302" s="49">
        <v>642.9</v>
      </c>
      <c r="I302" s="10">
        <v>806.58</v>
      </c>
      <c r="J302" s="11">
        <v>0.1764</v>
      </c>
      <c r="K302" s="4"/>
      <c r="L302" s="13" t="s">
        <v>328</v>
      </c>
    </row>
    <row r="303" spans="1:12" x14ac:dyDescent="0.2">
      <c r="A303" s="12">
        <v>300</v>
      </c>
      <c r="B303" s="3">
        <v>573.15</v>
      </c>
      <c r="C303" s="7">
        <v>900</v>
      </c>
      <c r="D303" s="4"/>
      <c r="E303" s="59">
        <v>4455</v>
      </c>
      <c r="F303" s="9"/>
      <c r="G303" s="4"/>
      <c r="H303" s="49">
        <v>653</v>
      </c>
      <c r="I303" s="10">
        <v>815.15</v>
      </c>
      <c r="J303" s="11">
        <v>0.17979999999999999</v>
      </c>
      <c r="K303" s="4"/>
      <c r="L303" s="13" t="s">
        <v>328</v>
      </c>
    </row>
    <row r="304" spans="1:12" x14ac:dyDescent="0.2">
      <c r="A304" s="12">
        <v>300</v>
      </c>
      <c r="B304" s="3">
        <v>573.15</v>
      </c>
      <c r="C304" s="7">
        <v>1000</v>
      </c>
      <c r="D304" s="4"/>
      <c r="E304" s="59">
        <v>4400</v>
      </c>
      <c r="F304" s="9"/>
      <c r="G304" s="4"/>
      <c r="H304" s="49">
        <v>662.8</v>
      </c>
      <c r="I304" s="10">
        <v>823.18</v>
      </c>
      <c r="J304" s="11">
        <v>0.183</v>
      </c>
      <c r="K304" s="4"/>
      <c r="L304" s="13" t="s">
        <v>328</v>
      </c>
    </row>
    <row r="305" spans="1:12" x14ac:dyDescent="0.2">
      <c r="A305" s="12">
        <v>350</v>
      </c>
      <c r="B305" s="3">
        <v>623.15</v>
      </c>
      <c r="C305" s="7">
        <v>1</v>
      </c>
      <c r="D305" s="4"/>
      <c r="E305" s="59">
        <v>2040</v>
      </c>
      <c r="F305" s="9"/>
      <c r="G305" s="4"/>
      <c r="H305" s="49">
        <v>48.98</v>
      </c>
      <c r="I305" s="10">
        <v>0.3483</v>
      </c>
      <c r="J305" s="11">
        <v>68.94</v>
      </c>
      <c r="K305" s="4"/>
      <c r="L305" s="13" t="s">
        <v>326</v>
      </c>
    </row>
    <row r="306" spans="1:12" x14ac:dyDescent="0.2">
      <c r="A306" s="12">
        <v>350</v>
      </c>
      <c r="B306" s="3">
        <v>623.15</v>
      </c>
      <c r="C306" s="7">
        <v>5</v>
      </c>
      <c r="D306" s="4"/>
      <c r="E306" s="59">
        <v>2075</v>
      </c>
      <c r="F306" s="9"/>
      <c r="G306" s="4"/>
      <c r="H306" s="49">
        <v>49.51</v>
      </c>
      <c r="I306" s="10">
        <v>1.754</v>
      </c>
      <c r="J306" s="11">
        <v>13.6</v>
      </c>
      <c r="K306" s="4"/>
      <c r="L306" s="13" t="s">
        <v>326</v>
      </c>
    </row>
    <row r="307" spans="1:12" x14ac:dyDescent="0.2">
      <c r="A307" s="12">
        <v>350</v>
      </c>
      <c r="B307" s="3">
        <v>623.15</v>
      </c>
      <c r="C307" s="7">
        <v>10</v>
      </c>
      <c r="D307" s="4"/>
      <c r="E307" s="59">
        <v>2123</v>
      </c>
      <c r="F307" s="9"/>
      <c r="G307" s="4"/>
      <c r="H307" s="49">
        <v>50.2</v>
      </c>
      <c r="I307" s="10">
        <v>3.5399000000000003</v>
      </c>
      <c r="J307" s="11">
        <v>6.68</v>
      </c>
      <c r="K307" s="4"/>
      <c r="L307" s="13" t="s">
        <v>326</v>
      </c>
    </row>
    <row r="308" spans="1:12" x14ac:dyDescent="0.2">
      <c r="A308" s="12">
        <v>350</v>
      </c>
      <c r="B308" s="3">
        <v>623.15</v>
      </c>
      <c r="C308" s="7">
        <v>20</v>
      </c>
      <c r="D308" s="4"/>
      <c r="E308" s="59">
        <v>2230</v>
      </c>
      <c r="F308" s="9"/>
      <c r="G308" s="4"/>
      <c r="H308" s="49">
        <v>51.65</v>
      </c>
      <c r="I308" s="10">
        <v>7.2153</v>
      </c>
      <c r="J308" s="11">
        <v>3.21</v>
      </c>
      <c r="K308" s="4"/>
      <c r="L308" s="13" t="s">
        <v>326</v>
      </c>
    </row>
    <row r="309" spans="1:12" x14ac:dyDescent="0.2">
      <c r="A309" s="12">
        <v>350</v>
      </c>
      <c r="B309" s="3">
        <v>623.15</v>
      </c>
      <c r="C309" s="7">
        <v>30</v>
      </c>
      <c r="D309" s="4"/>
      <c r="E309" s="59">
        <v>2354</v>
      </c>
      <c r="F309" s="9"/>
      <c r="G309" s="4"/>
      <c r="H309" s="49">
        <v>53.19</v>
      </c>
      <c r="I309" s="10">
        <v>11.042999999999999</v>
      </c>
      <c r="J309" s="11">
        <v>2.0459999999999998</v>
      </c>
      <c r="K309" s="4"/>
      <c r="L309" s="13" t="s">
        <v>326</v>
      </c>
    </row>
    <row r="310" spans="1:12" x14ac:dyDescent="0.2">
      <c r="A310" s="12">
        <v>350</v>
      </c>
      <c r="B310" s="3">
        <v>623.15</v>
      </c>
      <c r="C310" s="7">
        <v>40</v>
      </c>
      <c r="D310" s="4"/>
      <c r="E310" s="59">
        <v>2497</v>
      </c>
      <c r="F310" s="9"/>
      <c r="G310" s="4"/>
      <c r="H310" s="49">
        <v>54.86</v>
      </c>
      <c r="I310" s="10">
        <v>15.042999999999999</v>
      </c>
      <c r="J310" s="11">
        <v>1.4610000000000001</v>
      </c>
      <c r="K310" s="4"/>
      <c r="L310" s="13" t="s">
        <v>326</v>
      </c>
    </row>
    <row r="311" spans="1:12" x14ac:dyDescent="0.2">
      <c r="A311" s="12">
        <v>350</v>
      </c>
      <c r="B311" s="3">
        <v>623.15</v>
      </c>
      <c r="C311" s="7">
        <v>50</v>
      </c>
      <c r="D311" s="4"/>
      <c r="E311" s="59">
        <v>2661</v>
      </c>
      <c r="F311" s="9"/>
      <c r="G311" s="4"/>
      <c r="H311" s="49">
        <v>56.66</v>
      </c>
      <c r="I311" s="10">
        <v>19.241</v>
      </c>
      <c r="J311" s="11">
        <v>1.107</v>
      </c>
      <c r="K311" s="4"/>
      <c r="L311" s="13" t="s">
        <v>326</v>
      </c>
    </row>
    <row r="312" spans="1:12" x14ac:dyDescent="0.2">
      <c r="A312" s="12">
        <v>350</v>
      </c>
      <c r="B312" s="3">
        <v>623.15</v>
      </c>
      <c r="C312" s="7">
        <v>60</v>
      </c>
      <c r="D312" s="4"/>
      <c r="E312" s="59">
        <v>2850</v>
      </c>
      <c r="F312" s="9"/>
      <c r="G312" s="4"/>
      <c r="H312" s="49">
        <v>58.63</v>
      </c>
      <c r="I312" s="10">
        <v>23.667000000000002</v>
      </c>
      <c r="J312" s="11">
        <v>0.86919999999999997</v>
      </c>
      <c r="K312" s="4"/>
      <c r="L312" s="13" t="s">
        <v>326</v>
      </c>
    </row>
    <row r="313" spans="1:12" x14ac:dyDescent="0.2">
      <c r="A313" s="12">
        <v>350</v>
      </c>
      <c r="B313" s="3">
        <v>623.15</v>
      </c>
      <c r="C313" s="7">
        <v>70</v>
      </c>
      <c r="D313" s="4"/>
      <c r="E313" s="59">
        <v>3070</v>
      </c>
      <c r="F313" s="9"/>
      <c r="G313" s="4"/>
      <c r="H313" s="49">
        <v>60.8</v>
      </c>
      <c r="I313" s="10">
        <v>28.356999999999999</v>
      </c>
      <c r="J313" s="11">
        <v>0.69840000000000002</v>
      </c>
      <c r="K313" s="4"/>
      <c r="L313" s="13" t="s">
        <v>326</v>
      </c>
    </row>
    <row r="314" spans="1:12" x14ac:dyDescent="0.2">
      <c r="A314" s="12">
        <v>350</v>
      </c>
      <c r="B314" s="3">
        <v>623.15</v>
      </c>
      <c r="C314" s="7">
        <v>80</v>
      </c>
      <c r="D314" s="4"/>
      <c r="E314" s="59">
        <v>3329</v>
      </c>
      <c r="F314" s="9"/>
      <c r="G314" s="4"/>
      <c r="H314" s="49">
        <v>63.22</v>
      </c>
      <c r="I314" s="10">
        <v>33.357999999999997</v>
      </c>
      <c r="J314" s="11">
        <v>0.56940000000000002</v>
      </c>
      <c r="K314" s="4"/>
      <c r="L314" s="13" t="s">
        <v>326</v>
      </c>
    </row>
    <row r="315" spans="1:12" x14ac:dyDescent="0.2">
      <c r="A315" s="12">
        <v>350</v>
      </c>
      <c r="B315" s="3">
        <v>623.15</v>
      </c>
      <c r="C315" s="7">
        <v>90</v>
      </c>
      <c r="D315" s="4"/>
      <c r="E315" s="59">
        <v>3637</v>
      </c>
      <c r="F315" s="9"/>
      <c r="G315" s="4"/>
      <c r="H315" s="49">
        <v>65.959999999999994</v>
      </c>
      <c r="I315" s="10">
        <v>38.731999999999999</v>
      </c>
      <c r="J315" s="11">
        <v>0.46820000000000001</v>
      </c>
      <c r="K315" s="4"/>
      <c r="L315" s="13" t="s">
        <v>326</v>
      </c>
    </row>
    <row r="316" spans="1:12" x14ac:dyDescent="0.2">
      <c r="A316" s="12">
        <v>350</v>
      </c>
      <c r="B316" s="3">
        <v>623.15</v>
      </c>
      <c r="C316" s="7">
        <v>100</v>
      </c>
      <c r="D316" s="4"/>
      <c r="E316" s="59">
        <v>4011.9999999999995</v>
      </c>
      <c r="F316" s="9"/>
      <c r="G316" s="4"/>
      <c r="H316" s="49">
        <v>69.099999999999994</v>
      </c>
      <c r="I316" s="10">
        <v>44.558999999999997</v>
      </c>
      <c r="J316" s="11">
        <v>0.3866</v>
      </c>
      <c r="K316" s="4"/>
      <c r="L316" s="13" t="s">
        <v>326</v>
      </c>
    </row>
    <row r="317" spans="1:12" x14ac:dyDescent="0.2">
      <c r="A317" s="12">
        <v>350</v>
      </c>
      <c r="B317" s="3">
        <v>623.15</v>
      </c>
      <c r="C317" s="7">
        <v>150</v>
      </c>
      <c r="D317" s="4"/>
      <c r="E317" s="59">
        <v>8789</v>
      </c>
      <c r="F317" s="9"/>
      <c r="G317" s="4"/>
      <c r="H317" s="49">
        <v>101.8</v>
      </c>
      <c r="I317" s="10">
        <v>87.102999999999994</v>
      </c>
      <c r="J317" s="11">
        <v>0.13300000000000001</v>
      </c>
      <c r="K317" s="4"/>
      <c r="L317" s="13" t="s">
        <v>326</v>
      </c>
    </row>
    <row r="318" spans="1:12" x14ac:dyDescent="0.2">
      <c r="A318" s="12">
        <v>350</v>
      </c>
      <c r="B318" s="3">
        <v>623.15</v>
      </c>
      <c r="C318" s="7">
        <v>200</v>
      </c>
      <c r="D318" s="4"/>
      <c r="E318" s="59">
        <v>8106</v>
      </c>
      <c r="F318" s="9"/>
      <c r="G318" s="4"/>
      <c r="H318" s="49">
        <v>473.3</v>
      </c>
      <c r="I318" s="10">
        <v>600.65</v>
      </c>
      <c r="J318" s="11">
        <v>9.7199999999999995E-2</v>
      </c>
      <c r="K318" s="4"/>
      <c r="L318" s="13" t="s">
        <v>328</v>
      </c>
    </row>
    <row r="319" spans="1:12" x14ac:dyDescent="0.2">
      <c r="A319" s="12">
        <v>350</v>
      </c>
      <c r="B319" s="3">
        <v>623.15</v>
      </c>
      <c r="C319" s="7">
        <v>250</v>
      </c>
      <c r="D319" s="4"/>
      <c r="E319" s="59">
        <v>6980</v>
      </c>
      <c r="F319" s="9"/>
      <c r="G319" s="4"/>
      <c r="H319" s="49">
        <v>488.5</v>
      </c>
      <c r="I319" s="10">
        <v>625.47</v>
      </c>
      <c r="J319" s="11">
        <v>0.1119</v>
      </c>
      <c r="K319" s="4"/>
      <c r="L319" s="13" t="s">
        <v>328</v>
      </c>
    </row>
    <row r="320" spans="1:12" x14ac:dyDescent="0.2">
      <c r="A320" s="12">
        <v>350</v>
      </c>
      <c r="B320" s="3">
        <v>623.15</v>
      </c>
      <c r="C320" s="7">
        <v>300</v>
      </c>
      <c r="D320" s="4"/>
      <c r="E320" s="59">
        <v>6393</v>
      </c>
      <c r="F320" s="9"/>
      <c r="G320" s="4"/>
      <c r="H320" s="49">
        <v>501.1</v>
      </c>
      <c r="I320" s="10">
        <v>643.95000000000005</v>
      </c>
      <c r="J320" s="11">
        <v>0.1217</v>
      </c>
      <c r="K320" s="4"/>
      <c r="L320" s="13" t="s">
        <v>328</v>
      </c>
    </row>
    <row r="321" spans="1:12" x14ac:dyDescent="0.2">
      <c r="A321" s="12">
        <v>350</v>
      </c>
      <c r="B321" s="3">
        <v>623.15</v>
      </c>
      <c r="C321" s="7">
        <v>350</v>
      </c>
      <c r="D321" s="4"/>
      <c r="E321" s="59">
        <v>6015</v>
      </c>
      <c r="F321" s="9"/>
      <c r="G321" s="4"/>
      <c r="H321" s="49">
        <v>512.20000000000005</v>
      </c>
      <c r="I321" s="10">
        <v>659</v>
      </c>
      <c r="J321" s="11">
        <v>0.12920000000000001</v>
      </c>
      <c r="K321" s="4"/>
      <c r="L321" s="13" t="s">
        <v>328</v>
      </c>
    </row>
    <row r="322" spans="1:12" x14ac:dyDescent="0.2">
      <c r="A322" s="12">
        <v>350</v>
      </c>
      <c r="B322" s="3">
        <v>623.15</v>
      </c>
      <c r="C322" s="7">
        <v>400</v>
      </c>
      <c r="D322" s="4"/>
      <c r="E322" s="59">
        <v>5742</v>
      </c>
      <c r="F322" s="9"/>
      <c r="G322" s="4"/>
      <c r="H322" s="49">
        <v>522.29999999999995</v>
      </c>
      <c r="I322" s="10">
        <v>671.86</v>
      </c>
      <c r="J322" s="11">
        <v>0.13539999999999999</v>
      </c>
      <c r="K322" s="4"/>
      <c r="L322" s="13" t="s">
        <v>328</v>
      </c>
    </row>
    <row r="323" spans="1:12" x14ac:dyDescent="0.2">
      <c r="A323" s="12">
        <v>350</v>
      </c>
      <c r="B323" s="3">
        <v>623.15</v>
      </c>
      <c r="C323" s="7">
        <v>450</v>
      </c>
      <c r="D323" s="4"/>
      <c r="E323" s="59">
        <v>5534</v>
      </c>
      <c r="F323" s="9"/>
      <c r="G323" s="4"/>
      <c r="H323" s="49">
        <v>531.5</v>
      </c>
      <c r="I323" s="10">
        <v>683.16</v>
      </c>
      <c r="J323" s="11">
        <v>0.1406</v>
      </c>
      <c r="K323" s="4"/>
      <c r="L323" s="13" t="s">
        <v>328</v>
      </c>
    </row>
    <row r="324" spans="1:12" x14ac:dyDescent="0.2">
      <c r="A324" s="12">
        <v>350</v>
      </c>
      <c r="B324" s="3">
        <v>623.15</v>
      </c>
      <c r="C324" s="7">
        <v>500</v>
      </c>
      <c r="D324" s="4"/>
      <c r="E324" s="59">
        <v>5370</v>
      </c>
      <c r="F324" s="9"/>
      <c r="G324" s="4"/>
      <c r="H324" s="49">
        <v>540.1</v>
      </c>
      <c r="I324" s="10">
        <v>693.27</v>
      </c>
      <c r="J324" s="11">
        <v>0.14510000000000001</v>
      </c>
      <c r="K324" s="4"/>
      <c r="L324" s="13" t="s">
        <v>328</v>
      </c>
    </row>
    <row r="325" spans="1:12" x14ac:dyDescent="0.2">
      <c r="A325" s="12">
        <v>350</v>
      </c>
      <c r="B325" s="3">
        <v>623.15</v>
      </c>
      <c r="C325" s="7">
        <v>600</v>
      </c>
      <c r="D325" s="4"/>
      <c r="E325" s="59">
        <v>5124</v>
      </c>
      <c r="F325" s="9"/>
      <c r="G325" s="4"/>
      <c r="H325" s="49">
        <v>555.9</v>
      </c>
      <c r="I325" s="10">
        <v>710.89</v>
      </c>
      <c r="J325" s="11">
        <v>0.15260000000000001</v>
      </c>
      <c r="K325" s="4"/>
      <c r="L325" s="13" t="s">
        <v>328</v>
      </c>
    </row>
    <row r="326" spans="1:12" x14ac:dyDescent="0.2">
      <c r="A326" s="12">
        <v>350</v>
      </c>
      <c r="B326" s="3">
        <v>623.15</v>
      </c>
      <c r="C326" s="7">
        <v>700</v>
      </c>
      <c r="D326" s="4"/>
      <c r="E326" s="59">
        <v>4946</v>
      </c>
      <c r="F326" s="9"/>
      <c r="G326" s="4"/>
      <c r="H326" s="49">
        <v>570.4</v>
      </c>
      <c r="I326" s="10">
        <v>726.04</v>
      </c>
      <c r="J326" s="11">
        <v>0.1588</v>
      </c>
      <c r="K326" s="4"/>
      <c r="L326" s="13" t="s">
        <v>328</v>
      </c>
    </row>
    <row r="327" spans="1:12" x14ac:dyDescent="0.2">
      <c r="A327" s="12">
        <v>350</v>
      </c>
      <c r="B327" s="3">
        <v>623.15</v>
      </c>
      <c r="C327" s="7">
        <v>800</v>
      </c>
      <c r="D327" s="4"/>
      <c r="E327" s="59">
        <v>4808</v>
      </c>
      <c r="F327" s="9"/>
      <c r="G327" s="4"/>
      <c r="H327" s="49">
        <v>583.79999999999995</v>
      </c>
      <c r="I327" s="10">
        <v>739.4</v>
      </c>
      <c r="J327" s="11">
        <v>0.16420000000000001</v>
      </c>
      <c r="K327" s="4"/>
      <c r="L327" s="13" t="s">
        <v>328</v>
      </c>
    </row>
    <row r="328" spans="1:12" x14ac:dyDescent="0.2">
      <c r="A328" s="12">
        <v>350</v>
      </c>
      <c r="B328" s="3">
        <v>623.15</v>
      </c>
      <c r="C328" s="7">
        <v>900</v>
      </c>
      <c r="D328" s="4"/>
      <c r="E328" s="59">
        <v>4697</v>
      </c>
      <c r="F328" s="9"/>
      <c r="G328" s="4"/>
      <c r="H328" s="49">
        <v>596.5</v>
      </c>
      <c r="I328" s="10">
        <v>751.4</v>
      </c>
      <c r="J328" s="11">
        <v>0.16900000000000001</v>
      </c>
      <c r="K328" s="4"/>
      <c r="L328" s="13" t="s">
        <v>328</v>
      </c>
    </row>
    <row r="329" spans="1:12" x14ac:dyDescent="0.2">
      <c r="A329" s="12">
        <v>350</v>
      </c>
      <c r="B329" s="3">
        <v>623.15</v>
      </c>
      <c r="C329" s="7">
        <v>1000</v>
      </c>
      <c r="D329" s="4"/>
      <c r="E329" s="59">
        <v>4605</v>
      </c>
      <c r="F329" s="9"/>
      <c r="G329" s="4"/>
      <c r="H329" s="49">
        <v>608.5</v>
      </c>
      <c r="I329" s="10">
        <v>762.33</v>
      </c>
      <c r="J329" s="11">
        <v>0.17330000000000001</v>
      </c>
      <c r="K329" s="4"/>
      <c r="L329" s="13" t="s">
        <v>328</v>
      </c>
    </row>
    <row r="330" spans="1:12" x14ac:dyDescent="0.2">
      <c r="A330" s="12">
        <v>400</v>
      </c>
      <c r="B330" s="3">
        <v>673.15</v>
      </c>
      <c r="C330" s="7">
        <v>1</v>
      </c>
      <c r="D330" s="4"/>
      <c r="E330" s="59">
        <v>2070</v>
      </c>
      <c r="F330" s="9"/>
      <c r="G330" s="4"/>
      <c r="H330" s="49">
        <v>54.65</v>
      </c>
      <c r="I330" s="10">
        <v>0.32230000000000003</v>
      </c>
      <c r="J330" s="11">
        <v>81.93</v>
      </c>
      <c r="K330" s="4"/>
      <c r="L330" s="13" t="s">
        <v>326</v>
      </c>
    </row>
    <row r="331" spans="1:12" x14ac:dyDescent="0.2">
      <c r="A331" s="12">
        <v>400</v>
      </c>
      <c r="B331" s="3">
        <v>673.15</v>
      </c>
      <c r="C331" s="7">
        <v>5</v>
      </c>
      <c r="D331" s="4"/>
      <c r="E331" s="59">
        <v>2095</v>
      </c>
      <c r="F331" s="9"/>
      <c r="G331" s="4"/>
      <c r="H331" s="49">
        <v>55.08</v>
      </c>
      <c r="I331" s="10">
        <v>1.62</v>
      </c>
      <c r="J331" s="11">
        <v>16.23</v>
      </c>
      <c r="K331" s="4"/>
      <c r="L331" s="13" t="s">
        <v>326</v>
      </c>
    </row>
    <row r="332" spans="1:12" x14ac:dyDescent="0.2">
      <c r="A332" s="12">
        <v>400</v>
      </c>
      <c r="B332" s="3">
        <v>673.15</v>
      </c>
      <c r="C332" s="7">
        <v>10</v>
      </c>
      <c r="D332" s="4"/>
      <c r="E332" s="59">
        <v>2128</v>
      </c>
      <c r="F332" s="9"/>
      <c r="G332" s="4"/>
      <c r="H332" s="49">
        <v>55.63</v>
      </c>
      <c r="I332" s="10">
        <v>3.2616000000000001</v>
      </c>
      <c r="J332" s="11">
        <v>8.0129999999999999</v>
      </c>
      <c r="K332" s="4"/>
      <c r="L332" s="13" t="s">
        <v>326</v>
      </c>
    </row>
    <row r="333" spans="1:12" x14ac:dyDescent="0.2">
      <c r="A333" s="12">
        <v>400</v>
      </c>
      <c r="B333" s="3">
        <v>673.15</v>
      </c>
      <c r="C333" s="7">
        <v>20</v>
      </c>
      <c r="D333" s="4"/>
      <c r="E333" s="59">
        <v>2200</v>
      </c>
      <c r="F333" s="9"/>
      <c r="G333" s="4"/>
      <c r="H333" s="49">
        <v>56.77</v>
      </c>
      <c r="I333" s="10">
        <v>6.6134000000000004</v>
      </c>
      <c r="J333" s="11">
        <v>3.9020000000000001</v>
      </c>
      <c r="K333" s="4"/>
      <c r="L333" s="13" t="s">
        <v>326</v>
      </c>
    </row>
    <row r="334" spans="1:12" x14ac:dyDescent="0.2">
      <c r="A334" s="12">
        <v>400</v>
      </c>
      <c r="B334" s="3">
        <v>673.15</v>
      </c>
      <c r="C334" s="7">
        <v>30</v>
      </c>
      <c r="D334" s="4"/>
      <c r="E334" s="59">
        <v>2278</v>
      </c>
      <c r="F334" s="9"/>
      <c r="G334" s="4"/>
      <c r="H334" s="49">
        <v>57.96</v>
      </c>
      <c r="I334" s="10">
        <v>10.063000000000001</v>
      </c>
      <c r="J334" s="11">
        <v>2.5289999999999999</v>
      </c>
      <c r="K334" s="4"/>
      <c r="L334" s="13" t="s">
        <v>326</v>
      </c>
    </row>
    <row r="335" spans="1:12" x14ac:dyDescent="0.2">
      <c r="A335" s="12">
        <v>400</v>
      </c>
      <c r="B335" s="3">
        <v>673.15</v>
      </c>
      <c r="C335" s="7">
        <v>40</v>
      </c>
      <c r="D335" s="4"/>
      <c r="E335" s="59">
        <v>2364</v>
      </c>
      <c r="F335" s="9"/>
      <c r="G335" s="4"/>
      <c r="H335" s="49">
        <v>59.23</v>
      </c>
      <c r="I335" s="10">
        <v>13.618</v>
      </c>
      <c r="J335" s="11">
        <v>1.84</v>
      </c>
      <c r="K335" s="4"/>
      <c r="L335" s="13" t="s">
        <v>326</v>
      </c>
    </row>
    <row r="336" spans="1:12" x14ac:dyDescent="0.2">
      <c r="A336" s="12">
        <v>400</v>
      </c>
      <c r="B336" s="3">
        <v>673.15</v>
      </c>
      <c r="C336" s="7">
        <v>50</v>
      </c>
      <c r="D336" s="4"/>
      <c r="E336" s="59">
        <v>2459</v>
      </c>
      <c r="F336" s="9"/>
      <c r="G336" s="4"/>
      <c r="H336" s="49">
        <v>60.56</v>
      </c>
      <c r="I336" s="10">
        <v>17.289000000000001</v>
      </c>
      <c r="J336" s="11">
        <v>1.425</v>
      </c>
      <c r="K336" s="4"/>
      <c r="L336" s="13" t="s">
        <v>326</v>
      </c>
    </row>
    <row r="337" spans="1:12" x14ac:dyDescent="0.2">
      <c r="A337" s="12">
        <v>400</v>
      </c>
      <c r="B337" s="3">
        <v>673.15</v>
      </c>
      <c r="C337" s="7">
        <v>60</v>
      </c>
      <c r="D337" s="4"/>
      <c r="E337" s="59">
        <v>2563</v>
      </c>
      <c r="F337" s="9"/>
      <c r="G337" s="4"/>
      <c r="H337" s="49">
        <v>61.98</v>
      </c>
      <c r="I337" s="10">
        <v>21.087</v>
      </c>
      <c r="J337" s="11">
        <v>1.147</v>
      </c>
      <c r="K337" s="4"/>
      <c r="L337" s="13" t="s">
        <v>326</v>
      </c>
    </row>
    <row r="338" spans="1:12" x14ac:dyDescent="0.2">
      <c r="A338" s="12">
        <v>400</v>
      </c>
      <c r="B338" s="3">
        <v>673.15</v>
      </c>
      <c r="C338" s="7">
        <v>70</v>
      </c>
      <c r="D338" s="4"/>
      <c r="E338" s="59">
        <v>2678</v>
      </c>
      <c r="F338" s="9"/>
      <c r="G338" s="4"/>
      <c r="H338" s="49">
        <v>63.5</v>
      </c>
      <c r="I338" s="10">
        <v>25.024000000000001</v>
      </c>
      <c r="J338" s="11">
        <v>0.9476</v>
      </c>
      <c r="K338" s="4"/>
      <c r="L338" s="13" t="s">
        <v>326</v>
      </c>
    </row>
    <row r="339" spans="1:12" x14ac:dyDescent="0.2">
      <c r="A339" s="12">
        <v>400</v>
      </c>
      <c r="B339" s="3">
        <v>673.15</v>
      </c>
      <c r="C339" s="7">
        <v>80</v>
      </c>
      <c r="D339" s="4"/>
      <c r="E339" s="59">
        <v>2804</v>
      </c>
      <c r="F339" s="9"/>
      <c r="G339" s="4"/>
      <c r="H339" s="49">
        <v>65.11</v>
      </c>
      <c r="I339" s="10">
        <v>29.114000000000001</v>
      </c>
      <c r="J339" s="11">
        <v>0.79769999999999996</v>
      </c>
      <c r="K339" s="4"/>
      <c r="L339" s="13" t="s">
        <v>326</v>
      </c>
    </row>
    <row r="340" spans="1:12" x14ac:dyDescent="0.2">
      <c r="A340" s="12">
        <v>400</v>
      </c>
      <c r="B340" s="3">
        <v>673.15</v>
      </c>
      <c r="C340" s="7">
        <v>90</v>
      </c>
      <c r="D340" s="4"/>
      <c r="E340" s="59">
        <v>2943</v>
      </c>
      <c r="F340" s="9"/>
      <c r="G340" s="4"/>
      <c r="H340" s="49">
        <v>66.849999999999994</v>
      </c>
      <c r="I340" s="10">
        <v>33.374000000000002</v>
      </c>
      <c r="J340" s="11">
        <v>0.68069999999999997</v>
      </c>
      <c r="K340" s="4"/>
      <c r="L340" s="13" t="s">
        <v>326</v>
      </c>
    </row>
    <row r="341" spans="1:12" x14ac:dyDescent="0.2">
      <c r="A341" s="12">
        <v>400</v>
      </c>
      <c r="B341" s="3">
        <v>673.15</v>
      </c>
      <c r="C341" s="7">
        <v>100</v>
      </c>
      <c r="D341" s="4"/>
      <c r="E341" s="59">
        <v>3096</v>
      </c>
      <c r="F341" s="9"/>
      <c r="G341" s="4"/>
      <c r="H341" s="49">
        <v>68.709999999999994</v>
      </c>
      <c r="I341" s="10">
        <v>37.822000000000003</v>
      </c>
      <c r="J341" s="11">
        <v>0.58679999999999999</v>
      </c>
      <c r="K341" s="4"/>
      <c r="L341" s="13" t="s">
        <v>326</v>
      </c>
    </row>
    <row r="342" spans="1:12" x14ac:dyDescent="0.2">
      <c r="A342" s="12">
        <v>400</v>
      </c>
      <c r="B342" s="3">
        <v>673.15</v>
      </c>
      <c r="C342" s="7">
        <v>150</v>
      </c>
      <c r="D342" s="4"/>
      <c r="E342" s="59">
        <v>4178</v>
      </c>
      <c r="F342" s="9"/>
      <c r="G342" s="4"/>
      <c r="H342" s="49">
        <v>81.02</v>
      </c>
      <c r="I342" s="10">
        <v>63.811999999999998</v>
      </c>
      <c r="J342" s="11">
        <v>0.3039</v>
      </c>
      <c r="K342" s="4"/>
      <c r="L342" s="13" t="s">
        <v>326</v>
      </c>
    </row>
    <row r="343" spans="1:12" x14ac:dyDescent="0.2">
      <c r="A343" s="12">
        <v>400</v>
      </c>
      <c r="B343" s="3">
        <v>673.15</v>
      </c>
      <c r="C343" s="7">
        <v>200</v>
      </c>
      <c r="D343" s="4"/>
      <c r="E343" s="59">
        <v>6360</v>
      </c>
      <c r="F343" s="9"/>
      <c r="G343" s="4"/>
      <c r="H343" s="49">
        <v>103.7</v>
      </c>
      <c r="I343" s="10">
        <v>100.51</v>
      </c>
      <c r="J343" s="11">
        <v>0.16220000000000001</v>
      </c>
      <c r="K343" s="4"/>
      <c r="L343" s="13" t="s">
        <v>326</v>
      </c>
    </row>
    <row r="344" spans="1:12" x14ac:dyDescent="0.2">
      <c r="A344" s="12">
        <v>400</v>
      </c>
      <c r="B344" s="3">
        <v>673.15</v>
      </c>
      <c r="C344" s="7">
        <v>250</v>
      </c>
      <c r="D344" s="4"/>
      <c r="E344" s="59">
        <v>1300</v>
      </c>
      <c r="F344" s="9"/>
      <c r="G344" s="4"/>
      <c r="H344" s="49">
        <v>164.8</v>
      </c>
      <c r="I344" s="10">
        <v>166.53</v>
      </c>
      <c r="J344" s="11">
        <v>7.6100000000000001E-2</v>
      </c>
      <c r="K344" s="4"/>
      <c r="L344" s="13" t="s">
        <v>326</v>
      </c>
    </row>
    <row r="345" spans="1:12" x14ac:dyDescent="0.2">
      <c r="A345" s="12">
        <v>400</v>
      </c>
      <c r="B345" s="3">
        <v>673.15</v>
      </c>
      <c r="C345" s="7">
        <v>300</v>
      </c>
      <c r="D345" s="4"/>
      <c r="E345" s="59">
        <v>2580</v>
      </c>
      <c r="F345" s="9"/>
      <c r="G345" s="4"/>
      <c r="H345" s="49">
        <v>339.9</v>
      </c>
      <c r="I345" s="10">
        <v>357.6</v>
      </c>
      <c r="J345" s="11">
        <v>3.6799999999999999E-2</v>
      </c>
      <c r="K345" s="4"/>
      <c r="L345" s="13" t="s">
        <v>326</v>
      </c>
    </row>
    <row r="346" spans="1:12" x14ac:dyDescent="0.2">
      <c r="A346" s="12">
        <v>400</v>
      </c>
      <c r="B346" s="3">
        <v>673.15</v>
      </c>
      <c r="C346" s="7">
        <v>350</v>
      </c>
      <c r="D346" s="4"/>
      <c r="E346" s="59">
        <v>1165</v>
      </c>
      <c r="F346" s="9"/>
      <c r="G346" s="4"/>
      <c r="H346" s="49">
        <v>385.6</v>
      </c>
      <c r="I346" s="10">
        <v>474.92</v>
      </c>
      <c r="J346" s="11">
        <v>6.9699999999999998E-2</v>
      </c>
      <c r="K346" s="4"/>
      <c r="L346" s="13" t="s">
        <v>326</v>
      </c>
    </row>
    <row r="347" spans="1:12" x14ac:dyDescent="0.2">
      <c r="A347" s="12">
        <v>400</v>
      </c>
      <c r="B347" s="3">
        <v>673.15</v>
      </c>
      <c r="C347" s="7">
        <v>400</v>
      </c>
      <c r="D347" s="4"/>
      <c r="E347" s="59">
        <v>8701</v>
      </c>
      <c r="F347" s="9"/>
      <c r="G347" s="4"/>
      <c r="H347" s="49">
        <v>412.5</v>
      </c>
      <c r="I347" s="10">
        <v>523.37</v>
      </c>
      <c r="J347" s="11">
        <v>9.06E-2</v>
      </c>
      <c r="K347" s="4"/>
      <c r="L347" s="13" t="s">
        <v>326</v>
      </c>
    </row>
    <row r="348" spans="1:12" x14ac:dyDescent="0.2">
      <c r="A348" s="12">
        <v>400</v>
      </c>
      <c r="B348" s="3">
        <v>673.15</v>
      </c>
      <c r="C348" s="7">
        <v>450</v>
      </c>
      <c r="D348" s="4"/>
      <c r="E348" s="59">
        <v>7472</v>
      </c>
      <c r="F348" s="9"/>
      <c r="G348" s="4"/>
      <c r="H348" s="49">
        <v>432.3</v>
      </c>
      <c r="I348" s="10">
        <v>554.46</v>
      </c>
      <c r="J348" s="11">
        <v>0.10440000000000001</v>
      </c>
      <c r="K348" s="4"/>
      <c r="L348" s="13" t="s">
        <v>326</v>
      </c>
    </row>
    <row r="349" spans="1:12" x14ac:dyDescent="0.2">
      <c r="A349" s="12">
        <v>400</v>
      </c>
      <c r="B349" s="3">
        <v>673.15</v>
      </c>
      <c r="C349" s="7">
        <v>500</v>
      </c>
      <c r="D349" s="4"/>
      <c r="E349" s="59">
        <v>6778</v>
      </c>
      <c r="F349" s="9"/>
      <c r="G349" s="4"/>
      <c r="H349" s="49">
        <v>448.3</v>
      </c>
      <c r="I349" s="10">
        <v>577.74</v>
      </c>
      <c r="J349" s="11">
        <v>0.1145</v>
      </c>
      <c r="K349" s="4"/>
      <c r="L349" s="13" t="s">
        <v>326</v>
      </c>
    </row>
    <row r="350" spans="1:12" x14ac:dyDescent="0.2">
      <c r="A350" s="12">
        <v>400</v>
      </c>
      <c r="B350" s="3">
        <v>673.15</v>
      </c>
      <c r="C350" s="7">
        <v>600</v>
      </c>
      <c r="D350" s="4"/>
      <c r="E350" s="59">
        <v>5997</v>
      </c>
      <c r="F350" s="9"/>
      <c r="G350" s="4"/>
      <c r="H350" s="49">
        <v>474.2</v>
      </c>
      <c r="I350" s="10">
        <v>612.39</v>
      </c>
      <c r="J350" s="11">
        <v>0.12909999999999999</v>
      </c>
      <c r="K350" s="4"/>
      <c r="L350" s="13" t="s">
        <v>326</v>
      </c>
    </row>
    <row r="351" spans="1:12" x14ac:dyDescent="0.2">
      <c r="A351" s="12">
        <v>400</v>
      </c>
      <c r="B351" s="3">
        <v>673.15</v>
      </c>
      <c r="C351" s="7">
        <v>700</v>
      </c>
      <c r="D351" s="4"/>
      <c r="E351" s="59">
        <v>5555</v>
      </c>
      <c r="F351" s="9"/>
      <c r="G351" s="4"/>
      <c r="H351" s="49">
        <v>495.3</v>
      </c>
      <c r="I351" s="10">
        <v>638.41</v>
      </c>
      <c r="J351" s="11">
        <v>0.13969999999999999</v>
      </c>
      <c r="K351" s="4"/>
      <c r="L351" s="13" t="s">
        <v>326</v>
      </c>
    </row>
    <row r="352" spans="1:12" x14ac:dyDescent="0.2">
      <c r="A352" s="12">
        <v>400</v>
      </c>
      <c r="B352" s="3">
        <v>673.15</v>
      </c>
      <c r="C352" s="7">
        <v>800</v>
      </c>
      <c r="D352" s="4"/>
      <c r="E352" s="59">
        <v>5262</v>
      </c>
      <c r="F352" s="9"/>
      <c r="G352" s="4"/>
      <c r="H352" s="49">
        <v>513.70000000000005</v>
      </c>
      <c r="I352" s="10">
        <v>659.49</v>
      </c>
      <c r="J352" s="11">
        <v>0.14799999999999999</v>
      </c>
      <c r="K352" s="4"/>
      <c r="L352" s="13" t="s">
        <v>326</v>
      </c>
    </row>
    <row r="353" spans="1:12" x14ac:dyDescent="0.2">
      <c r="A353" s="12">
        <v>400</v>
      </c>
      <c r="B353" s="3">
        <v>673.15</v>
      </c>
      <c r="C353" s="7">
        <v>900</v>
      </c>
      <c r="D353" s="4"/>
      <c r="E353" s="59">
        <v>5052</v>
      </c>
      <c r="F353" s="9"/>
      <c r="G353" s="4"/>
      <c r="H353" s="49">
        <v>530.20000000000005</v>
      </c>
      <c r="I353" s="10">
        <v>677.35</v>
      </c>
      <c r="J353" s="11">
        <v>0.15490000000000001</v>
      </c>
      <c r="K353" s="4"/>
      <c r="L353" s="13" t="s">
        <v>326</v>
      </c>
    </row>
    <row r="354" spans="1:12" x14ac:dyDescent="0.2">
      <c r="A354" s="12">
        <v>400</v>
      </c>
      <c r="B354" s="3">
        <v>673.15</v>
      </c>
      <c r="C354" s="7">
        <v>1000</v>
      </c>
      <c r="D354" s="4"/>
      <c r="E354" s="59">
        <v>4892</v>
      </c>
      <c r="F354" s="9"/>
      <c r="G354" s="4"/>
      <c r="H354" s="49">
        <v>545.29999999999995</v>
      </c>
      <c r="I354" s="10">
        <v>692.92</v>
      </c>
      <c r="J354" s="11">
        <v>0.16089999999999999</v>
      </c>
      <c r="K354" s="4"/>
      <c r="L354" s="13" t="s">
        <v>326</v>
      </c>
    </row>
    <row r="355" spans="1:12" x14ac:dyDescent="0.2">
      <c r="A355" s="12">
        <v>450</v>
      </c>
      <c r="B355" s="3">
        <v>723.15</v>
      </c>
      <c r="C355" s="7">
        <v>1</v>
      </c>
      <c r="D355" s="4"/>
      <c r="E355" s="59">
        <v>2101</v>
      </c>
      <c r="F355" s="9"/>
      <c r="G355" s="4"/>
      <c r="H355" s="49">
        <v>60.53</v>
      </c>
      <c r="I355" s="10">
        <v>0.2999</v>
      </c>
      <c r="J355" s="11">
        <v>96.03</v>
      </c>
      <c r="K355" s="4"/>
      <c r="L355" s="13" t="s">
        <v>326</v>
      </c>
    </row>
    <row r="356" spans="1:12" x14ac:dyDescent="0.2">
      <c r="A356" s="12">
        <v>450</v>
      </c>
      <c r="B356" s="3">
        <v>723.15</v>
      </c>
      <c r="C356" s="7">
        <v>5</v>
      </c>
      <c r="D356" s="4"/>
      <c r="E356" s="59">
        <v>2121</v>
      </c>
      <c r="F356" s="9"/>
      <c r="G356" s="4"/>
      <c r="H356" s="49">
        <v>60.89</v>
      </c>
      <c r="I356" s="10">
        <v>1.5056</v>
      </c>
      <c r="J356" s="11">
        <v>19.07</v>
      </c>
      <c r="K356" s="4"/>
      <c r="L356" s="13" t="s">
        <v>326</v>
      </c>
    </row>
    <row r="357" spans="1:12" x14ac:dyDescent="0.2">
      <c r="A357" s="12">
        <v>450</v>
      </c>
      <c r="B357" s="3">
        <v>723.15</v>
      </c>
      <c r="C357" s="7">
        <v>10</v>
      </c>
      <c r="D357" s="4"/>
      <c r="E357" s="59">
        <v>2145</v>
      </c>
      <c r="F357" s="9"/>
      <c r="G357" s="4"/>
      <c r="H357" s="49">
        <v>61.34</v>
      </c>
      <c r="I357" s="10">
        <v>3.0263</v>
      </c>
      <c r="J357" s="11">
        <v>9.4489999999999998</v>
      </c>
      <c r="K357" s="4"/>
      <c r="L357" s="13" t="s">
        <v>326</v>
      </c>
    </row>
    <row r="358" spans="1:12" x14ac:dyDescent="0.2">
      <c r="A358" s="12">
        <v>450</v>
      </c>
      <c r="B358" s="3">
        <v>723.15</v>
      </c>
      <c r="C358" s="7">
        <v>20</v>
      </c>
      <c r="D358" s="4"/>
      <c r="E358" s="59">
        <v>2196</v>
      </c>
      <c r="F358" s="9"/>
      <c r="G358" s="4"/>
      <c r="H358" s="49">
        <v>62.29</v>
      </c>
      <c r="I358" s="10">
        <v>6.1147999999999998</v>
      </c>
      <c r="J358" s="11">
        <v>4.6379999999999999</v>
      </c>
      <c r="K358" s="4"/>
      <c r="L358" s="13" t="s">
        <v>326</v>
      </c>
    </row>
    <row r="359" spans="1:12" x14ac:dyDescent="0.2">
      <c r="A359" s="12">
        <v>450</v>
      </c>
      <c r="B359" s="3">
        <v>723.15</v>
      </c>
      <c r="C359" s="7">
        <v>30</v>
      </c>
      <c r="D359" s="4"/>
      <c r="E359" s="59">
        <v>2251</v>
      </c>
      <c r="F359" s="9"/>
      <c r="G359" s="4"/>
      <c r="H359" s="49">
        <v>63.27</v>
      </c>
      <c r="I359" s="10">
        <v>9.2691999999999997</v>
      </c>
      <c r="J359" s="11">
        <v>3.0329999999999999</v>
      </c>
      <c r="K359" s="4"/>
      <c r="L359" s="13" t="s">
        <v>326</v>
      </c>
    </row>
    <row r="360" spans="1:12" x14ac:dyDescent="0.2">
      <c r="A360" s="12">
        <v>450</v>
      </c>
      <c r="B360" s="3">
        <v>723.15</v>
      </c>
      <c r="C360" s="7">
        <v>40</v>
      </c>
      <c r="D360" s="4"/>
      <c r="E360" s="59">
        <v>2309</v>
      </c>
      <c r="F360" s="9"/>
      <c r="G360" s="4"/>
      <c r="H360" s="49">
        <v>64.3</v>
      </c>
      <c r="I360" s="10">
        <v>12.493</v>
      </c>
      <c r="J360" s="11">
        <v>2.2290000000000001</v>
      </c>
      <c r="K360" s="4"/>
      <c r="L360" s="13" t="s">
        <v>326</v>
      </c>
    </row>
    <row r="361" spans="1:12" x14ac:dyDescent="0.2">
      <c r="A361" s="12">
        <v>450</v>
      </c>
      <c r="B361" s="3">
        <v>723.15</v>
      </c>
      <c r="C361" s="7">
        <v>50</v>
      </c>
      <c r="D361" s="4"/>
      <c r="E361" s="59">
        <v>2371</v>
      </c>
      <c r="F361" s="9"/>
      <c r="G361" s="4"/>
      <c r="H361" s="49">
        <v>65.37</v>
      </c>
      <c r="I361" s="10">
        <v>15.792</v>
      </c>
      <c r="J361" s="11">
        <v>1.746</v>
      </c>
      <c r="K361" s="4"/>
      <c r="L361" s="13" t="s">
        <v>326</v>
      </c>
    </row>
    <row r="362" spans="1:12" x14ac:dyDescent="0.2">
      <c r="A362" s="12">
        <v>450</v>
      </c>
      <c r="B362" s="3">
        <v>723.15</v>
      </c>
      <c r="C362" s="7">
        <v>60</v>
      </c>
      <c r="D362" s="4"/>
      <c r="E362" s="59">
        <v>2436</v>
      </c>
      <c r="F362" s="9"/>
      <c r="G362" s="4"/>
      <c r="H362" s="49">
        <v>66.489999999999995</v>
      </c>
      <c r="I362" s="10">
        <v>19.169</v>
      </c>
      <c r="J362" s="11">
        <v>1.4239999999999999</v>
      </c>
      <c r="K362" s="4"/>
      <c r="L362" s="13" t="s">
        <v>326</v>
      </c>
    </row>
    <row r="363" spans="1:12" x14ac:dyDescent="0.2">
      <c r="A363" s="12">
        <v>450</v>
      </c>
      <c r="B363" s="3">
        <v>723.15</v>
      </c>
      <c r="C363" s="7">
        <v>70</v>
      </c>
      <c r="D363" s="4"/>
      <c r="E363" s="59">
        <v>2507</v>
      </c>
      <c r="F363" s="9"/>
      <c r="G363" s="4"/>
      <c r="H363" s="49">
        <v>67.66</v>
      </c>
      <c r="I363" s="10">
        <v>22.63</v>
      </c>
      <c r="J363" s="11">
        <v>1.1930000000000001</v>
      </c>
      <c r="K363" s="4"/>
      <c r="L363" s="13" t="s">
        <v>326</v>
      </c>
    </row>
    <row r="364" spans="1:12" x14ac:dyDescent="0.2">
      <c r="A364" s="12">
        <v>450</v>
      </c>
      <c r="B364" s="3">
        <v>723.15</v>
      </c>
      <c r="C364" s="7">
        <v>80</v>
      </c>
      <c r="D364" s="4"/>
      <c r="E364" s="59">
        <v>2582</v>
      </c>
      <c r="F364" s="9"/>
      <c r="G364" s="4"/>
      <c r="H364" s="49">
        <v>68.900000000000006</v>
      </c>
      <c r="I364" s="10">
        <v>26.18</v>
      </c>
      <c r="J364" s="11">
        <v>1.0189999999999999</v>
      </c>
      <c r="K364" s="4"/>
      <c r="L364" s="13" t="s">
        <v>326</v>
      </c>
    </row>
    <row r="365" spans="1:12" x14ac:dyDescent="0.2">
      <c r="A365" s="12">
        <v>450</v>
      </c>
      <c r="B365" s="3">
        <v>723.15</v>
      </c>
      <c r="C365" s="7">
        <v>90</v>
      </c>
      <c r="D365" s="4"/>
      <c r="E365" s="59">
        <v>2662</v>
      </c>
      <c r="F365" s="9"/>
      <c r="G365" s="4"/>
      <c r="H365" s="49">
        <v>70.19</v>
      </c>
      <c r="I365" s="10">
        <v>29.826000000000001</v>
      </c>
      <c r="J365" s="11">
        <v>0.88419999999999999</v>
      </c>
      <c r="K365" s="4"/>
      <c r="L365" s="13" t="s">
        <v>326</v>
      </c>
    </row>
    <row r="366" spans="1:12" x14ac:dyDescent="0.2">
      <c r="A366" s="12">
        <v>450</v>
      </c>
      <c r="B366" s="3">
        <v>723.15</v>
      </c>
      <c r="C366" s="7">
        <v>100</v>
      </c>
      <c r="D366" s="4"/>
      <c r="E366" s="59">
        <v>2747</v>
      </c>
      <c r="F366" s="9"/>
      <c r="G366" s="4"/>
      <c r="H366" s="49">
        <v>71.56</v>
      </c>
      <c r="I366" s="10">
        <v>33.573999999999998</v>
      </c>
      <c r="J366" s="11">
        <v>0.77590000000000003</v>
      </c>
      <c r="K366" s="4"/>
      <c r="L366" s="13" t="s">
        <v>326</v>
      </c>
    </row>
    <row r="367" spans="1:12" x14ac:dyDescent="0.2">
      <c r="A367" s="12">
        <v>450</v>
      </c>
      <c r="B367" s="3">
        <v>723.15</v>
      </c>
      <c r="C367" s="7">
        <v>150</v>
      </c>
      <c r="D367" s="4"/>
      <c r="E367" s="59">
        <v>3269</v>
      </c>
      <c r="F367" s="9"/>
      <c r="G367" s="4"/>
      <c r="H367" s="49">
        <v>79.66</v>
      </c>
      <c r="I367" s="10">
        <v>54.118000000000002</v>
      </c>
      <c r="J367" s="11">
        <v>0.45029999999999998</v>
      </c>
      <c r="K367" s="4"/>
      <c r="L367" s="13" t="s">
        <v>326</v>
      </c>
    </row>
    <row r="368" spans="1:12" x14ac:dyDescent="0.2">
      <c r="A368" s="12">
        <v>450</v>
      </c>
      <c r="B368" s="3">
        <v>723.15</v>
      </c>
      <c r="C368" s="7">
        <v>200</v>
      </c>
      <c r="D368" s="4"/>
      <c r="E368" s="59">
        <v>4006.9999999999995</v>
      </c>
      <c r="F368" s="9"/>
      <c r="G368" s="4"/>
      <c r="H368" s="49">
        <v>90.83</v>
      </c>
      <c r="I368" s="10">
        <v>78.614999999999995</v>
      </c>
      <c r="J368" s="11">
        <v>0.2883</v>
      </c>
      <c r="K368" s="4"/>
      <c r="L368" s="13" t="s">
        <v>326</v>
      </c>
    </row>
    <row r="369" spans="1:12" x14ac:dyDescent="0.2">
      <c r="A369" s="12">
        <v>450</v>
      </c>
      <c r="B369" s="3">
        <v>723.15</v>
      </c>
      <c r="C369" s="7">
        <v>250</v>
      </c>
      <c r="D369" s="4"/>
      <c r="E369" s="59">
        <v>5086</v>
      </c>
      <c r="F369" s="9"/>
      <c r="G369" s="4"/>
      <c r="H369" s="49">
        <v>107.2</v>
      </c>
      <c r="I369" s="10">
        <v>108.99</v>
      </c>
      <c r="J369" s="11">
        <v>0.19339999999999999</v>
      </c>
      <c r="K369" s="4"/>
      <c r="L369" s="13" t="s">
        <v>326</v>
      </c>
    </row>
    <row r="370" spans="1:12" x14ac:dyDescent="0.2">
      <c r="A370" s="12">
        <v>450</v>
      </c>
      <c r="B370" s="3">
        <v>723.15</v>
      </c>
      <c r="C370" s="7">
        <v>300</v>
      </c>
      <c r="D370" s="4"/>
      <c r="E370" s="59">
        <v>6691</v>
      </c>
      <c r="F370" s="9"/>
      <c r="G370" s="4"/>
      <c r="H370" s="49">
        <v>132.69999999999999</v>
      </c>
      <c r="I370" s="10">
        <v>148.41</v>
      </c>
      <c r="J370" s="11">
        <v>0.13370000000000001</v>
      </c>
      <c r="K370" s="4"/>
      <c r="L370" s="13" t="s">
        <v>326</v>
      </c>
    </row>
    <row r="371" spans="1:12" x14ac:dyDescent="0.2">
      <c r="A371" s="12">
        <v>450</v>
      </c>
      <c r="B371" s="3">
        <v>723.15</v>
      </c>
      <c r="C371" s="7">
        <v>350</v>
      </c>
      <c r="D371" s="4"/>
      <c r="E371" s="59">
        <v>8976</v>
      </c>
      <c r="F371" s="9"/>
      <c r="G371" s="4"/>
      <c r="H371" s="49">
        <v>173.1</v>
      </c>
      <c r="I371" s="10">
        <v>201.66</v>
      </c>
      <c r="J371" s="11">
        <v>9.5600000000000004E-2</v>
      </c>
      <c r="K371" s="4"/>
      <c r="L371" s="13" t="s">
        <v>326</v>
      </c>
    </row>
    <row r="372" spans="1:12" x14ac:dyDescent="0.2">
      <c r="A372" s="12">
        <v>450</v>
      </c>
      <c r="B372" s="3">
        <v>723.15</v>
      </c>
      <c r="C372" s="7">
        <v>400</v>
      </c>
      <c r="D372" s="4"/>
      <c r="E372" s="59">
        <v>1095</v>
      </c>
      <c r="F372" s="9"/>
      <c r="G372" s="4"/>
      <c r="H372" s="49">
        <v>227.6</v>
      </c>
      <c r="I372" s="10">
        <v>270.8</v>
      </c>
      <c r="J372" s="11">
        <v>7.6799999999999993E-2</v>
      </c>
      <c r="K372" s="4"/>
      <c r="L372" s="13" t="s">
        <v>326</v>
      </c>
    </row>
    <row r="373" spans="1:12" x14ac:dyDescent="0.2">
      <c r="A373" s="12">
        <v>450</v>
      </c>
      <c r="B373" s="3">
        <v>723.15</v>
      </c>
      <c r="C373" s="7">
        <v>450</v>
      </c>
      <c r="D373" s="4"/>
      <c r="E373" s="59">
        <v>1086</v>
      </c>
      <c r="F373" s="9"/>
      <c r="G373" s="4"/>
      <c r="H373" s="49">
        <v>280</v>
      </c>
      <c r="I373" s="10">
        <v>343.02</v>
      </c>
      <c r="J373" s="11">
        <v>7.51E-2</v>
      </c>
      <c r="K373" s="4"/>
      <c r="L373" s="13" t="s">
        <v>326</v>
      </c>
    </row>
    <row r="374" spans="1:12" x14ac:dyDescent="0.2">
      <c r="A374" s="12">
        <v>450</v>
      </c>
      <c r="B374" s="3">
        <v>723.15</v>
      </c>
      <c r="C374" s="7">
        <v>500</v>
      </c>
      <c r="D374" s="4"/>
      <c r="E374" s="59">
        <v>9567</v>
      </c>
      <c r="F374" s="9"/>
      <c r="G374" s="4"/>
      <c r="H374" s="49">
        <v>319.7</v>
      </c>
      <c r="I374" s="10">
        <v>402.02</v>
      </c>
      <c r="J374" s="11">
        <v>8.3099999999999993E-2</v>
      </c>
      <c r="K374" s="4"/>
      <c r="L374" s="13" t="s">
        <v>326</v>
      </c>
    </row>
    <row r="375" spans="1:12" x14ac:dyDescent="0.2">
      <c r="A375" s="12">
        <v>450</v>
      </c>
      <c r="B375" s="3">
        <v>723.15</v>
      </c>
      <c r="C375" s="7">
        <v>600</v>
      </c>
      <c r="D375" s="4"/>
      <c r="E375" s="59">
        <v>7540</v>
      </c>
      <c r="F375" s="9"/>
      <c r="G375" s="4"/>
      <c r="H375" s="49">
        <v>372.2</v>
      </c>
      <c r="I375" s="10">
        <v>479.69</v>
      </c>
      <c r="J375" s="11">
        <v>0.10290000000000001</v>
      </c>
      <c r="K375" s="4"/>
      <c r="L375" s="13" t="s">
        <v>326</v>
      </c>
    </row>
    <row r="376" spans="1:12" x14ac:dyDescent="0.2">
      <c r="A376" s="12">
        <v>450</v>
      </c>
      <c r="B376" s="3">
        <v>723.15</v>
      </c>
      <c r="C376" s="7">
        <v>700</v>
      </c>
      <c r="D376" s="4"/>
      <c r="E376" s="59">
        <v>6510</v>
      </c>
      <c r="F376" s="9"/>
      <c r="G376" s="4"/>
      <c r="H376" s="49">
        <v>407.3</v>
      </c>
      <c r="I376" s="10">
        <v>528.52</v>
      </c>
      <c r="J376" s="11">
        <v>0.11840000000000001</v>
      </c>
      <c r="K376" s="4"/>
      <c r="L376" s="13" t="s">
        <v>326</v>
      </c>
    </row>
    <row r="377" spans="1:12" x14ac:dyDescent="0.2">
      <c r="A377" s="12">
        <v>450</v>
      </c>
      <c r="B377" s="3">
        <v>723.15</v>
      </c>
      <c r="C377" s="7">
        <v>800</v>
      </c>
      <c r="D377" s="4"/>
      <c r="E377" s="59">
        <v>5918</v>
      </c>
      <c r="F377" s="9"/>
      <c r="G377" s="4"/>
      <c r="H377" s="49">
        <v>434.3</v>
      </c>
      <c r="I377" s="10">
        <v>563.73</v>
      </c>
      <c r="J377" s="11">
        <v>0.13020000000000001</v>
      </c>
      <c r="K377" s="4"/>
      <c r="L377" s="13" t="s">
        <v>326</v>
      </c>
    </row>
    <row r="378" spans="1:12" x14ac:dyDescent="0.2">
      <c r="A378" s="12">
        <v>450</v>
      </c>
      <c r="B378" s="3">
        <v>723.15</v>
      </c>
      <c r="C378" s="7">
        <v>900</v>
      </c>
      <c r="D378" s="4"/>
      <c r="E378" s="59">
        <v>5532</v>
      </c>
      <c r="F378" s="9"/>
      <c r="G378" s="4"/>
      <c r="H378" s="49">
        <v>456.9</v>
      </c>
      <c r="I378" s="10">
        <v>591.36</v>
      </c>
      <c r="J378" s="11">
        <v>0.13969999999999999</v>
      </c>
      <c r="K378" s="4"/>
      <c r="L378" s="13" t="s">
        <v>326</v>
      </c>
    </row>
    <row r="379" spans="1:12" x14ac:dyDescent="0.2">
      <c r="A379" s="12">
        <v>450</v>
      </c>
      <c r="B379" s="3">
        <v>723.15</v>
      </c>
      <c r="C379" s="7">
        <v>1000</v>
      </c>
      <c r="D379" s="4"/>
      <c r="E379" s="59">
        <v>5258</v>
      </c>
      <c r="F379" s="9"/>
      <c r="G379" s="4"/>
      <c r="H379" s="49">
        <v>476.6</v>
      </c>
      <c r="I379" s="10">
        <v>614.19000000000005</v>
      </c>
      <c r="J379" s="11">
        <v>0.14760000000000001</v>
      </c>
      <c r="K379" s="4"/>
      <c r="L379" s="13" t="s">
        <v>326</v>
      </c>
    </row>
    <row r="380" spans="1:12" x14ac:dyDescent="0.2">
      <c r="A380" s="12">
        <v>500</v>
      </c>
      <c r="B380" s="3">
        <v>773.15</v>
      </c>
      <c r="C380" s="7">
        <v>1</v>
      </c>
      <c r="D380" s="4"/>
      <c r="E380" s="59">
        <v>2135</v>
      </c>
      <c r="F380" s="9"/>
      <c r="G380" s="4"/>
      <c r="H380" s="49">
        <v>66.59</v>
      </c>
      <c r="I380" s="10">
        <v>0.28050000000000003</v>
      </c>
      <c r="J380" s="11">
        <v>111.2</v>
      </c>
      <c r="K380" s="4"/>
      <c r="L380" s="13" t="s">
        <v>326</v>
      </c>
    </row>
    <row r="381" spans="1:12" x14ac:dyDescent="0.2">
      <c r="A381" s="12">
        <v>500</v>
      </c>
      <c r="B381" s="3">
        <v>773.15</v>
      </c>
      <c r="C381" s="7">
        <v>5</v>
      </c>
      <c r="D381" s="4"/>
      <c r="E381" s="59">
        <v>2149</v>
      </c>
      <c r="F381" s="9"/>
      <c r="G381" s="4"/>
      <c r="H381" s="49">
        <v>66.900000000000006</v>
      </c>
      <c r="I381" s="10">
        <v>1.4066000000000001</v>
      </c>
      <c r="J381" s="11">
        <v>22.13</v>
      </c>
      <c r="K381" s="4"/>
      <c r="L381" s="13" t="s">
        <v>326</v>
      </c>
    </row>
    <row r="382" spans="1:12" x14ac:dyDescent="0.2">
      <c r="A382" s="12">
        <v>500</v>
      </c>
      <c r="B382" s="3">
        <v>773.15</v>
      </c>
      <c r="C382" s="7">
        <v>10</v>
      </c>
      <c r="D382" s="4"/>
      <c r="E382" s="59">
        <v>2168</v>
      </c>
      <c r="F382" s="9"/>
      <c r="G382" s="4"/>
      <c r="H382" s="49">
        <v>67.3</v>
      </c>
      <c r="I382" s="10">
        <v>2.8239999999999998</v>
      </c>
      <c r="J382" s="11">
        <v>10.99</v>
      </c>
      <c r="K382" s="4"/>
      <c r="L382" s="13" t="s">
        <v>326</v>
      </c>
    </row>
    <row r="383" spans="1:12" x14ac:dyDescent="0.2">
      <c r="A383" s="12">
        <v>500</v>
      </c>
      <c r="B383" s="3">
        <v>773.15</v>
      </c>
      <c r="C383" s="7">
        <v>20</v>
      </c>
      <c r="D383" s="4"/>
      <c r="E383" s="59">
        <v>2207</v>
      </c>
      <c r="F383" s="9"/>
      <c r="G383" s="4"/>
      <c r="H383" s="49">
        <v>68.13</v>
      </c>
      <c r="I383" s="10">
        <v>5.6921999999999997</v>
      </c>
      <c r="J383" s="11">
        <v>5.423</v>
      </c>
      <c r="K383" s="4"/>
      <c r="L383" s="13" t="s">
        <v>326</v>
      </c>
    </row>
    <row r="384" spans="1:12" x14ac:dyDescent="0.2">
      <c r="A384" s="12">
        <v>500</v>
      </c>
      <c r="B384" s="3">
        <v>773.15</v>
      </c>
      <c r="C384" s="7">
        <v>30</v>
      </c>
      <c r="D384" s="4"/>
      <c r="E384" s="59">
        <v>2247</v>
      </c>
      <c r="F384" s="9"/>
      <c r="G384" s="4"/>
      <c r="H384" s="49">
        <v>68.98</v>
      </c>
      <c r="I384" s="10">
        <v>8.6064000000000007</v>
      </c>
      <c r="J384" s="11">
        <v>3.5670000000000002</v>
      </c>
      <c r="K384" s="4"/>
      <c r="L384" s="13" t="s">
        <v>326</v>
      </c>
    </row>
    <row r="385" spans="1:12" x14ac:dyDescent="0.2">
      <c r="A385" s="12">
        <v>500</v>
      </c>
      <c r="B385" s="3">
        <v>773.15</v>
      </c>
      <c r="C385" s="7">
        <v>40</v>
      </c>
      <c r="D385" s="4"/>
      <c r="E385" s="59">
        <v>2289</v>
      </c>
      <c r="F385" s="9"/>
      <c r="G385" s="4"/>
      <c r="H385" s="49">
        <v>69.86</v>
      </c>
      <c r="I385" s="10">
        <v>11.569000000000001</v>
      </c>
      <c r="J385" s="11">
        <v>2.6379999999999999</v>
      </c>
      <c r="K385" s="4"/>
      <c r="L385" s="13" t="s">
        <v>326</v>
      </c>
    </row>
    <row r="386" spans="1:12" x14ac:dyDescent="0.2">
      <c r="A386" s="12">
        <v>500</v>
      </c>
      <c r="B386" s="3">
        <v>773.15</v>
      </c>
      <c r="C386" s="7">
        <v>50</v>
      </c>
      <c r="D386" s="4"/>
      <c r="E386" s="59">
        <v>2333</v>
      </c>
      <c r="F386" s="9"/>
      <c r="G386" s="4"/>
      <c r="H386" s="49">
        <v>70.78</v>
      </c>
      <c r="I386" s="10">
        <v>14.581</v>
      </c>
      <c r="J386" s="11">
        <v>2.081</v>
      </c>
      <c r="K386" s="4"/>
      <c r="L386" s="13" t="s">
        <v>326</v>
      </c>
    </row>
    <row r="387" spans="1:12" x14ac:dyDescent="0.2">
      <c r="A387" s="12">
        <v>500</v>
      </c>
      <c r="B387" s="3">
        <v>773.15</v>
      </c>
      <c r="C387" s="7">
        <v>60</v>
      </c>
      <c r="D387" s="4"/>
      <c r="E387" s="59">
        <v>2379</v>
      </c>
      <c r="F387" s="9"/>
      <c r="G387" s="4"/>
      <c r="H387" s="49">
        <v>71.73</v>
      </c>
      <c r="I387" s="10">
        <v>17.646000000000001</v>
      </c>
      <c r="J387" s="11">
        <v>1.7090000000000001</v>
      </c>
      <c r="K387" s="4"/>
      <c r="L387" s="13" t="s">
        <v>326</v>
      </c>
    </row>
    <row r="388" spans="1:12" x14ac:dyDescent="0.2">
      <c r="A388" s="12">
        <v>500</v>
      </c>
      <c r="B388" s="3">
        <v>773.15</v>
      </c>
      <c r="C388" s="7">
        <v>70</v>
      </c>
      <c r="D388" s="4"/>
      <c r="E388" s="59">
        <v>2426</v>
      </c>
      <c r="F388" s="9"/>
      <c r="G388" s="4"/>
      <c r="H388" s="49">
        <v>72.72</v>
      </c>
      <c r="I388" s="10">
        <v>20.765000000000001</v>
      </c>
      <c r="J388" s="11">
        <v>1.4430000000000001</v>
      </c>
      <c r="K388" s="4"/>
      <c r="L388" s="13" t="s">
        <v>326</v>
      </c>
    </row>
    <row r="389" spans="1:12" x14ac:dyDescent="0.2">
      <c r="A389" s="12">
        <v>500</v>
      </c>
      <c r="B389" s="3">
        <v>773.15</v>
      </c>
      <c r="C389" s="7">
        <v>80</v>
      </c>
      <c r="D389" s="4"/>
      <c r="E389" s="59">
        <v>2476</v>
      </c>
      <c r="F389" s="9"/>
      <c r="G389" s="4"/>
      <c r="H389" s="49">
        <v>73.75</v>
      </c>
      <c r="I389" s="10">
        <v>23.940999999999999</v>
      </c>
      <c r="J389" s="11">
        <v>1.244</v>
      </c>
      <c r="K389" s="4"/>
      <c r="L389" s="13" t="s">
        <v>326</v>
      </c>
    </row>
    <row r="390" spans="1:12" x14ac:dyDescent="0.2">
      <c r="A390" s="12">
        <v>500</v>
      </c>
      <c r="B390" s="3">
        <v>773.15</v>
      </c>
      <c r="C390" s="7">
        <v>90</v>
      </c>
      <c r="D390" s="4"/>
      <c r="E390" s="59">
        <v>2529</v>
      </c>
      <c r="F390" s="9"/>
      <c r="G390" s="4"/>
      <c r="H390" s="49">
        <v>74.81</v>
      </c>
      <c r="I390" s="10">
        <v>27.177</v>
      </c>
      <c r="J390" s="11">
        <v>1.089</v>
      </c>
      <c r="K390" s="4"/>
      <c r="L390" s="13" t="s">
        <v>326</v>
      </c>
    </row>
    <row r="391" spans="1:12" x14ac:dyDescent="0.2">
      <c r="A391" s="12">
        <v>500</v>
      </c>
      <c r="B391" s="3">
        <v>773.15</v>
      </c>
      <c r="C391" s="7">
        <v>100</v>
      </c>
      <c r="D391" s="4"/>
      <c r="E391" s="59">
        <v>2583</v>
      </c>
      <c r="F391" s="9"/>
      <c r="G391" s="4"/>
      <c r="H391" s="49">
        <v>75.92</v>
      </c>
      <c r="I391" s="10">
        <v>30.475999999999999</v>
      </c>
      <c r="J391" s="11">
        <v>0.96430000000000005</v>
      </c>
      <c r="K391" s="4"/>
      <c r="L391" s="13" t="s">
        <v>326</v>
      </c>
    </row>
    <row r="392" spans="1:12" x14ac:dyDescent="0.2">
      <c r="A392" s="12">
        <v>500</v>
      </c>
      <c r="B392" s="3">
        <v>773.15</v>
      </c>
      <c r="C392" s="7">
        <v>150</v>
      </c>
      <c r="D392" s="4"/>
      <c r="E392" s="59">
        <v>2896</v>
      </c>
      <c r="F392" s="9"/>
      <c r="G392" s="4"/>
      <c r="H392" s="49">
        <v>82.21</v>
      </c>
      <c r="I392" s="10">
        <v>48.011000000000003</v>
      </c>
      <c r="J392" s="11">
        <v>0.59130000000000005</v>
      </c>
      <c r="K392" s="4"/>
      <c r="L392" s="13" t="s">
        <v>326</v>
      </c>
    </row>
    <row r="393" spans="1:12" x14ac:dyDescent="0.2">
      <c r="A393" s="12">
        <v>500</v>
      </c>
      <c r="B393" s="3">
        <v>773.15</v>
      </c>
      <c r="C393" s="7">
        <v>200</v>
      </c>
      <c r="D393" s="4"/>
      <c r="E393" s="59">
        <v>3284</v>
      </c>
      <c r="F393" s="9"/>
      <c r="G393" s="4"/>
      <c r="H393" s="49">
        <v>90.04</v>
      </c>
      <c r="I393" s="10">
        <v>67.599999999999994</v>
      </c>
      <c r="J393" s="11">
        <v>0.40550000000000003</v>
      </c>
      <c r="K393" s="4"/>
      <c r="L393" s="13" t="s">
        <v>326</v>
      </c>
    </row>
    <row r="394" spans="1:12" x14ac:dyDescent="0.2">
      <c r="A394" s="12">
        <v>500</v>
      </c>
      <c r="B394" s="3">
        <v>773.15</v>
      </c>
      <c r="C394" s="7">
        <v>250</v>
      </c>
      <c r="D394" s="4"/>
      <c r="E394" s="59">
        <v>3766</v>
      </c>
      <c r="F394" s="9"/>
      <c r="G394" s="4"/>
      <c r="H394" s="49">
        <v>100</v>
      </c>
      <c r="I394" s="10">
        <v>89.75</v>
      </c>
      <c r="J394" s="11">
        <v>0.29570000000000002</v>
      </c>
      <c r="K394" s="4"/>
      <c r="L394" s="13" t="s">
        <v>326</v>
      </c>
    </row>
    <row r="395" spans="1:12" x14ac:dyDescent="0.2">
      <c r="A395" s="12">
        <v>500</v>
      </c>
      <c r="B395" s="3">
        <v>773.15</v>
      </c>
      <c r="C395" s="7">
        <v>300</v>
      </c>
      <c r="D395" s="4"/>
      <c r="E395" s="59">
        <v>4360</v>
      </c>
      <c r="F395" s="9"/>
      <c r="G395" s="4"/>
      <c r="H395" s="49">
        <v>112.7</v>
      </c>
      <c r="I395" s="10">
        <v>115.07</v>
      </c>
      <c r="J395" s="11">
        <v>0.22470000000000001</v>
      </c>
      <c r="K395" s="4"/>
      <c r="L395" s="13" t="s">
        <v>326</v>
      </c>
    </row>
    <row r="396" spans="1:12" x14ac:dyDescent="0.2">
      <c r="A396" s="12">
        <v>500</v>
      </c>
      <c r="B396" s="3">
        <v>773.15</v>
      </c>
      <c r="C396" s="7">
        <v>350</v>
      </c>
      <c r="D396" s="4"/>
      <c r="E396" s="59">
        <v>5071</v>
      </c>
      <c r="F396" s="9"/>
      <c r="G396" s="4"/>
      <c r="H396" s="49">
        <v>129.30000000000001</v>
      </c>
      <c r="I396" s="10">
        <v>144.22999999999999</v>
      </c>
      <c r="J396" s="11">
        <v>0.1767</v>
      </c>
      <c r="K396" s="4"/>
      <c r="L396" s="13" t="s">
        <v>326</v>
      </c>
    </row>
    <row r="397" spans="1:12" x14ac:dyDescent="0.2">
      <c r="A397" s="12">
        <v>500</v>
      </c>
      <c r="B397" s="3">
        <v>773.15</v>
      </c>
      <c r="C397" s="7">
        <v>400</v>
      </c>
      <c r="D397" s="4"/>
      <c r="E397" s="59">
        <v>5875</v>
      </c>
      <c r="F397" s="9"/>
      <c r="G397" s="4"/>
      <c r="H397" s="49">
        <v>150.4</v>
      </c>
      <c r="I397" s="10">
        <v>177.78</v>
      </c>
      <c r="J397" s="11">
        <v>0.14399999999999999</v>
      </c>
      <c r="K397" s="4"/>
      <c r="L397" s="13" t="s">
        <v>326</v>
      </c>
    </row>
    <row r="398" spans="1:12" x14ac:dyDescent="0.2">
      <c r="A398" s="12">
        <v>500</v>
      </c>
      <c r="B398" s="3">
        <v>773.15</v>
      </c>
      <c r="C398" s="7">
        <v>450</v>
      </c>
      <c r="D398" s="4"/>
      <c r="E398" s="59">
        <v>6688</v>
      </c>
      <c r="F398" s="9"/>
      <c r="G398" s="4"/>
      <c r="H398" s="49">
        <v>176.4</v>
      </c>
      <c r="I398" s="10">
        <v>215.78</v>
      </c>
      <c r="J398" s="11">
        <v>0.1222</v>
      </c>
      <c r="K398" s="4"/>
      <c r="L398" s="13" t="s">
        <v>326</v>
      </c>
    </row>
    <row r="399" spans="1:12" x14ac:dyDescent="0.2">
      <c r="A399" s="12">
        <v>500</v>
      </c>
      <c r="B399" s="3">
        <v>773.15</v>
      </c>
      <c r="C399" s="7">
        <v>500</v>
      </c>
      <c r="D399" s="4"/>
      <c r="E399" s="59">
        <v>7309</v>
      </c>
      <c r="F399" s="9"/>
      <c r="G399" s="4"/>
      <c r="H399" s="49">
        <v>206</v>
      </c>
      <c r="I399" s="10">
        <v>257.11</v>
      </c>
      <c r="J399" s="11">
        <v>0.1096</v>
      </c>
      <c r="K399" s="4"/>
      <c r="L399" s="13" t="s">
        <v>326</v>
      </c>
    </row>
    <row r="400" spans="1:12" x14ac:dyDescent="0.2">
      <c r="A400" s="12">
        <v>500</v>
      </c>
      <c r="B400" s="3">
        <v>773.15</v>
      </c>
      <c r="C400" s="7">
        <v>600</v>
      </c>
      <c r="D400" s="4"/>
      <c r="E400" s="59">
        <v>7522</v>
      </c>
      <c r="F400" s="9"/>
      <c r="G400" s="4"/>
      <c r="H400" s="49">
        <v>265.2</v>
      </c>
      <c r="I400" s="10">
        <v>338.8</v>
      </c>
      <c r="J400" s="11">
        <v>0.1041</v>
      </c>
      <c r="K400" s="4"/>
      <c r="L400" s="13" t="s">
        <v>326</v>
      </c>
    </row>
    <row r="401" spans="1:12" x14ac:dyDescent="0.2">
      <c r="A401" s="12">
        <v>500</v>
      </c>
      <c r="B401" s="3">
        <v>773.15</v>
      </c>
      <c r="C401" s="7">
        <v>700</v>
      </c>
      <c r="D401" s="4"/>
      <c r="E401" s="59">
        <v>6969</v>
      </c>
      <c r="F401" s="9"/>
      <c r="G401" s="4"/>
      <c r="H401" s="49">
        <v>313.89999999999998</v>
      </c>
      <c r="I401" s="10">
        <v>406.02</v>
      </c>
      <c r="J401" s="11">
        <v>0.1109</v>
      </c>
      <c r="K401" s="4"/>
      <c r="L401" s="13" t="s">
        <v>326</v>
      </c>
    </row>
    <row r="402" spans="1:12" x14ac:dyDescent="0.2">
      <c r="A402" s="12">
        <v>500</v>
      </c>
      <c r="B402" s="3">
        <v>773.15</v>
      </c>
      <c r="C402" s="7">
        <v>800</v>
      </c>
      <c r="D402" s="4"/>
      <c r="E402" s="59">
        <v>6375</v>
      </c>
      <c r="F402" s="9"/>
      <c r="G402" s="4"/>
      <c r="H402" s="49">
        <v>351.4</v>
      </c>
      <c r="I402" s="10">
        <v>457.03</v>
      </c>
      <c r="J402" s="11">
        <v>0.1206</v>
      </c>
      <c r="K402" s="4"/>
      <c r="L402" s="13" t="s">
        <v>326</v>
      </c>
    </row>
    <row r="403" spans="1:12" x14ac:dyDescent="0.2">
      <c r="A403" s="12">
        <v>500</v>
      </c>
      <c r="B403" s="3">
        <v>773.15</v>
      </c>
      <c r="C403" s="7">
        <v>900</v>
      </c>
      <c r="D403" s="4"/>
      <c r="E403" s="59">
        <v>5916</v>
      </c>
      <c r="F403" s="9"/>
      <c r="G403" s="4"/>
      <c r="H403" s="49">
        <v>381.4</v>
      </c>
      <c r="I403" s="10">
        <v>496.46</v>
      </c>
      <c r="J403" s="11">
        <v>0.12989999999999999</v>
      </c>
      <c r="K403" s="4"/>
      <c r="L403" s="13" t="s">
        <v>326</v>
      </c>
    </row>
    <row r="404" spans="1:12" x14ac:dyDescent="0.2">
      <c r="A404" s="12">
        <v>500</v>
      </c>
      <c r="B404" s="3">
        <v>773.15</v>
      </c>
      <c r="C404" s="7">
        <v>1000</v>
      </c>
      <c r="D404" s="4"/>
      <c r="E404" s="59">
        <v>5576</v>
      </c>
      <c r="F404" s="9"/>
      <c r="G404" s="4"/>
      <c r="H404" s="49">
        <v>406.6</v>
      </c>
      <c r="I404" s="10">
        <v>528.20000000000005</v>
      </c>
      <c r="J404" s="11">
        <v>0.1381</v>
      </c>
      <c r="K404" s="4"/>
      <c r="L404" s="13" t="s">
        <v>326</v>
      </c>
    </row>
    <row r="405" spans="1:12" x14ac:dyDescent="0.2">
      <c r="A405" s="12">
        <v>550</v>
      </c>
      <c r="B405" s="3">
        <v>823.15</v>
      </c>
      <c r="C405" s="7">
        <v>1</v>
      </c>
      <c r="D405" s="4"/>
      <c r="E405" s="59">
        <v>2169</v>
      </c>
      <c r="F405" s="9"/>
      <c r="G405" s="4"/>
      <c r="H405" s="49">
        <v>72.81</v>
      </c>
      <c r="I405" s="10">
        <v>0.26340000000000002</v>
      </c>
      <c r="J405" s="11">
        <v>127.5</v>
      </c>
      <c r="K405" s="4"/>
      <c r="L405" s="13" t="s">
        <v>326</v>
      </c>
    </row>
    <row r="406" spans="1:12" x14ac:dyDescent="0.2">
      <c r="A406" s="12">
        <v>550</v>
      </c>
      <c r="B406" s="3">
        <v>823.15</v>
      </c>
      <c r="C406" s="7">
        <v>5</v>
      </c>
      <c r="D406" s="4"/>
      <c r="E406" s="59">
        <v>2180</v>
      </c>
      <c r="F406" s="9"/>
      <c r="G406" s="4"/>
      <c r="H406" s="49">
        <v>73.099999999999994</v>
      </c>
      <c r="I406" s="10">
        <v>1.32</v>
      </c>
      <c r="J406" s="11">
        <v>25.4</v>
      </c>
      <c r="K406" s="4"/>
      <c r="L406" s="13" t="s">
        <v>326</v>
      </c>
    </row>
    <row r="407" spans="1:12" x14ac:dyDescent="0.2">
      <c r="A407" s="12">
        <v>550</v>
      </c>
      <c r="B407" s="3">
        <v>823.15</v>
      </c>
      <c r="C407" s="7">
        <v>10</v>
      </c>
      <c r="D407" s="4"/>
      <c r="E407" s="59">
        <v>2195</v>
      </c>
      <c r="F407" s="9"/>
      <c r="G407" s="4"/>
      <c r="H407" s="49">
        <v>73.47</v>
      </c>
      <c r="I407" s="10">
        <v>2.6478999999999999</v>
      </c>
      <c r="J407" s="11">
        <v>12.64</v>
      </c>
      <c r="K407" s="4"/>
      <c r="L407" s="13" t="s">
        <v>326</v>
      </c>
    </row>
    <row r="408" spans="1:12" x14ac:dyDescent="0.2">
      <c r="A408" s="12">
        <v>550</v>
      </c>
      <c r="B408" s="3">
        <v>823.15</v>
      </c>
      <c r="C408" s="7">
        <v>20</v>
      </c>
      <c r="D408" s="4"/>
      <c r="E408" s="59">
        <v>2225</v>
      </c>
      <c r="F408" s="9"/>
      <c r="G408" s="4"/>
      <c r="H408" s="49">
        <v>74.23</v>
      </c>
      <c r="I408" s="10">
        <v>5.3277999999999999</v>
      </c>
      <c r="J408" s="11">
        <v>6.2610000000000001</v>
      </c>
      <c r="K408" s="4"/>
      <c r="L408" s="13" t="s">
        <v>326</v>
      </c>
    </row>
    <row r="409" spans="1:12" x14ac:dyDescent="0.2">
      <c r="A409" s="12">
        <v>550</v>
      </c>
      <c r="B409" s="3">
        <v>823.15</v>
      </c>
      <c r="C409" s="7">
        <v>30</v>
      </c>
      <c r="D409" s="4"/>
      <c r="E409" s="59">
        <v>2256</v>
      </c>
      <c r="F409" s="9"/>
      <c r="G409" s="4"/>
      <c r="H409" s="49">
        <v>75.010000000000005</v>
      </c>
      <c r="I409" s="10">
        <v>8.0406999999999993</v>
      </c>
      <c r="J409" s="11">
        <v>4.1340000000000003</v>
      </c>
      <c r="K409" s="4"/>
      <c r="L409" s="13" t="s">
        <v>326</v>
      </c>
    </row>
    <row r="410" spans="1:12" x14ac:dyDescent="0.2">
      <c r="A410" s="12">
        <v>550</v>
      </c>
      <c r="B410" s="3">
        <v>823.15</v>
      </c>
      <c r="C410" s="7">
        <v>40</v>
      </c>
      <c r="D410" s="4"/>
      <c r="E410" s="59">
        <v>2288</v>
      </c>
      <c r="F410" s="9"/>
      <c r="G410" s="4"/>
      <c r="H410" s="49">
        <v>75.81</v>
      </c>
      <c r="I410" s="10">
        <v>10.788</v>
      </c>
      <c r="J410" s="11">
        <v>3.0710000000000002</v>
      </c>
      <c r="K410" s="4"/>
      <c r="L410" s="13" t="s">
        <v>326</v>
      </c>
    </row>
    <row r="411" spans="1:12" x14ac:dyDescent="0.2">
      <c r="A411" s="12">
        <v>550</v>
      </c>
      <c r="B411" s="3">
        <v>823.15</v>
      </c>
      <c r="C411" s="7">
        <v>50</v>
      </c>
      <c r="D411" s="4"/>
      <c r="E411" s="59">
        <v>2321</v>
      </c>
      <c r="F411" s="9"/>
      <c r="G411" s="4"/>
      <c r="H411" s="49">
        <v>76.64</v>
      </c>
      <c r="I411" s="10">
        <v>13.57</v>
      </c>
      <c r="J411" s="11">
        <v>2.4329999999999998</v>
      </c>
      <c r="K411" s="4"/>
      <c r="L411" s="13" t="s">
        <v>326</v>
      </c>
    </row>
    <row r="412" spans="1:12" x14ac:dyDescent="0.2">
      <c r="A412" s="12">
        <v>550</v>
      </c>
      <c r="B412" s="3">
        <v>823.15</v>
      </c>
      <c r="C412" s="7">
        <v>60</v>
      </c>
      <c r="D412" s="4"/>
      <c r="E412" s="59">
        <v>2355</v>
      </c>
      <c r="F412" s="9"/>
      <c r="G412" s="4"/>
      <c r="H412" s="49">
        <v>77.489999999999995</v>
      </c>
      <c r="I412" s="10">
        <v>16.388000000000002</v>
      </c>
      <c r="J412" s="11">
        <v>2.008</v>
      </c>
      <c r="K412" s="4"/>
      <c r="L412" s="13" t="s">
        <v>326</v>
      </c>
    </row>
    <row r="413" spans="1:12" x14ac:dyDescent="0.2">
      <c r="A413" s="12">
        <v>550</v>
      </c>
      <c r="B413" s="3">
        <v>823.15</v>
      </c>
      <c r="C413" s="7">
        <v>70</v>
      </c>
      <c r="D413" s="4"/>
      <c r="E413" s="59">
        <v>2390</v>
      </c>
      <c r="F413" s="9"/>
      <c r="G413" s="4"/>
      <c r="H413" s="49">
        <v>78.38</v>
      </c>
      <c r="I413" s="10">
        <v>19.242999999999999</v>
      </c>
      <c r="J413" s="11">
        <v>1.704</v>
      </c>
      <c r="K413" s="4"/>
      <c r="L413" s="13" t="s">
        <v>326</v>
      </c>
    </row>
    <row r="414" spans="1:12" x14ac:dyDescent="0.2">
      <c r="A414" s="12">
        <v>550</v>
      </c>
      <c r="B414" s="3">
        <v>823.15</v>
      </c>
      <c r="C414" s="7">
        <v>80</v>
      </c>
      <c r="D414" s="4"/>
      <c r="E414" s="59">
        <v>2426</v>
      </c>
      <c r="F414" s="9"/>
      <c r="G414" s="4"/>
      <c r="H414" s="49">
        <v>79.290000000000006</v>
      </c>
      <c r="I414" s="10">
        <v>22.138000000000002</v>
      </c>
      <c r="J414" s="11">
        <v>1.476</v>
      </c>
      <c r="K414" s="4"/>
      <c r="L414" s="13" t="s">
        <v>326</v>
      </c>
    </row>
    <row r="415" spans="1:12" x14ac:dyDescent="0.2">
      <c r="A415" s="12">
        <v>550</v>
      </c>
      <c r="B415" s="3">
        <v>823.15</v>
      </c>
      <c r="C415" s="7">
        <v>90</v>
      </c>
      <c r="D415" s="4"/>
      <c r="E415" s="59">
        <v>2463</v>
      </c>
      <c r="F415" s="9"/>
      <c r="G415" s="4"/>
      <c r="H415" s="49">
        <v>80.23</v>
      </c>
      <c r="I415" s="10">
        <v>25.071000000000002</v>
      </c>
      <c r="J415" s="11">
        <v>1.2989999999999999</v>
      </c>
      <c r="K415" s="4"/>
      <c r="L415" s="13" t="s">
        <v>326</v>
      </c>
    </row>
    <row r="416" spans="1:12" x14ac:dyDescent="0.2">
      <c r="A416" s="12">
        <v>550</v>
      </c>
      <c r="B416" s="3">
        <v>823.15</v>
      </c>
      <c r="C416" s="7">
        <v>100</v>
      </c>
      <c r="D416" s="4"/>
      <c r="E416" s="59">
        <v>2501</v>
      </c>
      <c r="F416" s="9"/>
      <c r="G416" s="4"/>
      <c r="H416" s="49">
        <v>81.2</v>
      </c>
      <c r="I416" s="10">
        <v>28.045999999999999</v>
      </c>
      <c r="J416" s="11">
        <v>1.157</v>
      </c>
      <c r="K416" s="4"/>
      <c r="L416" s="13" t="s">
        <v>326</v>
      </c>
    </row>
    <row r="417" spans="1:12" x14ac:dyDescent="0.2">
      <c r="A417" s="12">
        <v>550</v>
      </c>
      <c r="B417" s="3">
        <v>823.15</v>
      </c>
      <c r="C417" s="7">
        <v>150</v>
      </c>
      <c r="D417" s="4"/>
      <c r="E417" s="59">
        <v>2711</v>
      </c>
      <c r="F417" s="9"/>
      <c r="G417" s="4"/>
      <c r="H417" s="49">
        <v>86.54</v>
      </c>
      <c r="I417" s="10">
        <v>43.582000000000001</v>
      </c>
      <c r="J417" s="11">
        <v>0.73240000000000005</v>
      </c>
      <c r="K417" s="4"/>
      <c r="L417" s="13" t="s">
        <v>326</v>
      </c>
    </row>
    <row r="418" spans="1:12" x14ac:dyDescent="0.2">
      <c r="A418" s="12">
        <v>550</v>
      </c>
      <c r="B418" s="3">
        <v>823.15</v>
      </c>
      <c r="C418" s="7">
        <v>200</v>
      </c>
      <c r="D418" s="4"/>
      <c r="E418" s="59">
        <v>2955</v>
      </c>
      <c r="F418" s="9"/>
      <c r="G418" s="4"/>
      <c r="H418" s="49">
        <v>92.86</v>
      </c>
      <c r="I418" s="10">
        <v>60.347999999999999</v>
      </c>
      <c r="J418" s="11">
        <v>0.52070000000000005</v>
      </c>
      <c r="K418" s="4"/>
      <c r="L418" s="13" t="s">
        <v>326</v>
      </c>
    </row>
    <row r="419" spans="1:12" x14ac:dyDescent="0.2">
      <c r="A419" s="12">
        <v>550</v>
      </c>
      <c r="B419" s="3">
        <v>823.15</v>
      </c>
      <c r="C419" s="7">
        <v>250</v>
      </c>
      <c r="D419" s="4"/>
      <c r="E419" s="59">
        <v>3235</v>
      </c>
      <c r="F419" s="9"/>
      <c r="G419" s="4"/>
      <c r="H419" s="49">
        <v>100.4</v>
      </c>
      <c r="I419" s="10">
        <v>78.522000000000006</v>
      </c>
      <c r="J419" s="11">
        <v>0.39500000000000002</v>
      </c>
      <c r="K419" s="4"/>
      <c r="L419" s="13" t="s">
        <v>326</v>
      </c>
    </row>
    <row r="420" spans="1:12" x14ac:dyDescent="0.2">
      <c r="A420" s="12">
        <v>550</v>
      </c>
      <c r="B420" s="3">
        <v>823.15</v>
      </c>
      <c r="C420" s="7">
        <v>300</v>
      </c>
      <c r="D420" s="4"/>
      <c r="E420" s="59">
        <v>3553</v>
      </c>
      <c r="F420" s="9"/>
      <c r="G420" s="4"/>
      <c r="H420" s="49">
        <v>109.3</v>
      </c>
      <c r="I420" s="10">
        <v>98.284999999999997</v>
      </c>
      <c r="J420" s="11">
        <v>0.313</v>
      </c>
      <c r="K420" s="4"/>
      <c r="L420" s="13" t="s">
        <v>326</v>
      </c>
    </row>
    <row r="421" spans="1:12" x14ac:dyDescent="0.2">
      <c r="A421" s="12">
        <v>550</v>
      </c>
      <c r="B421" s="3">
        <v>823.15</v>
      </c>
      <c r="C421" s="7">
        <v>350</v>
      </c>
      <c r="D421" s="4"/>
      <c r="E421" s="59">
        <v>3907</v>
      </c>
      <c r="F421" s="9"/>
      <c r="G421" s="4"/>
      <c r="H421" s="49">
        <v>119.9</v>
      </c>
      <c r="I421" s="10">
        <v>119.79</v>
      </c>
      <c r="J421" s="11">
        <v>0.25619999999999998</v>
      </c>
      <c r="K421" s="4"/>
      <c r="L421" s="13" t="s">
        <v>326</v>
      </c>
    </row>
    <row r="422" spans="1:12" x14ac:dyDescent="0.2">
      <c r="A422" s="12">
        <v>550</v>
      </c>
      <c r="B422" s="3">
        <v>823.15</v>
      </c>
      <c r="C422" s="7">
        <v>400</v>
      </c>
      <c r="D422" s="4"/>
      <c r="E422" s="59">
        <v>4294</v>
      </c>
      <c r="F422" s="9"/>
      <c r="G422" s="4"/>
      <c r="H422" s="49">
        <v>132.5</v>
      </c>
      <c r="I422" s="10">
        <v>143.16</v>
      </c>
      <c r="J422" s="11">
        <v>0.2155</v>
      </c>
      <c r="K422" s="4"/>
      <c r="L422" s="13" t="s">
        <v>326</v>
      </c>
    </row>
    <row r="423" spans="1:12" x14ac:dyDescent="0.2">
      <c r="A423" s="12">
        <v>550</v>
      </c>
      <c r="B423" s="3">
        <v>823.15</v>
      </c>
      <c r="C423" s="7">
        <v>450</v>
      </c>
      <c r="D423" s="4"/>
      <c r="E423" s="59">
        <v>4700</v>
      </c>
      <c r="F423" s="9"/>
      <c r="G423" s="4"/>
      <c r="H423" s="49">
        <v>147.19999999999999</v>
      </c>
      <c r="I423" s="10">
        <v>168.4</v>
      </c>
      <c r="J423" s="11">
        <v>0.18590000000000001</v>
      </c>
      <c r="K423" s="4"/>
      <c r="L423" s="13" t="s">
        <v>326</v>
      </c>
    </row>
    <row r="424" spans="1:12" x14ac:dyDescent="0.2">
      <c r="A424" s="12">
        <v>550</v>
      </c>
      <c r="B424" s="3">
        <v>823.15</v>
      </c>
      <c r="C424" s="7">
        <v>500</v>
      </c>
      <c r="D424" s="4"/>
      <c r="E424" s="59">
        <v>5103</v>
      </c>
      <c r="F424" s="9"/>
      <c r="G424" s="4"/>
      <c r="H424" s="49">
        <v>164</v>
      </c>
      <c r="I424" s="10">
        <v>195.37</v>
      </c>
      <c r="J424" s="11">
        <v>0.16450000000000001</v>
      </c>
      <c r="K424" s="4"/>
      <c r="L424" s="13" t="s">
        <v>326</v>
      </c>
    </row>
    <row r="425" spans="1:12" x14ac:dyDescent="0.2">
      <c r="A425" s="12">
        <v>550</v>
      </c>
      <c r="B425" s="3">
        <v>823.15</v>
      </c>
      <c r="C425" s="7">
        <v>600</v>
      </c>
      <c r="D425" s="4"/>
      <c r="E425" s="59">
        <v>5753</v>
      </c>
      <c r="F425" s="9"/>
      <c r="G425" s="4"/>
      <c r="H425" s="49">
        <v>202.6</v>
      </c>
      <c r="I425" s="10">
        <v>252.86</v>
      </c>
      <c r="J425" s="11">
        <v>0.13919999999999999</v>
      </c>
      <c r="K425" s="4"/>
      <c r="L425" s="13" t="s">
        <v>326</v>
      </c>
    </row>
    <row r="426" spans="1:12" x14ac:dyDescent="0.2">
      <c r="A426" s="12">
        <v>550</v>
      </c>
      <c r="B426" s="3">
        <v>823.15</v>
      </c>
      <c r="C426" s="7">
        <v>700</v>
      </c>
      <c r="D426" s="4"/>
      <c r="E426" s="59">
        <v>6037</v>
      </c>
      <c r="F426" s="9"/>
      <c r="G426" s="4"/>
      <c r="H426" s="49">
        <v>243.4</v>
      </c>
      <c r="I426" s="10">
        <v>310.25</v>
      </c>
      <c r="J426" s="11">
        <v>0.13</v>
      </c>
      <c r="K426" s="4"/>
      <c r="L426" s="13" t="s">
        <v>326</v>
      </c>
    </row>
    <row r="427" spans="1:12" x14ac:dyDescent="0.2">
      <c r="A427" s="12">
        <v>550</v>
      </c>
      <c r="B427" s="3">
        <v>823.15</v>
      </c>
      <c r="C427" s="7">
        <v>800</v>
      </c>
      <c r="D427" s="4"/>
      <c r="E427" s="59">
        <v>5982</v>
      </c>
      <c r="F427" s="9"/>
      <c r="G427" s="4"/>
      <c r="H427" s="49">
        <v>281.39999999999998</v>
      </c>
      <c r="I427" s="10">
        <v>362.31</v>
      </c>
      <c r="J427" s="11">
        <v>0.1298</v>
      </c>
      <c r="K427" s="4"/>
      <c r="L427" s="13" t="s">
        <v>326</v>
      </c>
    </row>
    <row r="428" spans="1:12" x14ac:dyDescent="0.2">
      <c r="A428" s="12">
        <v>550</v>
      </c>
      <c r="B428" s="3">
        <v>823.15</v>
      </c>
      <c r="C428" s="7">
        <v>900</v>
      </c>
      <c r="D428" s="4"/>
      <c r="E428" s="59">
        <v>5778</v>
      </c>
      <c r="F428" s="9"/>
      <c r="G428" s="4"/>
      <c r="H428" s="49">
        <v>314.60000000000002</v>
      </c>
      <c r="I428" s="10">
        <v>406.89</v>
      </c>
      <c r="J428" s="11">
        <v>0.1338</v>
      </c>
      <c r="K428" s="4"/>
      <c r="L428" s="13" t="s">
        <v>326</v>
      </c>
    </row>
    <row r="429" spans="1:12" x14ac:dyDescent="0.2">
      <c r="A429" s="12">
        <v>550</v>
      </c>
      <c r="B429" s="3">
        <v>823.15</v>
      </c>
      <c r="C429" s="7">
        <v>1000</v>
      </c>
      <c r="D429" s="4"/>
      <c r="E429" s="59">
        <v>5549</v>
      </c>
      <c r="F429" s="9"/>
      <c r="G429" s="4"/>
      <c r="H429" s="49">
        <v>343.2</v>
      </c>
      <c r="I429" s="10">
        <v>444.48</v>
      </c>
      <c r="J429" s="11">
        <v>0.1391</v>
      </c>
      <c r="K429" s="4"/>
      <c r="L429" s="13" t="s">
        <v>326</v>
      </c>
    </row>
    <row r="430" spans="1:12" x14ac:dyDescent="0.2">
      <c r="A430" s="12">
        <v>600</v>
      </c>
      <c r="B430" s="3">
        <v>873.15</v>
      </c>
      <c r="C430" s="7">
        <v>1</v>
      </c>
      <c r="D430" s="4"/>
      <c r="E430" s="59">
        <v>2203</v>
      </c>
      <c r="F430" s="9"/>
      <c r="G430" s="4"/>
      <c r="H430" s="49">
        <v>79.17</v>
      </c>
      <c r="I430" s="10">
        <v>0.24830000000000002</v>
      </c>
      <c r="J430" s="11">
        <v>144.80000000000001</v>
      </c>
      <c r="K430" s="4"/>
      <c r="L430" s="13" t="s">
        <v>326</v>
      </c>
    </row>
    <row r="431" spans="1:12" x14ac:dyDescent="0.2">
      <c r="A431" s="12">
        <v>600</v>
      </c>
      <c r="B431" s="3">
        <v>873.15</v>
      </c>
      <c r="C431" s="7">
        <v>5</v>
      </c>
      <c r="D431" s="4"/>
      <c r="E431" s="59">
        <v>2213</v>
      </c>
      <c r="F431" s="9"/>
      <c r="G431" s="4"/>
      <c r="H431" s="49">
        <v>79.459999999999994</v>
      </c>
      <c r="I431" s="10">
        <v>1.2436</v>
      </c>
      <c r="J431" s="11">
        <v>28.88</v>
      </c>
      <c r="K431" s="4"/>
      <c r="L431" s="13" t="s">
        <v>326</v>
      </c>
    </row>
    <row r="432" spans="1:12" x14ac:dyDescent="0.2">
      <c r="A432" s="12">
        <v>600</v>
      </c>
      <c r="B432" s="3">
        <v>873.15</v>
      </c>
      <c r="C432" s="7">
        <v>10</v>
      </c>
      <c r="D432" s="4"/>
      <c r="E432" s="59">
        <v>2224</v>
      </c>
      <c r="F432" s="9"/>
      <c r="G432" s="4"/>
      <c r="H432" s="49">
        <v>79.81</v>
      </c>
      <c r="I432" s="10">
        <v>2.4931000000000001</v>
      </c>
      <c r="J432" s="11">
        <v>14.39</v>
      </c>
      <c r="K432" s="4"/>
      <c r="L432" s="13" t="s">
        <v>326</v>
      </c>
    </row>
    <row r="433" spans="1:12" x14ac:dyDescent="0.2">
      <c r="A433" s="12">
        <v>600</v>
      </c>
      <c r="B433" s="3">
        <v>873.15</v>
      </c>
      <c r="C433" s="7">
        <v>20</v>
      </c>
      <c r="D433" s="4"/>
      <c r="E433" s="59">
        <v>2249</v>
      </c>
      <c r="F433" s="9"/>
      <c r="G433" s="4"/>
      <c r="H433" s="49">
        <v>80.540000000000006</v>
      </c>
      <c r="I433" s="10">
        <v>5.0096999999999996</v>
      </c>
      <c r="J433" s="11">
        <v>7.149</v>
      </c>
      <c r="K433" s="4"/>
      <c r="L433" s="13" t="s">
        <v>326</v>
      </c>
    </row>
    <row r="434" spans="1:12" x14ac:dyDescent="0.2">
      <c r="A434" s="12">
        <v>600</v>
      </c>
      <c r="B434" s="3">
        <v>873.15</v>
      </c>
      <c r="C434" s="7">
        <v>30</v>
      </c>
      <c r="D434" s="4"/>
      <c r="E434" s="59">
        <v>2273</v>
      </c>
      <c r="F434" s="9"/>
      <c r="G434" s="4"/>
      <c r="H434" s="49">
        <v>81.28</v>
      </c>
      <c r="I434" s="10">
        <v>7.5503</v>
      </c>
      <c r="J434" s="11">
        <v>4.7359999999999998</v>
      </c>
      <c r="K434" s="4"/>
      <c r="L434" s="13" t="s">
        <v>326</v>
      </c>
    </row>
    <row r="435" spans="1:12" x14ac:dyDescent="0.2">
      <c r="A435" s="12">
        <v>600</v>
      </c>
      <c r="B435" s="3">
        <v>873.15</v>
      </c>
      <c r="C435" s="7">
        <v>40</v>
      </c>
      <c r="D435" s="4"/>
      <c r="E435" s="59">
        <v>2298</v>
      </c>
      <c r="F435" s="9"/>
      <c r="G435" s="4"/>
      <c r="H435" s="49">
        <v>82.05</v>
      </c>
      <c r="I435" s="10">
        <v>10.116</v>
      </c>
      <c r="J435" s="11">
        <v>3.5289999999999999</v>
      </c>
      <c r="K435" s="4"/>
      <c r="L435" s="13" t="s">
        <v>326</v>
      </c>
    </row>
    <row r="436" spans="1:12" x14ac:dyDescent="0.2">
      <c r="A436" s="12">
        <v>600</v>
      </c>
      <c r="B436" s="3">
        <v>873.15</v>
      </c>
      <c r="C436" s="7">
        <v>50</v>
      </c>
      <c r="D436" s="4"/>
      <c r="E436" s="59">
        <v>2324</v>
      </c>
      <c r="F436" s="9"/>
      <c r="G436" s="4"/>
      <c r="H436" s="49">
        <v>82.83</v>
      </c>
      <c r="I436" s="10">
        <v>12.706</v>
      </c>
      <c r="J436" s="11">
        <v>2.8050000000000002</v>
      </c>
      <c r="K436" s="4"/>
      <c r="L436" s="13" t="s">
        <v>326</v>
      </c>
    </row>
    <row r="437" spans="1:12" x14ac:dyDescent="0.2">
      <c r="A437" s="12">
        <v>600</v>
      </c>
      <c r="B437" s="3">
        <v>873.15</v>
      </c>
      <c r="C437" s="7">
        <v>60</v>
      </c>
      <c r="D437" s="4"/>
      <c r="E437" s="59">
        <v>2350</v>
      </c>
      <c r="F437" s="9"/>
      <c r="G437" s="4"/>
      <c r="H437" s="49">
        <v>83.64</v>
      </c>
      <c r="I437" s="10">
        <v>15.321999999999999</v>
      </c>
      <c r="J437" s="11">
        <v>2.323</v>
      </c>
      <c r="K437" s="4"/>
      <c r="L437" s="13" t="s">
        <v>326</v>
      </c>
    </row>
    <row r="438" spans="1:12" x14ac:dyDescent="0.2">
      <c r="A438" s="12">
        <v>600</v>
      </c>
      <c r="B438" s="3">
        <v>873.15</v>
      </c>
      <c r="C438" s="7">
        <v>70</v>
      </c>
      <c r="D438" s="4"/>
      <c r="E438" s="59">
        <v>2377</v>
      </c>
      <c r="F438" s="9"/>
      <c r="G438" s="4"/>
      <c r="H438" s="49">
        <v>84.46</v>
      </c>
      <c r="I438" s="10">
        <v>17.965</v>
      </c>
      <c r="J438" s="11">
        <v>1.978</v>
      </c>
      <c r="K438" s="4"/>
      <c r="L438" s="13" t="s">
        <v>326</v>
      </c>
    </row>
    <row r="439" spans="1:12" x14ac:dyDescent="0.2">
      <c r="A439" s="12">
        <v>600</v>
      </c>
      <c r="B439" s="3">
        <v>873.15</v>
      </c>
      <c r="C439" s="7">
        <v>80</v>
      </c>
      <c r="D439" s="4"/>
      <c r="E439" s="59">
        <v>2404</v>
      </c>
      <c r="F439" s="9"/>
      <c r="G439" s="4"/>
      <c r="H439" s="49">
        <v>85.31</v>
      </c>
      <c r="I439" s="10">
        <v>20.634</v>
      </c>
      <c r="J439" s="11">
        <v>1.72</v>
      </c>
      <c r="K439" s="4"/>
      <c r="L439" s="13" t="s">
        <v>326</v>
      </c>
    </row>
    <row r="440" spans="1:12" x14ac:dyDescent="0.2">
      <c r="A440" s="12">
        <v>600</v>
      </c>
      <c r="B440" s="3">
        <v>873.15</v>
      </c>
      <c r="C440" s="7">
        <v>90</v>
      </c>
      <c r="D440" s="4"/>
      <c r="E440" s="59">
        <v>2432</v>
      </c>
      <c r="F440" s="9"/>
      <c r="G440" s="4"/>
      <c r="H440" s="49">
        <v>86.18</v>
      </c>
      <c r="I440" s="10">
        <v>23.332000000000001</v>
      </c>
      <c r="J440" s="11">
        <v>1.5189999999999999</v>
      </c>
      <c r="K440" s="4"/>
      <c r="L440" s="13" t="s">
        <v>326</v>
      </c>
    </row>
    <row r="441" spans="1:12" x14ac:dyDescent="0.2">
      <c r="A441" s="12">
        <v>600</v>
      </c>
      <c r="B441" s="3">
        <v>873.15</v>
      </c>
      <c r="C441" s="7">
        <v>100</v>
      </c>
      <c r="D441" s="4"/>
      <c r="E441" s="59">
        <v>2460</v>
      </c>
      <c r="F441" s="9"/>
      <c r="G441" s="4"/>
      <c r="H441" s="49">
        <v>87.08</v>
      </c>
      <c r="I441" s="10">
        <v>26.056999999999999</v>
      </c>
      <c r="J441" s="11">
        <v>1.3580000000000001</v>
      </c>
      <c r="K441" s="4"/>
      <c r="L441" s="13" t="s">
        <v>326</v>
      </c>
    </row>
    <row r="442" spans="1:12" x14ac:dyDescent="0.2">
      <c r="A442" s="12">
        <v>600</v>
      </c>
      <c r="B442" s="3">
        <v>873.15</v>
      </c>
      <c r="C442" s="7">
        <v>150</v>
      </c>
      <c r="D442" s="4"/>
      <c r="E442" s="59">
        <v>2612</v>
      </c>
      <c r="F442" s="9"/>
      <c r="G442" s="4"/>
      <c r="H442" s="49">
        <v>91.92</v>
      </c>
      <c r="I442" s="10">
        <v>40.127000000000002</v>
      </c>
      <c r="J442" s="11">
        <v>0.877</v>
      </c>
      <c r="K442" s="4"/>
      <c r="L442" s="13" t="s">
        <v>326</v>
      </c>
    </row>
    <row r="443" spans="1:12" x14ac:dyDescent="0.2">
      <c r="A443" s="12">
        <v>600</v>
      </c>
      <c r="B443" s="3">
        <v>873.15</v>
      </c>
      <c r="C443" s="7">
        <v>200</v>
      </c>
      <c r="D443" s="4"/>
      <c r="E443" s="59">
        <v>2781</v>
      </c>
      <c r="F443" s="9"/>
      <c r="G443" s="4"/>
      <c r="H443" s="49">
        <v>97.44</v>
      </c>
      <c r="I443" s="10">
        <v>54.991999999999997</v>
      </c>
      <c r="J443" s="11">
        <v>0.6371</v>
      </c>
      <c r="K443" s="4"/>
      <c r="L443" s="13" t="s">
        <v>326</v>
      </c>
    </row>
    <row r="444" spans="1:12" x14ac:dyDescent="0.2">
      <c r="A444" s="12">
        <v>600</v>
      </c>
      <c r="B444" s="3">
        <v>873.15</v>
      </c>
      <c r="C444" s="7">
        <v>250</v>
      </c>
      <c r="D444" s="4"/>
      <c r="E444" s="59">
        <v>2968</v>
      </c>
      <c r="F444" s="9"/>
      <c r="G444" s="4"/>
      <c r="H444" s="49">
        <v>103.7</v>
      </c>
      <c r="I444" s="10">
        <v>70.722999999999999</v>
      </c>
      <c r="J444" s="11">
        <v>0.49430000000000002</v>
      </c>
      <c r="K444" s="4"/>
      <c r="L444" s="13" t="s">
        <v>326</v>
      </c>
    </row>
    <row r="445" spans="1:12" x14ac:dyDescent="0.2">
      <c r="A445" s="12">
        <v>600</v>
      </c>
      <c r="B445" s="3">
        <v>873.15</v>
      </c>
      <c r="C445" s="7">
        <v>300</v>
      </c>
      <c r="D445" s="4"/>
      <c r="E445" s="59">
        <v>3171</v>
      </c>
      <c r="F445" s="9"/>
      <c r="G445" s="4"/>
      <c r="H445" s="49">
        <v>110.9</v>
      </c>
      <c r="I445" s="10">
        <v>87.38</v>
      </c>
      <c r="J445" s="11">
        <v>0.40039999999999998</v>
      </c>
      <c r="K445" s="4"/>
      <c r="L445" s="13" t="s">
        <v>326</v>
      </c>
    </row>
    <row r="446" spans="1:12" x14ac:dyDescent="0.2">
      <c r="A446" s="12">
        <v>600</v>
      </c>
      <c r="B446" s="3">
        <v>873.15</v>
      </c>
      <c r="C446" s="7">
        <v>350</v>
      </c>
      <c r="D446" s="4"/>
      <c r="E446" s="59">
        <v>3389</v>
      </c>
      <c r="F446" s="9"/>
      <c r="G446" s="4"/>
      <c r="H446" s="49">
        <v>119.1</v>
      </c>
      <c r="I446" s="10">
        <v>105.01</v>
      </c>
      <c r="J446" s="11">
        <v>0.3347</v>
      </c>
      <c r="K446" s="4"/>
      <c r="L446" s="13" t="s">
        <v>326</v>
      </c>
    </row>
    <row r="447" spans="1:12" x14ac:dyDescent="0.2">
      <c r="A447" s="12">
        <v>600</v>
      </c>
      <c r="B447" s="3">
        <v>873.15</v>
      </c>
      <c r="C447" s="7">
        <v>400</v>
      </c>
      <c r="D447" s="4"/>
      <c r="E447" s="59">
        <v>3619</v>
      </c>
      <c r="F447" s="9"/>
      <c r="G447" s="4"/>
      <c r="H447" s="49">
        <v>128.4</v>
      </c>
      <c r="I447" s="10">
        <v>123.62</v>
      </c>
      <c r="J447" s="11">
        <v>0.28689999999999999</v>
      </c>
      <c r="K447" s="4"/>
      <c r="L447" s="13" t="s">
        <v>326</v>
      </c>
    </row>
    <row r="448" spans="1:12" x14ac:dyDescent="0.2">
      <c r="A448" s="12">
        <v>600</v>
      </c>
      <c r="B448" s="3">
        <v>873.15</v>
      </c>
      <c r="C448" s="7">
        <v>450</v>
      </c>
      <c r="D448" s="4"/>
      <c r="E448" s="59">
        <v>3857</v>
      </c>
      <c r="F448" s="9"/>
      <c r="G448" s="4"/>
      <c r="H448" s="49">
        <v>138.80000000000001</v>
      </c>
      <c r="I448" s="10">
        <v>143.21</v>
      </c>
      <c r="J448" s="11">
        <v>0.25130000000000002</v>
      </c>
      <c r="K448" s="4"/>
      <c r="L448" s="13" t="s">
        <v>326</v>
      </c>
    </row>
    <row r="449" spans="1:12" x14ac:dyDescent="0.2">
      <c r="A449" s="12">
        <v>600</v>
      </c>
      <c r="B449" s="3">
        <v>873.15</v>
      </c>
      <c r="C449" s="7">
        <v>500</v>
      </c>
      <c r="D449" s="4"/>
      <c r="E449" s="59">
        <v>4097</v>
      </c>
      <c r="F449" s="9"/>
      <c r="G449" s="4"/>
      <c r="H449" s="49">
        <v>150.4</v>
      </c>
      <c r="I449" s="10">
        <v>163.69999999999999</v>
      </c>
      <c r="J449" s="11">
        <v>0.22420000000000001</v>
      </c>
      <c r="K449" s="4"/>
      <c r="L449" s="13" t="s">
        <v>326</v>
      </c>
    </row>
    <row r="450" spans="1:12" x14ac:dyDescent="0.2">
      <c r="A450" s="12">
        <v>600</v>
      </c>
      <c r="B450" s="3">
        <v>873.15</v>
      </c>
      <c r="C450" s="7">
        <v>600</v>
      </c>
      <c r="D450" s="4"/>
      <c r="E450" s="59">
        <v>4556</v>
      </c>
      <c r="F450" s="9"/>
      <c r="G450" s="4"/>
      <c r="H450" s="49">
        <v>176.7</v>
      </c>
      <c r="I450" s="10">
        <v>206.89</v>
      </c>
      <c r="J450" s="11">
        <v>0.1875</v>
      </c>
      <c r="K450" s="4"/>
      <c r="L450" s="13" t="s">
        <v>326</v>
      </c>
    </row>
    <row r="451" spans="1:12" x14ac:dyDescent="0.2">
      <c r="A451" s="12">
        <v>600</v>
      </c>
      <c r="B451" s="3">
        <v>873.15</v>
      </c>
      <c r="C451" s="7">
        <v>700</v>
      </c>
      <c r="D451" s="4"/>
      <c r="E451" s="59">
        <v>4923</v>
      </c>
      <c r="F451" s="9"/>
      <c r="G451" s="4"/>
      <c r="H451" s="49">
        <v>206.3</v>
      </c>
      <c r="I451" s="10">
        <v>251.58</v>
      </c>
      <c r="J451" s="11">
        <v>0.1666</v>
      </c>
      <c r="K451" s="4"/>
      <c r="L451" s="13" t="s">
        <v>326</v>
      </c>
    </row>
    <row r="452" spans="1:12" x14ac:dyDescent="0.2">
      <c r="A452" s="12">
        <v>600</v>
      </c>
      <c r="B452" s="3">
        <v>873.15</v>
      </c>
      <c r="C452" s="7">
        <v>800</v>
      </c>
      <c r="D452" s="4"/>
      <c r="E452" s="59">
        <v>5137</v>
      </c>
      <c r="F452" s="9"/>
      <c r="G452" s="4"/>
      <c r="H452" s="49">
        <v>237</v>
      </c>
      <c r="I452" s="10">
        <v>295.54000000000002</v>
      </c>
      <c r="J452" s="11">
        <v>0.15609999999999999</v>
      </c>
      <c r="K452" s="4"/>
      <c r="L452" s="13" t="s">
        <v>326</v>
      </c>
    </row>
    <row r="453" spans="1:12" x14ac:dyDescent="0.2">
      <c r="A453" s="12">
        <v>600</v>
      </c>
      <c r="B453" s="3">
        <v>873.15</v>
      </c>
      <c r="C453" s="7">
        <v>900</v>
      </c>
      <c r="D453" s="4"/>
      <c r="E453" s="59">
        <v>5206</v>
      </c>
      <c r="F453" s="9"/>
      <c r="G453" s="4"/>
      <c r="H453" s="49">
        <v>266.8</v>
      </c>
      <c r="I453" s="10">
        <v>336.75</v>
      </c>
      <c r="J453" s="11">
        <v>0.1522</v>
      </c>
      <c r="K453" s="4"/>
      <c r="L453" s="13" t="s">
        <v>326</v>
      </c>
    </row>
    <row r="454" spans="1:12" x14ac:dyDescent="0.2">
      <c r="A454" s="12">
        <v>600</v>
      </c>
      <c r="B454" s="3">
        <v>873.15</v>
      </c>
      <c r="C454" s="7">
        <v>1000</v>
      </c>
      <c r="D454" s="4"/>
      <c r="E454" s="59">
        <v>5171</v>
      </c>
      <c r="F454" s="9"/>
      <c r="G454" s="4"/>
      <c r="H454" s="49">
        <v>294.5</v>
      </c>
      <c r="I454" s="10">
        <v>374.22</v>
      </c>
      <c r="J454" s="11">
        <v>0.1522</v>
      </c>
      <c r="K454" s="4"/>
      <c r="L454" s="13" t="s">
        <v>326</v>
      </c>
    </row>
    <row r="455" spans="1:12" x14ac:dyDescent="0.2">
      <c r="A455" s="12">
        <v>650</v>
      </c>
      <c r="B455" s="3">
        <v>923.15</v>
      </c>
      <c r="C455" s="7">
        <v>1</v>
      </c>
      <c r="D455" s="4"/>
      <c r="E455" s="59">
        <v>2238</v>
      </c>
      <c r="F455" s="9"/>
      <c r="G455" s="4"/>
      <c r="H455" s="49">
        <v>85.67</v>
      </c>
      <c r="I455" s="10">
        <v>0.23480000000000001</v>
      </c>
      <c r="J455" s="11">
        <v>163</v>
      </c>
      <c r="K455" s="4"/>
      <c r="L455" s="13" t="s">
        <v>326</v>
      </c>
    </row>
    <row r="456" spans="1:12" x14ac:dyDescent="0.2">
      <c r="A456" s="12">
        <v>650</v>
      </c>
      <c r="B456" s="3">
        <v>923.15</v>
      </c>
      <c r="C456" s="7">
        <v>5</v>
      </c>
      <c r="D456" s="4"/>
      <c r="E456" s="59">
        <v>2246</v>
      </c>
      <c r="F456" s="9"/>
      <c r="G456" s="4"/>
      <c r="H456" s="49">
        <v>85.95</v>
      </c>
      <c r="I456" s="10">
        <v>1.1757</v>
      </c>
      <c r="J456" s="11">
        <v>32.549999999999997</v>
      </c>
      <c r="K456" s="4"/>
      <c r="L456" s="13" t="s">
        <v>326</v>
      </c>
    </row>
    <row r="457" spans="1:12" x14ac:dyDescent="0.2">
      <c r="A457" s="12">
        <v>650</v>
      </c>
      <c r="B457" s="3">
        <v>923.15</v>
      </c>
      <c r="C457" s="7">
        <v>10</v>
      </c>
      <c r="D457" s="4"/>
      <c r="E457" s="59">
        <v>2255</v>
      </c>
      <c r="F457" s="9"/>
      <c r="G457" s="4"/>
      <c r="H457" s="49">
        <v>86.3</v>
      </c>
      <c r="I457" s="10">
        <v>2.3557000000000001</v>
      </c>
      <c r="J457" s="11">
        <v>16.239999999999998</v>
      </c>
      <c r="K457" s="4"/>
      <c r="L457" s="13" t="s">
        <v>326</v>
      </c>
    </row>
    <row r="458" spans="1:12" x14ac:dyDescent="0.2">
      <c r="A458" s="12">
        <v>650</v>
      </c>
      <c r="B458" s="3">
        <v>923.15</v>
      </c>
      <c r="C458" s="7">
        <v>20</v>
      </c>
      <c r="D458" s="4"/>
      <c r="E458" s="59">
        <v>2275</v>
      </c>
      <c r="F458" s="9"/>
      <c r="G458" s="4"/>
      <c r="H458" s="49">
        <v>87.02</v>
      </c>
      <c r="I458" s="10">
        <v>4.7289000000000003</v>
      </c>
      <c r="J458" s="11">
        <v>8.0890000000000004</v>
      </c>
      <c r="K458" s="4"/>
      <c r="L458" s="13" t="s">
        <v>326</v>
      </c>
    </row>
    <row r="459" spans="1:12" x14ac:dyDescent="0.2">
      <c r="A459" s="12">
        <v>650</v>
      </c>
      <c r="B459" s="3">
        <v>923.15</v>
      </c>
      <c r="C459" s="7">
        <v>30</v>
      </c>
      <c r="D459" s="4"/>
      <c r="E459" s="59">
        <v>2295</v>
      </c>
      <c r="F459" s="9"/>
      <c r="G459" s="4"/>
      <c r="H459" s="49">
        <v>87.76</v>
      </c>
      <c r="I459" s="10">
        <v>7.1199000000000003</v>
      </c>
      <c r="J459" s="11">
        <v>5.3710000000000004</v>
      </c>
      <c r="K459" s="4"/>
      <c r="L459" s="13" t="s">
        <v>326</v>
      </c>
    </row>
    <row r="460" spans="1:12" x14ac:dyDescent="0.2">
      <c r="A460" s="12">
        <v>650</v>
      </c>
      <c r="B460" s="3">
        <v>923.15</v>
      </c>
      <c r="C460" s="7">
        <v>40</v>
      </c>
      <c r="D460" s="4"/>
      <c r="E460" s="59">
        <v>2315</v>
      </c>
      <c r="F460" s="9"/>
      <c r="G460" s="4"/>
      <c r="H460" s="49">
        <v>88.51</v>
      </c>
      <c r="I460" s="10">
        <v>9.5289999999999999</v>
      </c>
      <c r="J460" s="11">
        <v>4.0129999999999999</v>
      </c>
      <c r="K460" s="4"/>
      <c r="L460" s="13" t="s">
        <v>326</v>
      </c>
    </row>
    <row r="461" spans="1:12" x14ac:dyDescent="0.2">
      <c r="A461" s="12">
        <v>650</v>
      </c>
      <c r="B461" s="3">
        <v>923.15</v>
      </c>
      <c r="C461" s="7">
        <v>50</v>
      </c>
      <c r="D461" s="4"/>
      <c r="E461" s="59">
        <v>2335</v>
      </c>
      <c r="F461" s="9"/>
      <c r="G461" s="4"/>
      <c r="H461" s="49">
        <v>89.28</v>
      </c>
      <c r="I461" s="10">
        <v>11.956</v>
      </c>
      <c r="J461" s="11">
        <v>3.198</v>
      </c>
      <c r="K461" s="4"/>
      <c r="L461" s="13" t="s">
        <v>326</v>
      </c>
    </row>
    <row r="462" spans="1:12" x14ac:dyDescent="0.2">
      <c r="A462" s="12">
        <v>650</v>
      </c>
      <c r="B462" s="3">
        <v>923.15</v>
      </c>
      <c r="C462" s="7">
        <v>60</v>
      </c>
      <c r="D462" s="4"/>
      <c r="E462" s="59">
        <v>2356</v>
      </c>
      <c r="F462" s="9"/>
      <c r="G462" s="4"/>
      <c r="H462" s="49">
        <v>90.07</v>
      </c>
      <c r="I462" s="10">
        <v>14.403</v>
      </c>
      <c r="J462" s="11">
        <v>2.6539999999999999</v>
      </c>
      <c r="K462" s="4"/>
      <c r="L462" s="13" t="s">
        <v>326</v>
      </c>
    </row>
    <row r="463" spans="1:12" x14ac:dyDescent="0.2">
      <c r="A463" s="12">
        <v>650</v>
      </c>
      <c r="B463" s="3">
        <v>923.15</v>
      </c>
      <c r="C463" s="7">
        <v>70</v>
      </c>
      <c r="D463" s="4"/>
      <c r="E463" s="59">
        <v>2377</v>
      </c>
      <c r="F463" s="9"/>
      <c r="G463" s="4"/>
      <c r="H463" s="49">
        <v>90.87</v>
      </c>
      <c r="I463" s="10">
        <v>16.867999999999999</v>
      </c>
      <c r="J463" s="11">
        <v>2.266</v>
      </c>
      <c r="K463" s="4"/>
      <c r="L463" s="13" t="s">
        <v>326</v>
      </c>
    </row>
    <row r="464" spans="1:12" x14ac:dyDescent="0.2">
      <c r="A464" s="12">
        <v>650</v>
      </c>
      <c r="B464" s="3">
        <v>923.15</v>
      </c>
      <c r="C464" s="7">
        <v>80</v>
      </c>
      <c r="D464" s="4"/>
      <c r="E464" s="59">
        <v>2398</v>
      </c>
      <c r="F464" s="9"/>
      <c r="G464" s="4"/>
      <c r="H464" s="49">
        <v>91.69</v>
      </c>
      <c r="I464" s="10">
        <v>19.352</v>
      </c>
      <c r="J464" s="11">
        <v>1.976</v>
      </c>
      <c r="K464" s="4"/>
      <c r="L464" s="13" t="s">
        <v>326</v>
      </c>
    </row>
    <row r="465" spans="1:12" x14ac:dyDescent="0.2">
      <c r="A465" s="12">
        <v>650</v>
      </c>
      <c r="B465" s="3">
        <v>923.15</v>
      </c>
      <c r="C465" s="7">
        <v>90</v>
      </c>
      <c r="D465" s="4"/>
      <c r="E465" s="59">
        <v>2420</v>
      </c>
      <c r="F465" s="9"/>
      <c r="G465" s="4"/>
      <c r="H465" s="49">
        <v>92.53</v>
      </c>
      <c r="I465" s="10">
        <v>21.856999999999999</v>
      </c>
      <c r="J465" s="11">
        <v>1.7490000000000001</v>
      </c>
      <c r="K465" s="4"/>
      <c r="L465" s="13" t="s">
        <v>326</v>
      </c>
    </row>
    <row r="466" spans="1:12" x14ac:dyDescent="0.2">
      <c r="A466" s="12">
        <v>650</v>
      </c>
      <c r="B466" s="3">
        <v>923.15</v>
      </c>
      <c r="C466" s="7">
        <v>100</v>
      </c>
      <c r="D466" s="4"/>
      <c r="E466" s="59">
        <v>2442</v>
      </c>
      <c r="F466" s="9"/>
      <c r="G466" s="4"/>
      <c r="H466" s="49">
        <v>93.39</v>
      </c>
      <c r="I466" s="10">
        <v>24.381</v>
      </c>
      <c r="J466" s="11">
        <v>1.569</v>
      </c>
      <c r="K466" s="4"/>
      <c r="L466" s="13" t="s">
        <v>326</v>
      </c>
    </row>
    <row r="467" spans="1:12" x14ac:dyDescent="0.2">
      <c r="A467" s="12">
        <v>650</v>
      </c>
      <c r="B467" s="3">
        <v>923.15</v>
      </c>
      <c r="C467" s="7">
        <v>150</v>
      </c>
      <c r="D467" s="4"/>
      <c r="E467" s="59">
        <v>2557</v>
      </c>
      <c r="F467" s="9"/>
      <c r="G467" s="4"/>
      <c r="H467" s="49">
        <v>97.96</v>
      </c>
      <c r="I467" s="10">
        <v>37.308999999999997</v>
      </c>
      <c r="J467" s="11">
        <v>1.0269999999999999</v>
      </c>
      <c r="K467" s="4"/>
      <c r="L467" s="13" t="s">
        <v>326</v>
      </c>
    </row>
    <row r="468" spans="1:12" x14ac:dyDescent="0.2">
      <c r="A468" s="12">
        <v>650</v>
      </c>
      <c r="B468" s="3">
        <v>923.15</v>
      </c>
      <c r="C468" s="7">
        <v>200</v>
      </c>
      <c r="D468" s="4"/>
      <c r="E468" s="59">
        <v>2682</v>
      </c>
      <c r="F468" s="9"/>
      <c r="G468" s="4"/>
      <c r="H468" s="49">
        <v>103.1</v>
      </c>
      <c r="I468" s="10">
        <v>50.776000000000003</v>
      </c>
      <c r="J468" s="11">
        <v>0.75660000000000005</v>
      </c>
      <c r="K468" s="4"/>
      <c r="L468" s="13" t="s">
        <v>326</v>
      </c>
    </row>
    <row r="469" spans="1:12" x14ac:dyDescent="0.2">
      <c r="A469" s="12">
        <v>650</v>
      </c>
      <c r="B469" s="3">
        <v>923.15</v>
      </c>
      <c r="C469" s="7">
        <v>250</v>
      </c>
      <c r="D469" s="4"/>
      <c r="E469" s="59">
        <v>2817</v>
      </c>
      <c r="F469" s="9"/>
      <c r="G469" s="4"/>
      <c r="H469" s="49">
        <v>108.7</v>
      </c>
      <c r="I469" s="10">
        <v>64.81</v>
      </c>
      <c r="J469" s="11">
        <v>0.59550000000000003</v>
      </c>
      <c r="K469" s="4"/>
      <c r="L469" s="13" t="s">
        <v>326</v>
      </c>
    </row>
    <row r="470" spans="1:12" x14ac:dyDescent="0.2">
      <c r="A470" s="12">
        <v>650</v>
      </c>
      <c r="B470" s="3">
        <v>923.15</v>
      </c>
      <c r="C470" s="7">
        <v>300</v>
      </c>
      <c r="D470" s="4"/>
      <c r="E470" s="59">
        <v>2960</v>
      </c>
      <c r="F470" s="9"/>
      <c r="G470" s="4"/>
      <c r="H470" s="49">
        <v>115</v>
      </c>
      <c r="I470" s="10">
        <v>79.430000000000007</v>
      </c>
      <c r="J470" s="11">
        <v>0.48909999999999998</v>
      </c>
      <c r="K470" s="4"/>
      <c r="L470" s="13" t="s">
        <v>326</v>
      </c>
    </row>
    <row r="471" spans="1:12" x14ac:dyDescent="0.2">
      <c r="A471" s="12">
        <v>650</v>
      </c>
      <c r="B471" s="3">
        <v>923.15</v>
      </c>
      <c r="C471" s="7">
        <v>350</v>
      </c>
      <c r="D471" s="4"/>
      <c r="E471" s="59">
        <v>3110</v>
      </c>
      <c r="F471" s="9"/>
      <c r="G471" s="4"/>
      <c r="H471" s="49">
        <v>121.9</v>
      </c>
      <c r="I471" s="10">
        <v>94.644999999999996</v>
      </c>
      <c r="J471" s="11">
        <v>0.41410000000000002</v>
      </c>
      <c r="K471" s="4"/>
      <c r="L471" s="13" t="s">
        <v>326</v>
      </c>
    </row>
    <row r="472" spans="1:12" x14ac:dyDescent="0.2">
      <c r="A472" s="12">
        <v>650</v>
      </c>
      <c r="B472" s="3">
        <v>923.15</v>
      </c>
      <c r="C472" s="7">
        <v>400</v>
      </c>
      <c r="D472" s="4"/>
      <c r="E472" s="59">
        <v>3267</v>
      </c>
      <c r="F472" s="9"/>
      <c r="G472" s="4"/>
      <c r="H472" s="49">
        <v>129.5</v>
      </c>
      <c r="I472" s="10">
        <v>110.45</v>
      </c>
      <c r="J472" s="11">
        <v>0.35899999999999999</v>
      </c>
      <c r="K472" s="4"/>
      <c r="L472" s="13" t="s">
        <v>326</v>
      </c>
    </row>
    <row r="473" spans="1:12" x14ac:dyDescent="0.2">
      <c r="A473" s="12">
        <v>650</v>
      </c>
      <c r="B473" s="3">
        <v>923.15</v>
      </c>
      <c r="C473" s="7">
        <v>450</v>
      </c>
      <c r="D473" s="4"/>
      <c r="E473" s="59">
        <v>3426</v>
      </c>
      <c r="F473" s="9"/>
      <c r="G473" s="4"/>
      <c r="H473" s="49">
        <v>137.9</v>
      </c>
      <c r="I473" s="10">
        <v>126.83</v>
      </c>
      <c r="J473" s="11">
        <v>0.31730000000000003</v>
      </c>
      <c r="K473" s="4"/>
      <c r="L473" s="13" t="s">
        <v>326</v>
      </c>
    </row>
    <row r="474" spans="1:12" x14ac:dyDescent="0.2">
      <c r="A474" s="12">
        <v>650</v>
      </c>
      <c r="B474" s="3">
        <v>923.15</v>
      </c>
      <c r="C474" s="7">
        <v>500</v>
      </c>
      <c r="D474" s="4"/>
      <c r="E474" s="59">
        <v>3587</v>
      </c>
      <c r="F474" s="9"/>
      <c r="G474" s="4"/>
      <c r="H474" s="49">
        <v>146.9</v>
      </c>
      <c r="I474" s="10">
        <v>143.72999999999999</v>
      </c>
      <c r="J474" s="11">
        <v>0.28499999999999998</v>
      </c>
      <c r="K474" s="4"/>
      <c r="L474" s="13" t="s">
        <v>326</v>
      </c>
    </row>
    <row r="475" spans="1:12" x14ac:dyDescent="0.2">
      <c r="A475" s="12">
        <v>650</v>
      </c>
      <c r="B475" s="3">
        <v>923.15</v>
      </c>
      <c r="C475" s="7">
        <v>600</v>
      </c>
      <c r="D475" s="4"/>
      <c r="E475" s="59">
        <v>3901</v>
      </c>
      <c r="F475" s="9"/>
      <c r="G475" s="4"/>
      <c r="H475" s="49">
        <v>167.2</v>
      </c>
      <c r="I475" s="10">
        <v>178.86</v>
      </c>
      <c r="J475" s="11">
        <v>0.23960000000000001</v>
      </c>
      <c r="K475" s="4"/>
      <c r="L475" s="13" t="s">
        <v>326</v>
      </c>
    </row>
    <row r="476" spans="1:12" x14ac:dyDescent="0.2">
      <c r="A476" s="12">
        <v>650</v>
      </c>
      <c r="B476" s="3">
        <v>923.15</v>
      </c>
      <c r="C476" s="7">
        <v>700</v>
      </c>
      <c r="D476" s="4"/>
      <c r="E476" s="59">
        <v>4182</v>
      </c>
      <c r="F476" s="9"/>
      <c r="G476" s="4"/>
      <c r="H476" s="49">
        <v>189.7</v>
      </c>
      <c r="I476" s="10">
        <v>215.13</v>
      </c>
      <c r="J476" s="11">
        <v>0.21079999999999999</v>
      </c>
      <c r="K476" s="4"/>
      <c r="L476" s="13" t="s">
        <v>326</v>
      </c>
    </row>
    <row r="477" spans="1:12" x14ac:dyDescent="0.2">
      <c r="A477" s="12">
        <v>650</v>
      </c>
      <c r="B477" s="3">
        <v>923.15</v>
      </c>
      <c r="C477" s="7">
        <v>800</v>
      </c>
      <c r="D477" s="4"/>
      <c r="E477" s="59">
        <v>4408</v>
      </c>
      <c r="F477" s="9"/>
      <c r="G477" s="4"/>
      <c r="H477" s="49">
        <v>213.8</v>
      </c>
      <c r="I477" s="10">
        <v>251.57</v>
      </c>
      <c r="J477" s="11">
        <v>0.1928</v>
      </c>
      <c r="K477" s="4"/>
      <c r="L477" s="13" t="s">
        <v>326</v>
      </c>
    </row>
    <row r="478" spans="1:12" x14ac:dyDescent="0.2">
      <c r="A478" s="12">
        <v>650</v>
      </c>
      <c r="B478" s="3">
        <v>923.15</v>
      </c>
      <c r="C478" s="7">
        <v>900</v>
      </c>
      <c r="D478" s="4"/>
      <c r="E478" s="59">
        <v>4558</v>
      </c>
      <c r="F478" s="9"/>
      <c r="G478" s="4"/>
      <c r="H478" s="49">
        <v>238.4</v>
      </c>
      <c r="I478" s="10">
        <v>287.17</v>
      </c>
      <c r="J478" s="11">
        <v>0.18210000000000001</v>
      </c>
      <c r="K478" s="4"/>
      <c r="L478" s="13" t="s">
        <v>326</v>
      </c>
    </row>
    <row r="479" spans="1:12" x14ac:dyDescent="0.2">
      <c r="A479" s="12">
        <v>650</v>
      </c>
      <c r="B479" s="3">
        <v>923.15</v>
      </c>
      <c r="C479" s="7">
        <v>1000</v>
      </c>
      <c r="D479" s="4"/>
      <c r="E479" s="59">
        <v>4628</v>
      </c>
      <c r="F479" s="9"/>
      <c r="G479" s="4"/>
      <c r="H479" s="49">
        <v>262.60000000000002</v>
      </c>
      <c r="I479" s="10">
        <v>321.08</v>
      </c>
      <c r="J479" s="11">
        <v>0.1767</v>
      </c>
      <c r="K479" s="4"/>
      <c r="L479" s="13" t="s">
        <v>326</v>
      </c>
    </row>
    <row r="480" spans="1:12" x14ac:dyDescent="0.2">
      <c r="A480" s="12">
        <v>700</v>
      </c>
      <c r="B480" s="3">
        <v>973.15</v>
      </c>
      <c r="C480" s="7">
        <v>1</v>
      </c>
      <c r="D480" s="4"/>
      <c r="E480" s="59">
        <v>2273</v>
      </c>
      <c r="F480" s="9"/>
      <c r="G480" s="4"/>
      <c r="H480" s="49">
        <v>92.28</v>
      </c>
      <c r="I480" s="10">
        <v>0.22270000000000001</v>
      </c>
      <c r="J480" s="11">
        <v>182.3</v>
      </c>
      <c r="K480" s="4"/>
      <c r="L480" s="13" t="s">
        <v>326</v>
      </c>
    </row>
    <row r="481" spans="1:12" x14ac:dyDescent="0.2">
      <c r="A481" s="12">
        <v>700</v>
      </c>
      <c r="B481" s="3">
        <v>973.15</v>
      </c>
      <c r="C481" s="7">
        <v>5</v>
      </c>
      <c r="D481" s="4"/>
      <c r="E481" s="59">
        <v>2280</v>
      </c>
      <c r="F481" s="9"/>
      <c r="G481" s="4"/>
      <c r="H481" s="49">
        <v>92.57</v>
      </c>
      <c r="I481" s="10">
        <v>1.1149</v>
      </c>
      <c r="J481" s="11">
        <v>36.42</v>
      </c>
      <c r="K481" s="4"/>
      <c r="L481" s="13" t="s">
        <v>326</v>
      </c>
    </row>
    <row r="482" spans="1:12" x14ac:dyDescent="0.2">
      <c r="A482" s="12">
        <v>700</v>
      </c>
      <c r="B482" s="3">
        <v>973.15</v>
      </c>
      <c r="C482" s="7">
        <v>10</v>
      </c>
      <c r="D482" s="4"/>
      <c r="E482" s="59">
        <v>2287</v>
      </c>
      <c r="F482" s="9"/>
      <c r="G482" s="4"/>
      <c r="H482" s="49">
        <v>92.93</v>
      </c>
      <c r="I482" s="10">
        <v>2.2330000000000001</v>
      </c>
      <c r="J482" s="11">
        <v>18.190000000000001</v>
      </c>
      <c r="K482" s="4"/>
      <c r="L482" s="13" t="s">
        <v>326</v>
      </c>
    </row>
    <row r="483" spans="1:12" x14ac:dyDescent="0.2">
      <c r="A483" s="12">
        <v>700</v>
      </c>
      <c r="B483" s="3">
        <v>973.15</v>
      </c>
      <c r="C483" s="7">
        <v>20</v>
      </c>
      <c r="D483" s="4"/>
      <c r="E483" s="59">
        <v>2303</v>
      </c>
      <c r="F483" s="9"/>
      <c r="G483" s="4"/>
      <c r="H483" s="49">
        <v>93.66</v>
      </c>
      <c r="I483" s="10">
        <v>4.4790999999999999</v>
      </c>
      <c r="J483" s="11">
        <v>9.0779999999999994</v>
      </c>
      <c r="K483" s="4"/>
      <c r="L483" s="13" t="s">
        <v>326</v>
      </c>
    </row>
    <row r="484" spans="1:12" x14ac:dyDescent="0.2">
      <c r="A484" s="12">
        <v>700</v>
      </c>
      <c r="B484" s="3">
        <v>973.15</v>
      </c>
      <c r="C484" s="7">
        <v>30</v>
      </c>
      <c r="D484" s="4"/>
      <c r="E484" s="59">
        <v>2320</v>
      </c>
      <c r="F484" s="9"/>
      <c r="G484" s="4"/>
      <c r="H484" s="49">
        <v>94.4</v>
      </c>
      <c r="I484" s="10">
        <v>6.7384000000000004</v>
      </c>
      <c r="J484" s="11">
        <v>6.04</v>
      </c>
      <c r="K484" s="4"/>
      <c r="L484" s="13" t="s">
        <v>326</v>
      </c>
    </row>
    <row r="485" spans="1:12" x14ac:dyDescent="0.2">
      <c r="A485" s="12">
        <v>700</v>
      </c>
      <c r="B485" s="3">
        <v>973.15</v>
      </c>
      <c r="C485" s="7">
        <v>40</v>
      </c>
      <c r="D485" s="4"/>
      <c r="E485" s="59">
        <v>2336</v>
      </c>
      <c r="F485" s="9"/>
      <c r="G485" s="4"/>
      <c r="H485" s="49">
        <v>95.16</v>
      </c>
      <c r="I485" s="10">
        <v>9.0112000000000005</v>
      </c>
      <c r="J485" s="11">
        <v>4.5209999999999999</v>
      </c>
      <c r="K485" s="4"/>
      <c r="L485" s="13" t="s">
        <v>326</v>
      </c>
    </row>
    <row r="486" spans="1:12" x14ac:dyDescent="0.2">
      <c r="A486" s="12">
        <v>700</v>
      </c>
      <c r="B486" s="3">
        <v>973.15</v>
      </c>
      <c r="C486" s="7">
        <v>50</v>
      </c>
      <c r="D486" s="4"/>
      <c r="E486" s="59">
        <v>2353</v>
      </c>
      <c r="F486" s="9"/>
      <c r="G486" s="4"/>
      <c r="H486" s="49">
        <v>95.93</v>
      </c>
      <c r="I486" s="10">
        <v>11.298</v>
      </c>
      <c r="J486" s="11">
        <v>3.61</v>
      </c>
      <c r="K486" s="4"/>
      <c r="L486" s="13" t="s">
        <v>326</v>
      </c>
    </row>
    <row r="487" spans="1:12" x14ac:dyDescent="0.2">
      <c r="A487" s="12">
        <v>700</v>
      </c>
      <c r="B487" s="3">
        <v>973.15</v>
      </c>
      <c r="C487" s="7">
        <v>60</v>
      </c>
      <c r="D487" s="4"/>
      <c r="E487" s="59">
        <v>2369</v>
      </c>
      <c r="F487" s="9"/>
      <c r="G487" s="4"/>
      <c r="H487" s="49">
        <v>96.72</v>
      </c>
      <c r="I487" s="10">
        <v>13.598000000000001</v>
      </c>
      <c r="J487" s="11">
        <v>3.0019999999999998</v>
      </c>
      <c r="K487" s="4"/>
      <c r="L487" s="13" t="s">
        <v>326</v>
      </c>
    </row>
    <row r="488" spans="1:12" x14ac:dyDescent="0.2">
      <c r="A488" s="12">
        <v>700</v>
      </c>
      <c r="B488" s="3">
        <v>973.15</v>
      </c>
      <c r="C488" s="7">
        <v>70</v>
      </c>
      <c r="D488" s="4"/>
      <c r="E488" s="59">
        <v>2386</v>
      </c>
      <c r="F488" s="9"/>
      <c r="G488" s="4"/>
      <c r="H488" s="49">
        <v>97.52</v>
      </c>
      <c r="I488" s="10">
        <v>15.912000000000001</v>
      </c>
      <c r="J488" s="11">
        <v>2.5680000000000001</v>
      </c>
      <c r="K488" s="4"/>
      <c r="L488" s="13" t="s">
        <v>326</v>
      </c>
    </row>
    <row r="489" spans="1:12" x14ac:dyDescent="0.2">
      <c r="A489" s="12">
        <v>700</v>
      </c>
      <c r="B489" s="3">
        <v>973.15</v>
      </c>
      <c r="C489" s="7">
        <v>80</v>
      </c>
      <c r="D489" s="4"/>
      <c r="E489" s="59">
        <v>2403</v>
      </c>
      <c r="F489" s="9"/>
      <c r="G489" s="4"/>
      <c r="H489" s="49">
        <v>98.33</v>
      </c>
      <c r="I489" s="10">
        <v>18.239999999999998</v>
      </c>
      <c r="J489" s="11">
        <v>2.2429999999999999</v>
      </c>
      <c r="K489" s="4"/>
      <c r="L489" s="13" t="s">
        <v>326</v>
      </c>
    </row>
    <row r="490" spans="1:12" x14ac:dyDescent="0.2">
      <c r="A490" s="12">
        <v>700</v>
      </c>
      <c r="B490" s="3">
        <v>973.15</v>
      </c>
      <c r="C490" s="7">
        <v>90</v>
      </c>
      <c r="D490" s="4"/>
      <c r="E490" s="59">
        <v>2421</v>
      </c>
      <c r="F490" s="9"/>
      <c r="G490" s="4"/>
      <c r="H490" s="49">
        <v>99.16</v>
      </c>
      <c r="I490" s="10">
        <v>20.058199999999999</v>
      </c>
      <c r="J490" s="11">
        <v>1.99</v>
      </c>
      <c r="K490" s="4"/>
      <c r="L490" s="13" t="s">
        <v>326</v>
      </c>
    </row>
    <row r="491" spans="1:12" x14ac:dyDescent="0.2">
      <c r="A491" s="12">
        <v>700</v>
      </c>
      <c r="B491" s="3">
        <v>973.15</v>
      </c>
      <c r="C491" s="7">
        <v>100</v>
      </c>
      <c r="D491" s="4"/>
      <c r="E491" s="59">
        <v>2438</v>
      </c>
      <c r="F491" s="9"/>
      <c r="G491" s="4"/>
      <c r="H491" s="49">
        <v>100</v>
      </c>
      <c r="I491" s="10">
        <v>22.939</v>
      </c>
      <c r="J491" s="11">
        <v>1.788</v>
      </c>
      <c r="K491" s="4"/>
      <c r="L491" s="13" t="s">
        <v>326</v>
      </c>
    </row>
    <row r="492" spans="1:12" x14ac:dyDescent="0.2">
      <c r="A492" s="12">
        <v>700</v>
      </c>
      <c r="B492" s="3">
        <v>973.15</v>
      </c>
      <c r="C492" s="7">
        <v>150</v>
      </c>
      <c r="D492" s="4"/>
      <c r="E492" s="59">
        <v>2529</v>
      </c>
      <c r="F492" s="9"/>
      <c r="G492" s="4"/>
      <c r="H492" s="49">
        <v>104.5</v>
      </c>
      <c r="I492" s="10">
        <v>34.941000000000003</v>
      </c>
      <c r="J492" s="11">
        <v>1.1819999999999999</v>
      </c>
      <c r="K492" s="4"/>
      <c r="L492" s="13" t="s">
        <v>326</v>
      </c>
    </row>
    <row r="493" spans="1:12" x14ac:dyDescent="0.2">
      <c r="A493" s="12">
        <v>700</v>
      </c>
      <c r="B493" s="3">
        <v>973.15</v>
      </c>
      <c r="C493" s="7">
        <v>200</v>
      </c>
      <c r="D493" s="4"/>
      <c r="E493" s="59">
        <v>2625</v>
      </c>
      <c r="F493" s="9"/>
      <c r="G493" s="4"/>
      <c r="H493" s="49">
        <v>109.3</v>
      </c>
      <c r="I493" s="10">
        <v>47.32</v>
      </c>
      <c r="J493" s="11">
        <v>0.87990000000000002</v>
      </c>
      <c r="K493" s="4"/>
      <c r="L493" s="13" t="s">
        <v>326</v>
      </c>
    </row>
    <row r="494" spans="1:12" x14ac:dyDescent="0.2">
      <c r="A494" s="12">
        <v>700</v>
      </c>
      <c r="B494" s="3">
        <v>973.15</v>
      </c>
      <c r="C494" s="7">
        <v>250</v>
      </c>
      <c r="D494" s="4"/>
      <c r="E494" s="59">
        <v>2727</v>
      </c>
      <c r="F494" s="9"/>
      <c r="G494" s="4"/>
      <c r="H494" s="49">
        <v>114.6</v>
      </c>
      <c r="I494" s="10">
        <v>60.084000000000003</v>
      </c>
      <c r="J494" s="11">
        <v>0.69940000000000002</v>
      </c>
      <c r="K494" s="4"/>
      <c r="L494" s="13" t="s">
        <v>326</v>
      </c>
    </row>
    <row r="495" spans="1:12" x14ac:dyDescent="0.2">
      <c r="A495" s="12">
        <v>700</v>
      </c>
      <c r="B495" s="3">
        <v>973.15</v>
      </c>
      <c r="C495" s="7">
        <v>300</v>
      </c>
      <c r="D495" s="4"/>
      <c r="E495" s="59">
        <v>2833</v>
      </c>
      <c r="F495" s="9"/>
      <c r="G495" s="4"/>
      <c r="H495" s="49">
        <v>120.3</v>
      </c>
      <c r="I495" s="10">
        <v>73.238</v>
      </c>
      <c r="J495" s="11">
        <v>0.57979999999999998</v>
      </c>
      <c r="K495" s="4"/>
      <c r="L495" s="13" t="s">
        <v>326</v>
      </c>
    </row>
    <row r="496" spans="1:12" x14ac:dyDescent="0.2">
      <c r="A496" s="12">
        <v>700</v>
      </c>
      <c r="B496" s="3">
        <v>973.15</v>
      </c>
      <c r="C496" s="7">
        <v>350</v>
      </c>
      <c r="D496" s="4"/>
      <c r="E496" s="59">
        <v>2944</v>
      </c>
      <c r="F496" s="9"/>
      <c r="G496" s="4"/>
      <c r="H496" s="49">
        <v>126.5</v>
      </c>
      <c r="I496" s="10">
        <v>86.778000000000006</v>
      </c>
      <c r="J496" s="11">
        <v>0.49519999999999997</v>
      </c>
      <c r="K496" s="4"/>
      <c r="L496" s="13" t="s">
        <v>326</v>
      </c>
    </row>
    <row r="497" spans="1:12" x14ac:dyDescent="0.2">
      <c r="A497" s="12">
        <v>700</v>
      </c>
      <c r="B497" s="3">
        <v>973.15</v>
      </c>
      <c r="C497" s="7">
        <v>400</v>
      </c>
      <c r="D497" s="4"/>
      <c r="E497" s="59">
        <v>3057</v>
      </c>
      <c r="F497" s="9"/>
      <c r="G497" s="4"/>
      <c r="H497" s="49">
        <v>133.19999999999999</v>
      </c>
      <c r="I497" s="10">
        <v>100.69</v>
      </c>
      <c r="J497" s="11">
        <v>0.43259999999999998</v>
      </c>
      <c r="K497" s="4"/>
      <c r="L497" s="13" t="s">
        <v>326</v>
      </c>
    </row>
    <row r="498" spans="1:12" x14ac:dyDescent="0.2">
      <c r="A498" s="12">
        <v>700</v>
      </c>
      <c r="B498" s="3">
        <v>973.15</v>
      </c>
      <c r="C498" s="7">
        <v>450</v>
      </c>
      <c r="D498" s="4"/>
      <c r="E498" s="59">
        <v>3172</v>
      </c>
      <c r="F498" s="9"/>
      <c r="G498" s="4"/>
      <c r="H498" s="49">
        <v>140.30000000000001</v>
      </c>
      <c r="I498" s="10">
        <v>114.97</v>
      </c>
      <c r="J498" s="11">
        <v>0.38469999999999999</v>
      </c>
      <c r="K498" s="4"/>
      <c r="L498" s="13" t="s">
        <v>326</v>
      </c>
    </row>
    <row r="499" spans="1:12" x14ac:dyDescent="0.2">
      <c r="A499" s="12">
        <v>700</v>
      </c>
      <c r="B499" s="3">
        <v>973.15</v>
      </c>
      <c r="C499" s="7">
        <v>500</v>
      </c>
      <c r="D499" s="4"/>
      <c r="E499" s="59">
        <v>3288</v>
      </c>
      <c r="F499" s="9"/>
      <c r="G499" s="4"/>
      <c r="H499" s="49">
        <v>148</v>
      </c>
      <c r="I499" s="10">
        <v>129.57</v>
      </c>
      <c r="J499" s="11">
        <v>0.3473</v>
      </c>
      <c r="K499" s="4"/>
      <c r="L499" s="13" t="s">
        <v>326</v>
      </c>
    </row>
    <row r="500" spans="1:12" x14ac:dyDescent="0.2">
      <c r="A500" s="12">
        <v>700</v>
      </c>
      <c r="B500" s="3">
        <v>973.15</v>
      </c>
      <c r="C500" s="7">
        <v>600</v>
      </c>
      <c r="D500" s="4"/>
      <c r="E500" s="59">
        <v>3515</v>
      </c>
      <c r="F500" s="9"/>
      <c r="G500" s="4"/>
      <c r="H500" s="49">
        <v>164.6</v>
      </c>
      <c r="I500" s="10">
        <v>159.61000000000001</v>
      </c>
      <c r="J500" s="11">
        <v>0.29339999999999999</v>
      </c>
      <c r="K500" s="4"/>
      <c r="L500" s="13" t="s">
        <v>326</v>
      </c>
    </row>
    <row r="501" spans="1:12" x14ac:dyDescent="0.2">
      <c r="A501" s="12">
        <v>700</v>
      </c>
      <c r="B501" s="3">
        <v>973.15</v>
      </c>
      <c r="C501" s="7">
        <v>700</v>
      </c>
      <c r="D501" s="4"/>
      <c r="E501" s="59">
        <v>3727</v>
      </c>
      <c r="F501" s="9"/>
      <c r="G501" s="4"/>
      <c r="H501" s="49">
        <v>182.9</v>
      </c>
      <c r="I501" s="10">
        <v>190.41</v>
      </c>
      <c r="J501" s="11">
        <v>0.25769999999999998</v>
      </c>
      <c r="K501" s="4"/>
      <c r="L501" s="13" t="s">
        <v>326</v>
      </c>
    </row>
    <row r="502" spans="1:12" x14ac:dyDescent="0.2">
      <c r="A502" s="12">
        <v>700</v>
      </c>
      <c r="B502" s="3">
        <v>973.15</v>
      </c>
      <c r="C502" s="7">
        <v>800</v>
      </c>
      <c r="D502" s="4"/>
      <c r="E502" s="59">
        <v>3914</v>
      </c>
      <c r="F502" s="9"/>
      <c r="G502" s="4"/>
      <c r="H502" s="49">
        <v>202.4</v>
      </c>
      <c r="I502" s="10">
        <v>221.43</v>
      </c>
      <c r="J502" s="11">
        <v>0.23350000000000001</v>
      </c>
      <c r="K502" s="4"/>
      <c r="L502" s="13" t="s">
        <v>326</v>
      </c>
    </row>
    <row r="503" spans="1:12" x14ac:dyDescent="0.2">
      <c r="A503" s="12">
        <v>700</v>
      </c>
      <c r="B503" s="3">
        <v>973.15</v>
      </c>
      <c r="C503" s="7">
        <v>900</v>
      </c>
      <c r="D503" s="4"/>
      <c r="E503" s="59">
        <v>4069</v>
      </c>
      <c r="F503" s="9"/>
      <c r="G503" s="4"/>
      <c r="H503" s="49">
        <v>222.5</v>
      </c>
      <c r="I503" s="10">
        <v>252.12</v>
      </c>
      <c r="J503" s="11">
        <v>0.21690000000000001</v>
      </c>
      <c r="K503" s="4"/>
      <c r="L503" s="13" t="s">
        <v>326</v>
      </c>
    </row>
    <row r="504" spans="1:12" x14ac:dyDescent="0.2">
      <c r="A504" s="12">
        <v>700</v>
      </c>
      <c r="B504" s="3">
        <v>973.15</v>
      </c>
      <c r="C504" s="7">
        <v>1000</v>
      </c>
      <c r="D504" s="4"/>
      <c r="E504" s="59">
        <v>4191</v>
      </c>
      <c r="F504" s="9"/>
      <c r="G504" s="4"/>
      <c r="H504" s="49">
        <v>242.9</v>
      </c>
      <c r="I504" s="10">
        <v>282</v>
      </c>
      <c r="J504" s="11">
        <v>0.20549999999999999</v>
      </c>
      <c r="K504" s="4"/>
      <c r="L504" s="13" t="s">
        <v>326</v>
      </c>
    </row>
    <row r="505" spans="1:12" x14ac:dyDescent="0.2">
      <c r="A505" s="12">
        <v>750</v>
      </c>
      <c r="B505" s="3">
        <v>1023.15</v>
      </c>
      <c r="C505" s="7">
        <v>1</v>
      </c>
      <c r="D505" s="4"/>
      <c r="E505" s="59">
        <v>2308</v>
      </c>
      <c r="F505" s="9"/>
      <c r="G505" s="4"/>
      <c r="H505" s="49">
        <v>99</v>
      </c>
      <c r="I505" s="10">
        <v>0.21180000000000002</v>
      </c>
      <c r="J505" s="11">
        <v>202.5</v>
      </c>
      <c r="K505" s="4"/>
      <c r="L505" s="13" t="s">
        <v>326</v>
      </c>
    </row>
    <row r="506" spans="1:12" x14ac:dyDescent="0.2">
      <c r="A506" s="12">
        <v>750</v>
      </c>
      <c r="B506" s="3">
        <v>1023.15</v>
      </c>
      <c r="C506" s="7">
        <v>5</v>
      </c>
      <c r="D506" s="4"/>
      <c r="E506" s="59">
        <v>2314</v>
      </c>
      <c r="F506" s="9"/>
      <c r="G506" s="4"/>
      <c r="H506" s="49">
        <v>99.29</v>
      </c>
      <c r="I506" s="10">
        <v>1.0601</v>
      </c>
      <c r="J506" s="11">
        <v>40.49</v>
      </c>
      <c r="K506" s="4"/>
      <c r="L506" s="13" t="s">
        <v>326</v>
      </c>
    </row>
    <row r="507" spans="1:12" x14ac:dyDescent="0.2">
      <c r="A507" s="12">
        <v>750</v>
      </c>
      <c r="B507" s="3">
        <v>1023.15</v>
      </c>
      <c r="C507" s="7">
        <v>10</v>
      </c>
      <c r="D507" s="4"/>
      <c r="E507" s="59">
        <v>2320</v>
      </c>
      <c r="F507" s="9"/>
      <c r="G507" s="4"/>
      <c r="H507" s="49">
        <v>99.67</v>
      </c>
      <c r="I507" s="10">
        <v>2.1225999999999998</v>
      </c>
      <c r="J507" s="11">
        <v>20.239999999999998</v>
      </c>
      <c r="K507" s="4"/>
      <c r="L507" s="13" t="s">
        <v>326</v>
      </c>
    </row>
    <row r="508" spans="1:12" x14ac:dyDescent="0.2">
      <c r="A508" s="12">
        <v>750</v>
      </c>
      <c r="B508" s="3">
        <v>1023.15</v>
      </c>
      <c r="C508" s="7">
        <v>20</v>
      </c>
      <c r="D508" s="4"/>
      <c r="E508" s="59">
        <v>2333</v>
      </c>
      <c r="F508" s="9"/>
      <c r="G508" s="4"/>
      <c r="H508" s="49">
        <v>100.4</v>
      </c>
      <c r="I508" s="10">
        <v>4.2550999999999997</v>
      </c>
      <c r="J508" s="11">
        <v>10.11</v>
      </c>
      <c r="K508" s="4"/>
      <c r="L508" s="13" t="s">
        <v>326</v>
      </c>
    </row>
    <row r="509" spans="1:12" x14ac:dyDescent="0.2">
      <c r="A509" s="12">
        <v>750</v>
      </c>
      <c r="B509" s="3">
        <v>1023.15</v>
      </c>
      <c r="C509" s="7">
        <v>30</v>
      </c>
      <c r="D509" s="4"/>
      <c r="E509" s="59">
        <v>2347</v>
      </c>
      <c r="F509" s="9"/>
      <c r="G509" s="4"/>
      <c r="H509" s="49">
        <v>101.2</v>
      </c>
      <c r="I509" s="10">
        <v>6.3975</v>
      </c>
      <c r="J509" s="11">
        <v>6.74</v>
      </c>
      <c r="K509" s="4"/>
      <c r="L509" s="13" t="s">
        <v>326</v>
      </c>
    </row>
    <row r="510" spans="1:12" x14ac:dyDescent="0.2">
      <c r="A510" s="12">
        <v>750</v>
      </c>
      <c r="B510" s="3">
        <v>1023.15</v>
      </c>
      <c r="C510" s="7">
        <v>40</v>
      </c>
      <c r="D510" s="4"/>
      <c r="E510" s="59">
        <v>2360</v>
      </c>
      <c r="F510" s="9"/>
      <c r="G510" s="4"/>
      <c r="H510" s="49">
        <v>102</v>
      </c>
      <c r="I510" s="10">
        <v>8.5499000000000009</v>
      </c>
      <c r="J510" s="11">
        <v>5.0529999999999999</v>
      </c>
      <c r="K510" s="4"/>
      <c r="L510" s="13" t="s">
        <v>326</v>
      </c>
    </row>
    <row r="511" spans="1:12" x14ac:dyDescent="0.2">
      <c r="A511" s="12">
        <v>750</v>
      </c>
      <c r="B511" s="3">
        <v>1023.15</v>
      </c>
      <c r="C511" s="7">
        <v>50</v>
      </c>
      <c r="D511" s="4"/>
      <c r="E511" s="59">
        <v>2374</v>
      </c>
      <c r="F511" s="9"/>
      <c r="G511" s="4"/>
      <c r="H511" s="49">
        <v>102.7</v>
      </c>
      <c r="I511" s="10">
        <v>10.712</v>
      </c>
      <c r="J511" s="11">
        <v>4.0410000000000004</v>
      </c>
      <c r="K511" s="4"/>
      <c r="L511" s="13" t="s">
        <v>326</v>
      </c>
    </row>
    <row r="512" spans="1:12" x14ac:dyDescent="0.2">
      <c r="A512" s="12">
        <v>750</v>
      </c>
      <c r="B512" s="3">
        <v>1023.15</v>
      </c>
      <c r="C512" s="7">
        <v>60</v>
      </c>
      <c r="D512" s="4"/>
      <c r="E512" s="59">
        <v>2387</v>
      </c>
      <c r="F512" s="9"/>
      <c r="G512" s="4"/>
      <c r="H512" s="49">
        <v>103.5</v>
      </c>
      <c r="I512" s="10">
        <v>12.885</v>
      </c>
      <c r="J512" s="11">
        <v>3.3660000000000001</v>
      </c>
      <c r="K512" s="4"/>
      <c r="L512" s="13" t="s">
        <v>326</v>
      </c>
    </row>
    <row r="513" spans="1:12" x14ac:dyDescent="0.2">
      <c r="A513" s="12">
        <v>750</v>
      </c>
      <c r="B513" s="3">
        <v>1023.15</v>
      </c>
      <c r="C513" s="7">
        <v>70</v>
      </c>
      <c r="D513" s="4"/>
      <c r="E513" s="59">
        <v>2401</v>
      </c>
      <c r="F513" s="9"/>
      <c r="G513" s="4"/>
      <c r="H513" s="49">
        <v>104.4</v>
      </c>
      <c r="I513" s="10">
        <v>15.068</v>
      </c>
      <c r="J513" s="11">
        <v>2.8839999999999999</v>
      </c>
      <c r="K513" s="4"/>
      <c r="L513" s="13" t="s">
        <v>326</v>
      </c>
    </row>
    <row r="514" spans="1:12" x14ac:dyDescent="0.2">
      <c r="A514" s="12">
        <v>750</v>
      </c>
      <c r="B514" s="3">
        <v>1023.15</v>
      </c>
      <c r="C514" s="7">
        <v>80</v>
      </c>
      <c r="D514" s="4"/>
      <c r="E514" s="59">
        <v>2415</v>
      </c>
      <c r="F514" s="9"/>
      <c r="G514" s="4"/>
      <c r="H514" s="49">
        <v>105.2</v>
      </c>
      <c r="I514" s="10">
        <v>17.260999999999999</v>
      </c>
      <c r="J514" s="11">
        <v>2.5230000000000001</v>
      </c>
      <c r="K514" s="4"/>
      <c r="L514" s="13" t="s">
        <v>326</v>
      </c>
    </row>
    <row r="515" spans="1:12" x14ac:dyDescent="0.2">
      <c r="A515" s="12">
        <v>750</v>
      </c>
      <c r="B515" s="3">
        <v>1023.15</v>
      </c>
      <c r="C515" s="7">
        <v>90</v>
      </c>
      <c r="D515" s="4"/>
      <c r="E515" s="59">
        <v>2429</v>
      </c>
      <c r="F515" s="9"/>
      <c r="G515" s="4"/>
      <c r="H515" s="49">
        <v>106</v>
      </c>
      <c r="I515" s="10">
        <v>19.465</v>
      </c>
      <c r="J515" s="11">
        <v>2.242</v>
      </c>
      <c r="K515" s="4"/>
      <c r="L515" s="13" t="s">
        <v>326</v>
      </c>
    </row>
    <row r="516" spans="1:12" x14ac:dyDescent="0.2">
      <c r="A516" s="12">
        <v>750</v>
      </c>
      <c r="B516" s="3">
        <v>1023.15</v>
      </c>
      <c r="C516" s="7">
        <v>100</v>
      </c>
      <c r="D516" s="4"/>
      <c r="E516" s="59">
        <v>2443</v>
      </c>
      <c r="F516" s="9"/>
      <c r="G516" s="4"/>
      <c r="H516" s="49">
        <v>106.9</v>
      </c>
      <c r="I516" s="10">
        <v>21.678999999999998</v>
      </c>
      <c r="J516" s="11">
        <v>2.0169999999999999</v>
      </c>
      <c r="K516" s="4"/>
      <c r="L516" s="13" t="s">
        <v>326</v>
      </c>
    </row>
    <row r="517" spans="1:12" x14ac:dyDescent="0.2">
      <c r="A517" s="12">
        <v>750</v>
      </c>
      <c r="B517" s="3">
        <v>1023.15</v>
      </c>
      <c r="C517" s="7">
        <v>150</v>
      </c>
      <c r="D517" s="4"/>
      <c r="E517" s="59">
        <v>2517</v>
      </c>
      <c r="F517" s="9"/>
      <c r="G517" s="4"/>
      <c r="H517" s="49">
        <v>111.3</v>
      </c>
      <c r="I517" s="10">
        <v>32.908999999999999</v>
      </c>
      <c r="J517" s="11">
        <v>1.3440000000000001</v>
      </c>
      <c r="K517" s="4"/>
      <c r="L517" s="13" t="s">
        <v>326</v>
      </c>
    </row>
    <row r="518" spans="1:12" x14ac:dyDescent="0.2">
      <c r="A518" s="12">
        <v>750</v>
      </c>
      <c r="B518" s="3">
        <v>1023.15</v>
      </c>
      <c r="C518" s="7">
        <v>200</v>
      </c>
      <c r="D518" s="4"/>
      <c r="E518" s="59">
        <v>2593</v>
      </c>
      <c r="F518" s="9"/>
      <c r="G518" s="4"/>
      <c r="H518" s="49">
        <v>116.1</v>
      </c>
      <c r="I518" s="10">
        <v>44.405000000000001</v>
      </c>
      <c r="J518" s="11">
        <v>1.008</v>
      </c>
      <c r="K518" s="4"/>
      <c r="L518" s="13" t="s">
        <v>326</v>
      </c>
    </row>
    <row r="519" spans="1:12" x14ac:dyDescent="0.2">
      <c r="A519" s="12">
        <v>750</v>
      </c>
      <c r="B519" s="3">
        <v>1023.15</v>
      </c>
      <c r="C519" s="7">
        <v>250</v>
      </c>
      <c r="D519" s="4"/>
      <c r="E519" s="59">
        <v>2673</v>
      </c>
      <c r="F519" s="9"/>
      <c r="G519" s="4"/>
      <c r="H519" s="49">
        <v>121.2</v>
      </c>
      <c r="I519" s="10">
        <v>56.170999999999999</v>
      </c>
      <c r="J519" s="11">
        <v>0.80720000000000003</v>
      </c>
      <c r="K519" s="4"/>
      <c r="L519" s="13" t="s">
        <v>326</v>
      </c>
    </row>
    <row r="520" spans="1:12" x14ac:dyDescent="0.2">
      <c r="A520" s="12">
        <v>750</v>
      </c>
      <c r="B520" s="3">
        <v>1023.15</v>
      </c>
      <c r="C520" s="7">
        <v>300</v>
      </c>
      <c r="D520" s="4"/>
      <c r="E520" s="59">
        <v>2755</v>
      </c>
      <c r="F520" s="9"/>
      <c r="G520" s="4"/>
      <c r="H520" s="49">
        <v>126.6</v>
      </c>
      <c r="I520" s="10">
        <v>68.203000000000003</v>
      </c>
      <c r="J520" s="11">
        <v>0.67400000000000004</v>
      </c>
      <c r="K520" s="4"/>
      <c r="L520" s="13" t="s">
        <v>326</v>
      </c>
    </row>
    <row r="521" spans="1:12" x14ac:dyDescent="0.2">
      <c r="A521" s="12">
        <v>750</v>
      </c>
      <c r="B521" s="3">
        <v>1023.15</v>
      </c>
      <c r="C521" s="7">
        <v>350</v>
      </c>
      <c r="D521" s="4"/>
      <c r="E521" s="59">
        <v>2840</v>
      </c>
      <c r="F521" s="9"/>
      <c r="G521" s="4"/>
      <c r="H521" s="49">
        <v>132.4</v>
      </c>
      <c r="I521" s="10">
        <v>80.495000000000005</v>
      </c>
      <c r="J521" s="11">
        <v>0.57940000000000003</v>
      </c>
      <c r="K521" s="4"/>
      <c r="L521" s="13" t="s">
        <v>326</v>
      </c>
    </row>
    <row r="522" spans="1:12" x14ac:dyDescent="0.2">
      <c r="A522" s="12">
        <v>750</v>
      </c>
      <c r="B522" s="3">
        <v>1023.15</v>
      </c>
      <c r="C522" s="7">
        <v>400</v>
      </c>
      <c r="D522" s="4"/>
      <c r="E522" s="59">
        <v>2926</v>
      </c>
      <c r="F522" s="9"/>
      <c r="G522" s="4"/>
      <c r="H522" s="49">
        <v>138.6</v>
      </c>
      <c r="I522" s="10">
        <v>93.037000000000006</v>
      </c>
      <c r="J522" s="11">
        <v>0.50919999999999999</v>
      </c>
      <c r="K522" s="4"/>
      <c r="L522" s="13" t="s">
        <v>326</v>
      </c>
    </row>
    <row r="523" spans="1:12" x14ac:dyDescent="0.2">
      <c r="A523" s="12">
        <v>750</v>
      </c>
      <c r="B523" s="3">
        <v>1023.15</v>
      </c>
      <c r="C523" s="7">
        <v>450</v>
      </c>
      <c r="D523" s="4"/>
      <c r="E523" s="59">
        <v>3013</v>
      </c>
      <c r="F523" s="9"/>
      <c r="G523" s="4"/>
      <c r="H523" s="49">
        <v>145.19999999999999</v>
      </c>
      <c r="I523" s="10">
        <v>105.81</v>
      </c>
      <c r="J523" s="11">
        <v>0.45529999999999998</v>
      </c>
      <c r="K523" s="4"/>
      <c r="L523" s="13" t="s">
        <v>326</v>
      </c>
    </row>
    <row r="524" spans="1:12" x14ac:dyDescent="0.2">
      <c r="A524" s="12">
        <v>750</v>
      </c>
      <c r="B524" s="3">
        <v>1023.15</v>
      </c>
      <c r="C524" s="7">
        <v>500</v>
      </c>
      <c r="D524" s="4"/>
      <c r="E524" s="59">
        <v>3101</v>
      </c>
      <c r="F524" s="9"/>
      <c r="G524" s="4"/>
      <c r="H524" s="49">
        <v>152</v>
      </c>
      <c r="I524" s="10">
        <v>118.8</v>
      </c>
      <c r="J524" s="11">
        <v>0.41270000000000001</v>
      </c>
      <c r="K524" s="4"/>
      <c r="L524" s="13" t="s">
        <v>326</v>
      </c>
    </row>
    <row r="525" spans="1:12" x14ac:dyDescent="0.2">
      <c r="A525" s="12">
        <v>750</v>
      </c>
      <c r="B525" s="3">
        <v>1023.15</v>
      </c>
      <c r="C525" s="7">
        <v>600</v>
      </c>
      <c r="D525" s="4"/>
      <c r="E525" s="59">
        <v>3273</v>
      </c>
      <c r="F525" s="9"/>
      <c r="G525" s="4"/>
      <c r="H525" s="49">
        <v>166.8</v>
      </c>
      <c r="I525" s="10">
        <v>145.31</v>
      </c>
      <c r="J525" s="11">
        <v>0.3508</v>
      </c>
      <c r="K525" s="4"/>
      <c r="L525" s="13" t="s">
        <v>326</v>
      </c>
    </row>
    <row r="526" spans="1:12" x14ac:dyDescent="0.2">
      <c r="A526" s="12">
        <v>750</v>
      </c>
      <c r="B526" s="3">
        <v>1023.15</v>
      </c>
      <c r="C526" s="7">
        <v>700</v>
      </c>
      <c r="D526" s="4"/>
      <c r="E526" s="59">
        <v>3436</v>
      </c>
      <c r="F526" s="9"/>
      <c r="G526" s="4"/>
      <c r="H526" s="49">
        <v>182.8</v>
      </c>
      <c r="I526" s="10">
        <v>172.31</v>
      </c>
      <c r="J526" s="11">
        <v>0.30880000000000002</v>
      </c>
      <c r="K526" s="4"/>
      <c r="L526" s="13" t="s">
        <v>326</v>
      </c>
    </row>
    <row r="527" spans="1:12" x14ac:dyDescent="0.2">
      <c r="A527" s="12">
        <v>750</v>
      </c>
      <c r="B527" s="3">
        <v>1023.15</v>
      </c>
      <c r="C527" s="7">
        <v>800</v>
      </c>
      <c r="D527" s="4"/>
      <c r="E527" s="59">
        <v>3583</v>
      </c>
      <c r="F527" s="9"/>
      <c r="G527" s="4"/>
      <c r="H527" s="49">
        <v>199.7</v>
      </c>
      <c r="I527" s="10">
        <v>199.47</v>
      </c>
      <c r="J527" s="11">
        <v>0.27929999999999999</v>
      </c>
      <c r="K527" s="4"/>
      <c r="L527" s="13" t="s">
        <v>326</v>
      </c>
    </row>
    <row r="528" spans="1:12" x14ac:dyDescent="0.2">
      <c r="A528" s="12">
        <v>750</v>
      </c>
      <c r="B528" s="3">
        <v>1023.15</v>
      </c>
      <c r="C528" s="7">
        <v>900</v>
      </c>
      <c r="D528" s="4"/>
      <c r="E528" s="59">
        <v>3713</v>
      </c>
      <c r="F528" s="9"/>
      <c r="G528" s="4"/>
      <c r="H528" s="49">
        <v>217.1</v>
      </c>
      <c r="I528" s="10">
        <v>226.46</v>
      </c>
      <c r="J528" s="11">
        <v>0.25819999999999999</v>
      </c>
      <c r="K528" s="4"/>
      <c r="L528" s="13" t="s">
        <v>326</v>
      </c>
    </row>
    <row r="529" spans="1:12" x14ac:dyDescent="0.2">
      <c r="A529" s="12">
        <v>750</v>
      </c>
      <c r="B529" s="3">
        <v>1023.15</v>
      </c>
      <c r="C529" s="7">
        <v>1000</v>
      </c>
      <c r="D529" s="4"/>
      <c r="E529" s="59">
        <v>3823</v>
      </c>
      <c r="F529" s="9"/>
      <c r="G529" s="4"/>
      <c r="H529" s="49">
        <v>234.8</v>
      </c>
      <c r="I529" s="10">
        <v>252.96</v>
      </c>
      <c r="J529" s="11">
        <v>0.24279999999999999</v>
      </c>
      <c r="K529" s="4"/>
      <c r="L529" s="13" t="s">
        <v>326</v>
      </c>
    </row>
    <row r="530" spans="1:12" x14ac:dyDescent="0.2">
      <c r="A530" s="12">
        <v>800</v>
      </c>
      <c r="B530" s="3">
        <v>1073.1500000000001</v>
      </c>
      <c r="C530" s="7">
        <v>1</v>
      </c>
      <c r="D530" s="4"/>
      <c r="E530" s="59">
        <v>2343</v>
      </c>
      <c r="F530" s="9"/>
      <c r="G530" s="4"/>
      <c r="H530" s="49">
        <v>105.8</v>
      </c>
      <c r="I530" s="10">
        <v>0.2019</v>
      </c>
      <c r="J530" s="11">
        <v>223.6</v>
      </c>
      <c r="K530" s="4"/>
      <c r="L530" s="13" t="s">
        <v>326</v>
      </c>
    </row>
    <row r="531" spans="1:12" x14ac:dyDescent="0.2">
      <c r="A531" s="12">
        <v>800</v>
      </c>
      <c r="B531" s="3">
        <v>1073.1500000000001</v>
      </c>
      <c r="C531" s="7">
        <v>5</v>
      </c>
      <c r="D531" s="4"/>
      <c r="E531" s="59">
        <v>2348</v>
      </c>
      <c r="F531" s="9"/>
      <c r="G531" s="4"/>
      <c r="H531" s="49">
        <v>106.1</v>
      </c>
      <c r="I531" s="10">
        <v>1.0104</v>
      </c>
      <c r="J531" s="11">
        <v>44.73</v>
      </c>
      <c r="K531" s="4"/>
      <c r="L531" s="13" t="s">
        <v>326</v>
      </c>
    </row>
    <row r="532" spans="1:12" x14ac:dyDescent="0.2">
      <c r="A532" s="12">
        <v>800</v>
      </c>
      <c r="B532" s="3">
        <v>1073.1500000000001</v>
      </c>
      <c r="C532" s="7">
        <v>10</v>
      </c>
      <c r="D532" s="4"/>
      <c r="E532" s="59">
        <v>2353</v>
      </c>
      <c r="F532" s="9"/>
      <c r="G532" s="4"/>
      <c r="H532" s="49">
        <v>106.5</v>
      </c>
      <c r="I532" s="10">
        <v>2.0226999999999999</v>
      </c>
      <c r="J532" s="11">
        <v>22.38</v>
      </c>
      <c r="K532" s="4"/>
      <c r="L532" s="13" t="s">
        <v>326</v>
      </c>
    </row>
    <row r="533" spans="1:12" x14ac:dyDescent="0.2">
      <c r="A533" s="12">
        <v>800</v>
      </c>
      <c r="B533" s="3">
        <v>1073.1500000000001</v>
      </c>
      <c r="C533" s="7">
        <v>20</v>
      </c>
      <c r="D533" s="4"/>
      <c r="E533" s="59">
        <v>2364</v>
      </c>
      <c r="F533" s="9"/>
      <c r="G533" s="4"/>
      <c r="H533" s="49">
        <v>107.3</v>
      </c>
      <c r="I533" s="10">
        <v>4.0529000000000002</v>
      </c>
      <c r="J533" s="11">
        <v>11.2</v>
      </c>
      <c r="K533" s="4"/>
      <c r="L533" s="13" t="s">
        <v>326</v>
      </c>
    </row>
    <row r="534" spans="1:12" x14ac:dyDescent="0.2">
      <c r="A534" s="12">
        <v>800</v>
      </c>
      <c r="B534" s="3">
        <v>1073.1500000000001</v>
      </c>
      <c r="C534" s="7">
        <v>30</v>
      </c>
      <c r="D534" s="4"/>
      <c r="E534" s="59">
        <v>2375</v>
      </c>
      <c r="F534" s="9"/>
      <c r="G534" s="4"/>
      <c r="H534" s="49">
        <v>108.1</v>
      </c>
      <c r="I534" s="10">
        <v>6.0904999999999996</v>
      </c>
      <c r="J534" s="11">
        <v>7.4710000000000001</v>
      </c>
      <c r="K534" s="4"/>
      <c r="L534" s="13" t="s">
        <v>326</v>
      </c>
    </row>
    <row r="535" spans="1:12" x14ac:dyDescent="0.2">
      <c r="A535" s="12">
        <v>800</v>
      </c>
      <c r="B535" s="3">
        <v>1073.1500000000001</v>
      </c>
      <c r="C535" s="7">
        <v>40</v>
      </c>
      <c r="D535" s="4"/>
      <c r="E535" s="59">
        <v>2387</v>
      </c>
      <c r="F535" s="9"/>
      <c r="G535" s="4"/>
      <c r="H535" s="49">
        <v>108.9</v>
      </c>
      <c r="I535" s="10">
        <v>8.1356999999999999</v>
      </c>
      <c r="J535" s="11">
        <v>5.6079999999999997</v>
      </c>
      <c r="K535" s="4"/>
      <c r="L535" s="13" t="s">
        <v>326</v>
      </c>
    </row>
    <row r="536" spans="1:12" x14ac:dyDescent="0.2">
      <c r="A536" s="12">
        <v>800</v>
      </c>
      <c r="B536" s="3">
        <v>1073.1500000000001</v>
      </c>
      <c r="C536" s="7">
        <v>50</v>
      </c>
      <c r="D536" s="4"/>
      <c r="E536" s="59">
        <v>2398</v>
      </c>
      <c r="F536" s="9"/>
      <c r="G536" s="4"/>
      <c r="H536" s="49">
        <v>109.7</v>
      </c>
      <c r="I536" s="10">
        <v>10.188000000000001</v>
      </c>
      <c r="J536" s="11">
        <v>4.49</v>
      </c>
      <c r="K536" s="4"/>
      <c r="L536" s="13" t="s">
        <v>326</v>
      </c>
    </row>
    <row r="537" spans="1:12" x14ac:dyDescent="0.2">
      <c r="A537" s="12">
        <v>800</v>
      </c>
      <c r="B537" s="3">
        <v>1073.1500000000001</v>
      </c>
      <c r="C537" s="7">
        <v>60</v>
      </c>
      <c r="D537" s="4"/>
      <c r="E537" s="59">
        <v>2409</v>
      </c>
      <c r="F537" s="9"/>
      <c r="G537" s="4"/>
      <c r="H537" s="49">
        <v>110.5</v>
      </c>
      <c r="I537" s="10">
        <v>12.249000000000001</v>
      </c>
      <c r="J537" s="11">
        <v>3.7450000000000001</v>
      </c>
      <c r="K537" s="4"/>
      <c r="L537" s="13" t="s">
        <v>326</v>
      </c>
    </row>
    <row r="538" spans="1:12" x14ac:dyDescent="0.2">
      <c r="A538" s="12">
        <v>800</v>
      </c>
      <c r="B538" s="3">
        <v>1073.1500000000001</v>
      </c>
      <c r="C538" s="7">
        <v>70</v>
      </c>
      <c r="D538" s="4"/>
      <c r="E538" s="59">
        <v>2421</v>
      </c>
      <c r="F538" s="9"/>
      <c r="G538" s="4"/>
      <c r="H538" s="49">
        <v>111.3</v>
      </c>
      <c r="I538" s="10">
        <v>14.317</v>
      </c>
      <c r="J538" s="11">
        <v>3.2130000000000001</v>
      </c>
      <c r="K538" s="4"/>
      <c r="L538" s="13" t="s">
        <v>326</v>
      </c>
    </row>
    <row r="539" spans="1:12" x14ac:dyDescent="0.2">
      <c r="A539" s="12">
        <v>800</v>
      </c>
      <c r="B539" s="3">
        <v>1073.1500000000001</v>
      </c>
      <c r="C539" s="7">
        <v>80</v>
      </c>
      <c r="D539" s="4"/>
      <c r="E539" s="59">
        <v>2432</v>
      </c>
      <c r="F539" s="9"/>
      <c r="G539" s="4"/>
      <c r="H539" s="49">
        <v>112.2</v>
      </c>
      <c r="I539" s="10">
        <v>16.391999999999999</v>
      </c>
      <c r="J539" s="11">
        <v>2.8140000000000001</v>
      </c>
      <c r="K539" s="4"/>
      <c r="L539" s="13" t="s">
        <v>326</v>
      </c>
    </row>
    <row r="540" spans="1:12" x14ac:dyDescent="0.2">
      <c r="A540" s="12">
        <v>800</v>
      </c>
      <c r="B540" s="3">
        <v>1073.1500000000001</v>
      </c>
      <c r="C540" s="7">
        <v>90</v>
      </c>
      <c r="D540" s="4"/>
      <c r="E540" s="59">
        <v>2444</v>
      </c>
      <c r="F540" s="9"/>
      <c r="G540" s="4"/>
      <c r="H540" s="49">
        <v>113</v>
      </c>
      <c r="I540" s="10">
        <v>18.475000000000001</v>
      </c>
      <c r="J540" s="11">
        <v>2.504</v>
      </c>
      <c r="K540" s="4"/>
      <c r="L540" s="13" t="s">
        <v>326</v>
      </c>
    </row>
    <row r="541" spans="1:12" x14ac:dyDescent="0.2">
      <c r="A541" s="12">
        <v>800</v>
      </c>
      <c r="B541" s="3">
        <v>1073.1500000000001</v>
      </c>
      <c r="C541" s="7">
        <v>100</v>
      </c>
      <c r="D541" s="4"/>
      <c r="E541" s="59">
        <v>2456</v>
      </c>
      <c r="F541" s="9"/>
      <c r="G541" s="4"/>
      <c r="H541" s="49">
        <v>113.9</v>
      </c>
      <c r="I541" s="10">
        <v>20.565999999999999</v>
      </c>
      <c r="J541" s="11">
        <v>2.2559999999999998</v>
      </c>
      <c r="K541" s="4"/>
      <c r="L541" s="13" t="s">
        <v>326</v>
      </c>
    </row>
    <row r="542" spans="1:12" x14ac:dyDescent="0.2">
      <c r="A542" s="12">
        <v>800</v>
      </c>
      <c r="B542" s="3">
        <v>1073.1500000000001</v>
      </c>
      <c r="C542" s="7">
        <v>150</v>
      </c>
      <c r="D542" s="4"/>
      <c r="E542" s="59">
        <v>2515</v>
      </c>
      <c r="F542" s="9"/>
      <c r="G542" s="4"/>
      <c r="H542" s="49">
        <v>118.4</v>
      </c>
      <c r="I542" s="10">
        <v>31.135000000000002</v>
      </c>
      <c r="J542" s="11">
        <v>1.512</v>
      </c>
      <c r="K542" s="4"/>
      <c r="L542" s="13" t="s">
        <v>326</v>
      </c>
    </row>
    <row r="543" spans="1:12" x14ac:dyDescent="0.2">
      <c r="A543" s="12">
        <v>800</v>
      </c>
      <c r="B543" s="3">
        <v>1073.1500000000001</v>
      </c>
      <c r="C543" s="7">
        <v>200</v>
      </c>
      <c r="D543" s="4"/>
      <c r="E543" s="59">
        <v>2578</v>
      </c>
      <c r="F543" s="9"/>
      <c r="G543" s="4"/>
      <c r="H543" s="49">
        <v>123.1</v>
      </c>
      <c r="I543" s="10">
        <v>41.896000000000001</v>
      </c>
      <c r="J543" s="11">
        <v>1.1399999999999999</v>
      </c>
      <c r="K543" s="4"/>
      <c r="L543" s="13" t="s">
        <v>326</v>
      </c>
    </row>
    <row r="544" spans="1:12" x14ac:dyDescent="0.2">
      <c r="A544" s="12">
        <v>800</v>
      </c>
      <c r="B544" s="3">
        <v>1073.1500000000001</v>
      </c>
      <c r="C544" s="7">
        <v>250</v>
      </c>
      <c r="D544" s="4"/>
      <c r="E544" s="59">
        <v>2642</v>
      </c>
      <c r="F544" s="9"/>
      <c r="G544" s="4"/>
      <c r="H544" s="49">
        <v>128.19999999999999</v>
      </c>
      <c r="I544" s="10">
        <v>52.847000000000001</v>
      </c>
      <c r="J544" s="11">
        <v>0.91810000000000003</v>
      </c>
      <c r="K544" s="4"/>
      <c r="L544" s="13" t="s">
        <v>326</v>
      </c>
    </row>
    <row r="545" spans="1:12" x14ac:dyDescent="0.2">
      <c r="A545" s="12">
        <v>800</v>
      </c>
      <c r="B545" s="3">
        <v>1073.1500000000001</v>
      </c>
      <c r="C545" s="7">
        <v>300</v>
      </c>
      <c r="D545" s="4"/>
      <c r="E545" s="59">
        <v>2707</v>
      </c>
      <c r="F545" s="9"/>
      <c r="G545" s="4"/>
      <c r="H545" s="50">
        <v>133.5</v>
      </c>
      <c r="I545" s="10">
        <v>63.984000000000002</v>
      </c>
      <c r="J545" s="11">
        <v>0.77059999999999995</v>
      </c>
      <c r="K545" s="4"/>
      <c r="L545" s="13" t="s">
        <v>326</v>
      </c>
    </row>
    <row r="546" spans="1:12" x14ac:dyDescent="0.2">
      <c r="A546" s="12">
        <v>800</v>
      </c>
      <c r="B546" s="3">
        <v>1073.1500000000001</v>
      </c>
      <c r="C546" s="7">
        <v>350</v>
      </c>
      <c r="D546" s="4"/>
      <c r="E546" s="59">
        <v>2774</v>
      </c>
      <c r="F546" s="9"/>
      <c r="G546" s="4"/>
      <c r="H546" s="49">
        <v>139.1</v>
      </c>
      <c r="I546" s="10">
        <v>75.3</v>
      </c>
      <c r="J546" s="11">
        <v>0.66569999999999996</v>
      </c>
      <c r="K546" s="4"/>
      <c r="L546" s="13" t="s">
        <v>326</v>
      </c>
    </row>
    <row r="547" spans="1:12" x14ac:dyDescent="0.2">
      <c r="A547" s="12">
        <v>800</v>
      </c>
      <c r="B547" s="3">
        <v>1073.1500000000001</v>
      </c>
      <c r="C547" s="7">
        <v>400</v>
      </c>
      <c r="D547" s="4"/>
      <c r="E547" s="59">
        <v>2843</v>
      </c>
      <c r="F547" s="9"/>
      <c r="G547" s="4"/>
      <c r="H547" s="49">
        <v>145</v>
      </c>
      <c r="I547" s="10">
        <v>86.784000000000006</v>
      </c>
      <c r="J547" s="11">
        <v>0.58760000000000001</v>
      </c>
      <c r="K547" s="4"/>
      <c r="L547" s="13" t="s">
        <v>326</v>
      </c>
    </row>
    <row r="548" spans="1:12" x14ac:dyDescent="0.2">
      <c r="A548" s="12">
        <v>800</v>
      </c>
      <c r="B548" s="3">
        <v>1073.1500000000001</v>
      </c>
      <c r="C548" s="7">
        <v>450</v>
      </c>
      <c r="D548" s="4"/>
      <c r="E548" s="59">
        <v>2912</v>
      </c>
      <c r="F548" s="9"/>
      <c r="G548" s="4"/>
      <c r="H548" s="49">
        <v>151.1</v>
      </c>
      <c r="I548" s="10">
        <v>98.424000000000007</v>
      </c>
      <c r="J548" s="11">
        <v>0.52729999999999999</v>
      </c>
      <c r="K548" s="4"/>
      <c r="L548" s="13" t="s">
        <v>326</v>
      </c>
    </row>
    <row r="549" spans="1:12" x14ac:dyDescent="0.2">
      <c r="A549" s="12">
        <v>800</v>
      </c>
      <c r="B549" s="3">
        <v>1073.1500000000001</v>
      </c>
      <c r="C549" s="7">
        <v>500</v>
      </c>
      <c r="D549" s="4"/>
      <c r="E549" s="59">
        <v>2981</v>
      </c>
      <c r="F549" s="9"/>
      <c r="G549" s="4"/>
      <c r="H549" s="49">
        <v>157.5</v>
      </c>
      <c r="I549" s="10">
        <v>110.2</v>
      </c>
      <c r="J549" s="11">
        <v>0.47949999999999998</v>
      </c>
      <c r="K549" s="4"/>
      <c r="L549" s="13" t="s">
        <v>326</v>
      </c>
    </row>
    <row r="550" spans="1:12" x14ac:dyDescent="0.2">
      <c r="A550" s="12">
        <v>800</v>
      </c>
      <c r="B550" s="3">
        <v>1073.1500000000001</v>
      </c>
      <c r="C550" s="7">
        <v>600</v>
      </c>
      <c r="D550" s="4"/>
      <c r="E550" s="59">
        <v>3119</v>
      </c>
      <c r="F550" s="9"/>
      <c r="G550" s="4"/>
      <c r="H550" s="49">
        <v>171.1</v>
      </c>
      <c r="I550" s="10">
        <v>134.11000000000001</v>
      </c>
      <c r="J550" s="11">
        <v>0.40910000000000002</v>
      </c>
      <c r="K550" s="4"/>
      <c r="L550" s="13" t="s">
        <v>326</v>
      </c>
    </row>
    <row r="551" spans="1:12" x14ac:dyDescent="0.2">
      <c r="A551" s="12">
        <v>800</v>
      </c>
      <c r="B551" s="3">
        <v>1073.1500000000001</v>
      </c>
      <c r="C551" s="7">
        <v>700</v>
      </c>
      <c r="D551" s="4"/>
      <c r="E551" s="59">
        <v>3253</v>
      </c>
      <c r="F551" s="9"/>
      <c r="G551" s="4"/>
      <c r="H551" s="49">
        <v>185.6</v>
      </c>
      <c r="I551" s="10">
        <v>158.31</v>
      </c>
      <c r="J551" s="11">
        <v>0.3604</v>
      </c>
      <c r="K551" s="4"/>
      <c r="L551" s="13" t="s">
        <v>326</v>
      </c>
    </row>
    <row r="552" spans="1:12" x14ac:dyDescent="0.2">
      <c r="A552" s="12">
        <v>800</v>
      </c>
      <c r="B552" s="3">
        <v>1073.1500000000001</v>
      </c>
      <c r="C552" s="7">
        <v>800</v>
      </c>
      <c r="D552" s="4"/>
      <c r="E552" s="59">
        <v>3377</v>
      </c>
      <c r="F552" s="9"/>
      <c r="G552" s="4"/>
      <c r="H552" s="49">
        <v>200.7</v>
      </c>
      <c r="I552" s="10">
        <v>182.61</v>
      </c>
      <c r="J552" s="11">
        <v>0.3256</v>
      </c>
      <c r="K552" s="4"/>
      <c r="L552" s="13" t="s">
        <v>326</v>
      </c>
    </row>
    <row r="553" spans="1:12" x14ac:dyDescent="0.2">
      <c r="A553" s="12">
        <v>800</v>
      </c>
      <c r="B553" s="3">
        <v>1073.1500000000001</v>
      </c>
      <c r="C553" s="7">
        <v>900</v>
      </c>
      <c r="D553" s="4"/>
      <c r="E553" s="59">
        <v>3486</v>
      </c>
      <c r="F553" s="9"/>
      <c r="G553" s="4"/>
      <c r="H553" s="49">
        <v>216.4</v>
      </c>
      <c r="I553" s="10">
        <v>206.78</v>
      </c>
      <c r="J553" s="11">
        <v>0.30009999999999998</v>
      </c>
      <c r="K553" s="4"/>
      <c r="L553" s="13" t="s">
        <v>326</v>
      </c>
    </row>
    <row r="554" spans="1:12" x14ac:dyDescent="0.2">
      <c r="A554" s="12">
        <v>800</v>
      </c>
      <c r="B554" s="3">
        <v>1073.1500000000001</v>
      </c>
      <c r="C554" s="7">
        <v>1000</v>
      </c>
      <c r="D554" s="4"/>
      <c r="E554" s="59">
        <v>3576</v>
      </c>
      <c r="F554" s="9"/>
      <c r="G554" s="4"/>
      <c r="H554" s="49">
        <v>232.2</v>
      </c>
      <c r="I554" s="10">
        <v>230.65</v>
      </c>
      <c r="J554" s="11">
        <v>0.28149999999999997</v>
      </c>
      <c r="K554" s="4"/>
      <c r="L554" s="13" t="s">
        <v>326</v>
      </c>
    </row>
  </sheetData>
  <sheetProtection selectLockedCells="1" selectUnlockedCells="1"/>
  <phoneticPr fontId="16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Roman,Standard"&amp;12&amp;A</oddHeader>
    <oddFooter>&amp;C&amp;"Times New Roman,Standard"&amp;12Seite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tabColor theme="0"/>
  </sheetPr>
  <dimension ref="A1:K37"/>
  <sheetViews>
    <sheetView zoomScale="150" zoomScaleNormal="150" zoomScalePageLayoutView="150" workbookViewId="0">
      <selection activeCell="J8" sqref="J8"/>
    </sheetView>
  </sheetViews>
  <sheetFormatPr baseColWidth="10" defaultRowHeight="12.75" x14ac:dyDescent="0.2"/>
  <sheetData>
    <row r="1" spans="1:11" x14ac:dyDescent="0.2">
      <c r="A1" t="s">
        <v>68</v>
      </c>
      <c r="B1" s="54"/>
      <c r="C1" s="54"/>
      <c r="D1" s="1" t="s">
        <v>0</v>
      </c>
      <c r="E1" s="1" t="s">
        <v>1</v>
      </c>
      <c r="F1" s="1" t="s">
        <v>349</v>
      </c>
    </row>
    <row r="2" spans="1:11" x14ac:dyDescent="0.2">
      <c r="A2" s="54" t="s">
        <v>357</v>
      </c>
      <c r="B2" s="54"/>
      <c r="D2" s="1" t="s">
        <v>3</v>
      </c>
      <c r="E2" s="1" t="s">
        <v>4</v>
      </c>
      <c r="F2" s="13" t="s">
        <v>350</v>
      </c>
    </row>
    <row r="3" spans="1:11" x14ac:dyDescent="0.2">
      <c r="A3" s="54"/>
      <c r="B3" s="54"/>
      <c r="D3" s="1" t="s">
        <v>331</v>
      </c>
      <c r="E3" s="1" t="s">
        <v>348</v>
      </c>
      <c r="F3" s="13" t="s">
        <v>351</v>
      </c>
    </row>
    <row r="4" spans="1:11" x14ac:dyDescent="0.2">
      <c r="A4" s="54"/>
      <c r="B4" s="54"/>
      <c r="D4" s="5">
        <v>28.958600000000001</v>
      </c>
      <c r="E4" s="5">
        <v>0.28711999999999999</v>
      </c>
      <c r="F4" s="51">
        <f>371.1*10^-12</f>
        <v>3.7109999999999999E-10</v>
      </c>
    </row>
    <row r="5" spans="1:11" x14ac:dyDescent="0.2">
      <c r="A5" s="54" t="s">
        <v>5</v>
      </c>
      <c r="B5" s="54" t="s">
        <v>5</v>
      </c>
      <c r="C5" t="s">
        <v>6</v>
      </c>
      <c r="D5" t="s">
        <v>44</v>
      </c>
      <c r="E5" t="s">
        <v>8</v>
      </c>
      <c r="F5" t="s">
        <v>45</v>
      </c>
      <c r="G5" t="s">
        <v>9</v>
      </c>
      <c r="H5" t="s">
        <v>10</v>
      </c>
      <c r="I5" t="s">
        <v>13</v>
      </c>
      <c r="J5" t="s">
        <v>11</v>
      </c>
      <c r="K5" t="s">
        <v>46</v>
      </c>
    </row>
    <row r="6" spans="1:11" x14ac:dyDescent="0.2">
      <c r="A6" s="54" t="s">
        <v>14</v>
      </c>
      <c r="B6" s="54" t="s">
        <v>15</v>
      </c>
      <c r="C6" t="s">
        <v>16</v>
      </c>
      <c r="D6" t="s">
        <v>4</v>
      </c>
      <c r="E6" t="s">
        <v>4</v>
      </c>
      <c r="F6" t="s">
        <v>21</v>
      </c>
      <c r="G6" t="s">
        <v>17</v>
      </c>
      <c r="H6" t="s">
        <v>18</v>
      </c>
      <c r="I6" t="s">
        <v>21</v>
      </c>
      <c r="J6" t="s">
        <v>19</v>
      </c>
      <c r="K6" t="s">
        <v>20</v>
      </c>
    </row>
    <row r="7" spans="1:11" x14ac:dyDescent="0.2">
      <c r="A7" s="15"/>
      <c r="B7" t="s">
        <v>340</v>
      </c>
      <c r="C7" t="s">
        <v>341</v>
      </c>
      <c r="D7" t="s">
        <v>347</v>
      </c>
      <c r="E7" t="s">
        <v>342</v>
      </c>
      <c r="F7" t="s">
        <v>359</v>
      </c>
      <c r="G7" s="15" t="s">
        <v>343</v>
      </c>
      <c r="H7" s="15" t="s">
        <v>344</v>
      </c>
      <c r="I7" s="48" t="s">
        <v>346</v>
      </c>
      <c r="J7" t="s">
        <v>332</v>
      </c>
      <c r="K7" s="15" t="s">
        <v>358</v>
      </c>
    </row>
    <row r="8" spans="1:11" x14ac:dyDescent="0.2">
      <c r="A8">
        <f>B8-273.15</f>
        <v>-98.149999999999977</v>
      </c>
      <c r="B8">
        <v>175</v>
      </c>
      <c r="C8">
        <v>30</v>
      </c>
      <c r="D8">
        <v>1.0023</v>
      </c>
      <c r="E8">
        <v>0.71519999999999995</v>
      </c>
      <c r="F8">
        <v>1.401</v>
      </c>
      <c r="G8">
        <v>1.1819999999999999</v>
      </c>
      <c r="H8">
        <v>1.593</v>
      </c>
      <c r="I8">
        <v>0.74399999999999999</v>
      </c>
      <c r="J8">
        <v>2.0169999999999999</v>
      </c>
      <c r="K8">
        <v>0.58599999999999997</v>
      </c>
    </row>
    <row r="9" spans="1:11" x14ac:dyDescent="0.2">
      <c r="A9">
        <f t="shared" ref="A9:A32" si="0">B9-273.15</f>
        <v>-73.149999999999977</v>
      </c>
      <c r="B9">
        <v>200</v>
      </c>
      <c r="C9">
        <v>30</v>
      </c>
      <c r="D9">
        <v>1.0024999999999999</v>
      </c>
      <c r="E9">
        <v>0.71540000000000004</v>
      </c>
      <c r="F9">
        <v>1.401</v>
      </c>
      <c r="G9">
        <v>1.329</v>
      </c>
      <c r="H9">
        <v>1.8089999999999999</v>
      </c>
      <c r="I9">
        <v>0.73599999999999999</v>
      </c>
      <c r="J9">
        <v>1.7649999999999999</v>
      </c>
      <c r="K9">
        <v>0.753</v>
      </c>
    </row>
    <row r="10" spans="1:11" x14ac:dyDescent="0.2">
      <c r="A10">
        <f t="shared" si="0"/>
        <v>-48.149999999999977</v>
      </c>
      <c r="B10">
        <v>225</v>
      </c>
      <c r="C10">
        <v>30</v>
      </c>
      <c r="D10">
        <v>1.0026999999999999</v>
      </c>
      <c r="E10">
        <v>0.71560000000000001</v>
      </c>
      <c r="F10">
        <v>1.401</v>
      </c>
      <c r="G10">
        <v>1.4670000000000001</v>
      </c>
      <c r="H10">
        <v>2.02</v>
      </c>
      <c r="I10">
        <v>0.72799999999999998</v>
      </c>
      <c r="J10">
        <v>1.569</v>
      </c>
      <c r="K10">
        <v>0.93500000000000005</v>
      </c>
    </row>
    <row r="11" spans="1:11" x14ac:dyDescent="0.2">
      <c r="A11">
        <f t="shared" si="0"/>
        <v>-23.149999999999977</v>
      </c>
      <c r="B11">
        <v>250</v>
      </c>
      <c r="C11">
        <v>30</v>
      </c>
      <c r="D11">
        <v>1.0031000000000001</v>
      </c>
      <c r="E11">
        <v>0.71599999999999997</v>
      </c>
      <c r="F11">
        <v>1.401</v>
      </c>
      <c r="G11">
        <v>1.599</v>
      </c>
      <c r="H11">
        <v>2.2269999999999999</v>
      </c>
      <c r="I11">
        <v>0.72</v>
      </c>
      <c r="J11">
        <v>1.4119999999999999</v>
      </c>
      <c r="K11">
        <v>1.1319999999999999</v>
      </c>
    </row>
    <row r="12" spans="1:11" x14ac:dyDescent="0.2">
      <c r="A12">
        <f t="shared" si="0"/>
        <v>1.8500000000000227</v>
      </c>
      <c r="B12">
        <v>275</v>
      </c>
      <c r="C12">
        <v>30</v>
      </c>
      <c r="D12">
        <v>1.0038</v>
      </c>
      <c r="E12">
        <v>0.7167</v>
      </c>
      <c r="F12">
        <v>1.401</v>
      </c>
      <c r="G12">
        <v>1.7250000000000001</v>
      </c>
      <c r="H12">
        <v>2.4279999999999999</v>
      </c>
      <c r="I12">
        <v>0.71299999999999997</v>
      </c>
      <c r="J12">
        <v>1.284</v>
      </c>
      <c r="K12">
        <v>1.343</v>
      </c>
    </row>
    <row r="13" spans="1:11" x14ac:dyDescent="0.2">
      <c r="A13">
        <f t="shared" si="0"/>
        <v>26.850000000000023</v>
      </c>
      <c r="B13">
        <v>300</v>
      </c>
      <c r="C13">
        <v>30</v>
      </c>
      <c r="D13">
        <v>1.0048999999999999</v>
      </c>
      <c r="E13">
        <v>0.71779999999999999</v>
      </c>
      <c r="F13">
        <v>1.4</v>
      </c>
      <c r="G13">
        <v>1.8460000000000001</v>
      </c>
      <c r="H13">
        <v>2.6240000000000001</v>
      </c>
      <c r="I13">
        <v>0.70699999999999996</v>
      </c>
      <c r="J13">
        <v>1.177</v>
      </c>
      <c r="K13">
        <v>1.5680000000000001</v>
      </c>
    </row>
    <row r="14" spans="1:11" x14ac:dyDescent="0.2">
      <c r="A14">
        <f t="shared" si="0"/>
        <v>51.850000000000023</v>
      </c>
      <c r="B14">
        <v>325</v>
      </c>
      <c r="C14">
        <v>30</v>
      </c>
      <c r="D14">
        <v>1.0063</v>
      </c>
      <c r="E14">
        <v>0.71919999999999995</v>
      </c>
      <c r="F14">
        <v>1.4</v>
      </c>
      <c r="G14">
        <v>1.962</v>
      </c>
      <c r="H14">
        <v>2.8159999999999998</v>
      </c>
      <c r="I14">
        <v>0.70099999999999996</v>
      </c>
      <c r="J14">
        <v>1.0860000000000001</v>
      </c>
      <c r="K14">
        <v>1.8069999999999999</v>
      </c>
    </row>
    <row r="15" spans="1:11" x14ac:dyDescent="0.2">
      <c r="A15">
        <f t="shared" si="0"/>
        <v>76.850000000000023</v>
      </c>
      <c r="B15">
        <v>350</v>
      </c>
      <c r="C15">
        <v>30</v>
      </c>
      <c r="D15">
        <v>1.0082</v>
      </c>
      <c r="E15">
        <v>0.72109999999999996</v>
      </c>
      <c r="F15">
        <v>1.3979999999999999</v>
      </c>
      <c r="G15">
        <v>2.0750000000000002</v>
      </c>
      <c r="H15">
        <v>3.0030000000000001</v>
      </c>
      <c r="I15">
        <v>0.69699999999999995</v>
      </c>
      <c r="J15">
        <v>1.0089999999999999</v>
      </c>
      <c r="K15">
        <v>2.056</v>
      </c>
    </row>
    <row r="16" spans="1:11" x14ac:dyDescent="0.2">
      <c r="A16">
        <f t="shared" si="0"/>
        <v>101.85000000000002</v>
      </c>
      <c r="B16">
        <v>375</v>
      </c>
      <c r="C16">
        <v>30</v>
      </c>
      <c r="D16">
        <v>1.0105999999999999</v>
      </c>
      <c r="E16">
        <v>0.72350000000000003</v>
      </c>
      <c r="F16">
        <v>1.397</v>
      </c>
      <c r="G16">
        <v>2.181</v>
      </c>
      <c r="H16">
        <v>3.1859999999999999</v>
      </c>
      <c r="I16">
        <v>0.69199999999999995</v>
      </c>
      <c r="J16">
        <v>0.94130000000000003</v>
      </c>
      <c r="K16">
        <v>2.3170000000000002</v>
      </c>
    </row>
    <row r="17" spans="1:11" x14ac:dyDescent="0.2">
      <c r="A17">
        <f t="shared" si="0"/>
        <v>126.85000000000002</v>
      </c>
      <c r="B17">
        <v>400</v>
      </c>
      <c r="C17">
        <v>30</v>
      </c>
      <c r="D17">
        <v>1.0135000000000001</v>
      </c>
      <c r="E17">
        <v>0.72640000000000005</v>
      </c>
      <c r="F17">
        <v>1.395</v>
      </c>
      <c r="G17">
        <v>2.286</v>
      </c>
      <c r="H17">
        <v>3.3650000000000002</v>
      </c>
      <c r="I17">
        <v>0.68799999999999994</v>
      </c>
      <c r="J17">
        <v>0.88239999999999996</v>
      </c>
      <c r="K17">
        <v>2.5910000000000002</v>
      </c>
    </row>
    <row r="18" spans="1:11" x14ac:dyDescent="0.2">
      <c r="A18">
        <f t="shared" si="0"/>
        <v>176.85000000000002</v>
      </c>
      <c r="B18">
        <v>450</v>
      </c>
      <c r="C18">
        <v>30</v>
      </c>
      <c r="D18">
        <v>1.0206</v>
      </c>
      <c r="E18">
        <v>0.73350000000000004</v>
      </c>
      <c r="F18">
        <v>1.391</v>
      </c>
      <c r="G18">
        <v>2.4849999999999999</v>
      </c>
      <c r="H18">
        <v>3.71</v>
      </c>
      <c r="I18">
        <v>0.68400000000000005</v>
      </c>
      <c r="J18">
        <v>0.78439999999999999</v>
      </c>
      <c r="K18">
        <v>3.1680000000000001</v>
      </c>
    </row>
    <row r="19" spans="1:11" x14ac:dyDescent="0.2">
      <c r="A19">
        <f t="shared" si="0"/>
        <v>226.85000000000002</v>
      </c>
      <c r="B19">
        <v>500</v>
      </c>
      <c r="C19">
        <v>30</v>
      </c>
      <c r="D19">
        <v>1.0295000000000001</v>
      </c>
      <c r="E19">
        <v>0.74239999999999995</v>
      </c>
      <c r="F19">
        <v>1.387</v>
      </c>
      <c r="G19">
        <v>2.67</v>
      </c>
      <c r="H19">
        <v>4.0410000000000004</v>
      </c>
      <c r="I19">
        <v>0.68</v>
      </c>
      <c r="J19">
        <v>0.70599999999999996</v>
      </c>
      <c r="K19">
        <v>3.782</v>
      </c>
    </row>
    <row r="20" spans="1:11" x14ac:dyDescent="0.2">
      <c r="A20">
        <f t="shared" si="0"/>
        <v>276.85000000000002</v>
      </c>
      <c r="B20">
        <v>550</v>
      </c>
      <c r="C20">
        <v>30</v>
      </c>
      <c r="D20">
        <v>1.0398000000000001</v>
      </c>
      <c r="E20">
        <v>0.75270000000000004</v>
      </c>
      <c r="F20">
        <v>1.381</v>
      </c>
      <c r="G20">
        <v>2.8490000000000002</v>
      </c>
      <c r="H20">
        <v>4.3570000000000002</v>
      </c>
      <c r="I20">
        <v>0.68</v>
      </c>
      <c r="J20">
        <v>0.64180000000000004</v>
      </c>
      <c r="K20">
        <v>4.4390000000000001</v>
      </c>
    </row>
    <row r="21" spans="1:11" x14ac:dyDescent="0.2">
      <c r="A21">
        <f t="shared" si="0"/>
        <v>326.85000000000002</v>
      </c>
      <c r="B21">
        <v>600</v>
      </c>
      <c r="C21">
        <v>30</v>
      </c>
      <c r="D21">
        <v>1.0510999999999999</v>
      </c>
      <c r="E21">
        <v>0.76400000000000001</v>
      </c>
      <c r="F21">
        <v>1.3759999999999999</v>
      </c>
      <c r="G21">
        <v>3.0169999999999999</v>
      </c>
      <c r="H21">
        <v>4.6609999999999996</v>
      </c>
      <c r="I21">
        <v>0.68</v>
      </c>
      <c r="J21">
        <v>0.58830000000000005</v>
      </c>
      <c r="K21">
        <v>5.1280000000000001</v>
      </c>
    </row>
    <row r="22" spans="1:11" x14ac:dyDescent="0.2">
      <c r="A22">
        <f t="shared" si="0"/>
        <v>376.85</v>
      </c>
      <c r="B22">
        <v>650</v>
      </c>
      <c r="C22">
        <v>30</v>
      </c>
      <c r="D22">
        <v>1.0629</v>
      </c>
      <c r="E22">
        <v>0.77580000000000005</v>
      </c>
      <c r="F22">
        <v>1.37</v>
      </c>
      <c r="G22">
        <v>3.1779999999999999</v>
      </c>
      <c r="H22">
        <v>4.9539999999999997</v>
      </c>
      <c r="I22">
        <v>0.68200000000000005</v>
      </c>
      <c r="J22">
        <v>0.54300000000000004</v>
      </c>
      <c r="K22">
        <v>5.8529999999999998</v>
      </c>
    </row>
    <row r="23" spans="1:11" x14ac:dyDescent="0.2">
      <c r="A23">
        <f t="shared" si="0"/>
        <v>426.85</v>
      </c>
      <c r="B23">
        <v>700</v>
      </c>
      <c r="C23">
        <v>30</v>
      </c>
      <c r="D23">
        <v>1.075</v>
      </c>
      <c r="E23">
        <v>0.78790000000000004</v>
      </c>
      <c r="F23">
        <v>1.3640000000000001</v>
      </c>
      <c r="G23">
        <v>3.3319999999999999</v>
      </c>
      <c r="H23">
        <v>5.2359999999999998</v>
      </c>
      <c r="I23">
        <v>0.68400000000000005</v>
      </c>
      <c r="J23">
        <v>0.50429999999999997</v>
      </c>
      <c r="K23">
        <v>6.6070000000000002</v>
      </c>
    </row>
    <row r="24" spans="1:11" x14ac:dyDescent="0.2">
      <c r="A24">
        <f t="shared" si="0"/>
        <v>476.85</v>
      </c>
      <c r="B24">
        <v>750</v>
      </c>
      <c r="C24">
        <v>30</v>
      </c>
      <c r="D24">
        <v>1.087</v>
      </c>
      <c r="E24">
        <v>0.79990000000000006</v>
      </c>
      <c r="F24">
        <v>1.359</v>
      </c>
      <c r="G24">
        <v>3.4820000000000002</v>
      </c>
      <c r="H24">
        <v>5.5090000000000003</v>
      </c>
      <c r="I24">
        <v>0.68700000000000006</v>
      </c>
      <c r="J24">
        <v>0.47060000000000002</v>
      </c>
      <c r="K24">
        <v>7.399</v>
      </c>
    </row>
    <row r="25" spans="1:11" x14ac:dyDescent="0.2">
      <c r="A25">
        <f t="shared" si="0"/>
        <v>526.85</v>
      </c>
      <c r="B25">
        <v>800</v>
      </c>
      <c r="C25">
        <v>30</v>
      </c>
      <c r="D25">
        <v>1.0987</v>
      </c>
      <c r="E25">
        <v>0.81159999999999999</v>
      </c>
      <c r="F25">
        <v>1.3540000000000001</v>
      </c>
      <c r="G25">
        <v>3.6240000000000001</v>
      </c>
      <c r="H25">
        <v>5.774</v>
      </c>
      <c r="I25">
        <v>0.69</v>
      </c>
      <c r="J25">
        <v>0.44119999999999998</v>
      </c>
      <c r="K25">
        <v>8.2140000000000004</v>
      </c>
    </row>
    <row r="26" spans="1:11" x14ac:dyDescent="0.2">
      <c r="A26">
        <f t="shared" si="0"/>
        <v>576.85</v>
      </c>
      <c r="B26">
        <v>850</v>
      </c>
      <c r="C26">
        <v>30</v>
      </c>
      <c r="D26">
        <v>1.1101000000000001</v>
      </c>
      <c r="E26">
        <v>0.82299999999999995</v>
      </c>
      <c r="F26">
        <v>1.349</v>
      </c>
      <c r="G26">
        <v>3.7629999999999999</v>
      </c>
      <c r="H26">
        <v>6.03</v>
      </c>
      <c r="I26">
        <v>0.69299999999999995</v>
      </c>
      <c r="J26">
        <v>0.4153</v>
      </c>
      <c r="K26">
        <v>9.0609999999999999</v>
      </c>
    </row>
    <row r="27" spans="1:11" x14ac:dyDescent="0.2">
      <c r="A27">
        <f t="shared" si="0"/>
        <v>626.85</v>
      </c>
      <c r="B27">
        <v>900</v>
      </c>
      <c r="C27">
        <v>30</v>
      </c>
      <c r="D27">
        <v>1.1209</v>
      </c>
      <c r="E27">
        <v>0.83379999999999999</v>
      </c>
      <c r="F27">
        <v>1.3440000000000001</v>
      </c>
      <c r="G27">
        <v>3.8969999999999998</v>
      </c>
      <c r="H27">
        <v>6.2759999999999998</v>
      </c>
      <c r="I27">
        <v>0.69599999999999995</v>
      </c>
      <c r="J27">
        <v>0.39219999999999999</v>
      </c>
      <c r="K27">
        <v>9.9359999999999999</v>
      </c>
    </row>
    <row r="28" spans="1:11" x14ac:dyDescent="0.2">
      <c r="A28">
        <f t="shared" si="0"/>
        <v>676.85</v>
      </c>
      <c r="B28">
        <v>950</v>
      </c>
      <c r="C28">
        <v>30</v>
      </c>
      <c r="D28">
        <v>1.1313</v>
      </c>
      <c r="E28">
        <v>0.84419999999999995</v>
      </c>
      <c r="F28">
        <v>1.34</v>
      </c>
      <c r="G28">
        <v>4.0259999999999998</v>
      </c>
      <c r="H28">
        <v>6.52</v>
      </c>
      <c r="I28">
        <v>0.69899999999999995</v>
      </c>
      <c r="J28">
        <v>0.37159999999999999</v>
      </c>
      <c r="K28">
        <v>10.83</v>
      </c>
    </row>
    <row r="29" spans="1:11" x14ac:dyDescent="0.2">
      <c r="A29">
        <f t="shared" si="0"/>
        <v>726.85</v>
      </c>
      <c r="B29">
        <v>1000</v>
      </c>
      <c r="C29">
        <v>30</v>
      </c>
      <c r="D29">
        <v>1.1411</v>
      </c>
      <c r="E29">
        <v>0.85399999999999998</v>
      </c>
      <c r="F29">
        <v>1.3360000000000001</v>
      </c>
      <c r="G29">
        <v>4.1529999999999996</v>
      </c>
      <c r="H29">
        <v>6.7539999999999996</v>
      </c>
      <c r="I29">
        <v>0.70199999999999996</v>
      </c>
      <c r="J29">
        <v>0.35299999999999998</v>
      </c>
      <c r="K29">
        <v>11.76</v>
      </c>
    </row>
    <row r="30" spans="1:11" x14ac:dyDescent="0.2">
      <c r="A30">
        <f t="shared" si="0"/>
        <v>776.85</v>
      </c>
      <c r="B30">
        <v>1050</v>
      </c>
      <c r="C30">
        <v>30</v>
      </c>
      <c r="D30">
        <v>1.1501999999999999</v>
      </c>
      <c r="E30">
        <v>0.86309999999999998</v>
      </c>
      <c r="F30">
        <v>1.333</v>
      </c>
      <c r="G30">
        <v>4.2759999999999998</v>
      </c>
      <c r="H30">
        <v>6.9850000000000003</v>
      </c>
      <c r="I30">
        <v>0.70399999999999996</v>
      </c>
      <c r="J30">
        <v>0.3362</v>
      </c>
      <c r="K30">
        <v>12.72</v>
      </c>
    </row>
    <row r="31" spans="1:11" x14ac:dyDescent="0.2">
      <c r="A31">
        <f t="shared" si="0"/>
        <v>826.85</v>
      </c>
      <c r="B31">
        <v>1100</v>
      </c>
      <c r="C31">
        <v>30</v>
      </c>
      <c r="D31">
        <v>1.1589</v>
      </c>
      <c r="E31">
        <v>0.87180000000000002</v>
      </c>
      <c r="F31">
        <v>1.329</v>
      </c>
      <c r="G31">
        <v>4.3959999999999999</v>
      </c>
      <c r="H31">
        <v>7.2089999999999996</v>
      </c>
      <c r="I31">
        <v>0.70699999999999996</v>
      </c>
      <c r="J31">
        <v>0.32090000000000002</v>
      </c>
      <c r="K31">
        <v>13.7</v>
      </c>
    </row>
    <row r="32" spans="1:11" x14ac:dyDescent="0.2">
      <c r="A32">
        <f t="shared" si="0"/>
        <v>876.85</v>
      </c>
      <c r="B32">
        <v>1150</v>
      </c>
      <c r="C32">
        <v>30</v>
      </c>
      <c r="D32">
        <v>1.167</v>
      </c>
      <c r="E32">
        <v>0.87990000000000002</v>
      </c>
      <c r="F32">
        <v>1.3260000000000001</v>
      </c>
      <c r="G32">
        <v>4.5110000000000001</v>
      </c>
      <c r="H32">
        <v>7.4269999999999996</v>
      </c>
      <c r="I32">
        <v>0.70899999999999996</v>
      </c>
      <c r="J32">
        <v>0.30690000000000001</v>
      </c>
      <c r="K32">
        <v>14.7</v>
      </c>
    </row>
    <row r="37" spans="5:5" x14ac:dyDescent="0.2">
      <c r="E37" s="13"/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tabColor theme="7" tint="0.79998168889431442"/>
  </sheetPr>
  <dimension ref="A1:I10"/>
  <sheetViews>
    <sheetView zoomScale="150" zoomScaleNormal="150" zoomScalePageLayoutView="150" workbookViewId="0">
      <selection activeCell="D25" sqref="D25"/>
    </sheetView>
  </sheetViews>
  <sheetFormatPr baseColWidth="10" defaultRowHeight="12.75" x14ac:dyDescent="0.2"/>
  <sheetData>
    <row r="1" spans="1:9" x14ac:dyDescent="0.2">
      <c r="A1" t="s">
        <v>29</v>
      </c>
      <c r="B1" t="s">
        <v>360</v>
      </c>
      <c r="D1" s="1" t="s">
        <v>0</v>
      </c>
      <c r="E1" s="1" t="s">
        <v>1</v>
      </c>
      <c r="F1" s="1" t="s">
        <v>349</v>
      </c>
    </row>
    <row r="2" spans="1:9" x14ac:dyDescent="0.2">
      <c r="A2" s="54" t="s">
        <v>357</v>
      </c>
      <c r="D2" s="1" t="s">
        <v>3</v>
      </c>
      <c r="E2" s="1" t="s">
        <v>4</v>
      </c>
      <c r="F2" s="13" t="s">
        <v>350</v>
      </c>
    </row>
    <row r="3" spans="1:9" x14ac:dyDescent="0.2">
      <c r="D3" s="1" t="s">
        <v>331</v>
      </c>
      <c r="E3" s="1" t="s">
        <v>348</v>
      </c>
      <c r="F3" s="13" t="s">
        <v>351</v>
      </c>
    </row>
    <row r="4" spans="1:9" x14ac:dyDescent="0.2">
      <c r="D4" s="15">
        <v>28.013400000000001</v>
      </c>
      <c r="E4" s="5">
        <v>0.29680000000000001</v>
      </c>
      <c r="F4" s="51"/>
    </row>
    <row r="5" spans="1:9" x14ac:dyDescent="0.2">
      <c r="A5" s="13" t="s">
        <v>5</v>
      </c>
      <c r="B5" s="13" t="s">
        <v>43</v>
      </c>
      <c r="C5" s="13" t="s">
        <v>6</v>
      </c>
      <c r="D5" s="13" t="s">
        <v>44</v>
      </c>
      <c r="E5" s="13" t="s">
        <v>8</v>
      </c>
      <c r="F5" s="13" t="s">
        <v>45</v>
      </c>
      <c r="G5" s="13" t="s">
        <v>9</v>
      </c>
      <c r="H5" s="13" t="s">
        <v>10</v>
      </c>
      <c r="I5" s="13" t="s">
        <v>13</v>
      </c>
    </row>
    <row r="6" spans="1:9" x14ac:dyDescent="0.2">
      <c r="A6" t="s">
        <v>14</v>
      </c>
      <c r="B6" t="s">
        <v>15</v>
      </c>
      <c r="C6" t="s">
        <v>16</v>
      </c>
      <c r="D6" s="13" t="s">
        <v>4</v>
      </c>
      <c r="E6" s="13" t="s">
        <v>4</v>
      </c>
      <c r="F6" s="13" t="s">
        <v>21</v>
      </c>
      <c r="G6" s="13" t="s">
        <v>48</v>
      </c>
      <c r="H6" s="13" t="s">
        <v>49</v>
      </c>
    </row>
    <row r="7" spans="1:9" x14ac:dyDescent="0.2">
      <c r="A7" s="15"/>
      <c r="B7" t="s">
        <v>340</v>
      </c>
      <c r="C7" t="s">
        <v>341</v>
      </c>
      <c r="D7" t="s">
        <v>347</v>
      </c>
      <c r="E7" t="s">
        <v>342</v>
      </c>
      <c r="F7" t="s">
        <v>359</v>
      </c>
      <c r="G7" s="15" t="s">
        <v>343</v>
      </c>
      <c r="H7" s="15" t="s">
        <v>344</v>
      </c>
      <c r="I7" s="48" t="s">
        <v>346</v>
      </c>
    </row>
    <row r="8" spans="1:9" x14ac:dyDescent="0.2">
      <c r="A8">
        <f>B8-273.15</f>
        <v>-23.149999999999977</v>
      </c>
      <c r="B8">
        <v>250</v>
      </c>
      <c r="C8">
        <v>10</v>
      </c>
      <c r="D8">
        <v>1.0419259999999999</v>
      </c>
      <c r="E8">
        <v>0.742807</v>
      </c>
      <c r="G8">
        <v>15.52028</v>
      </c>
      <c r="H8">
        <v>22.581700000000001</v>
      </c>
      <c r="I8">
        <v>0.71589999999999998</v>
      </c>
    </row>
    <row r="9" spans="1:9" x14ac:dyDescent="0.2">
      <c r="A9">
        <f t="shared" ref="A9:A10" si="0">B9-273.15</f>
        <v>26.850000000000023</v>
      </c>
      <c r="B9">
        <v>300</v>
      </c>
      <c r="C9">
        <v>10</v>
      </c>
      <c r="D9">
        <v>1.0410740000000001</v>
      </c>
      <c r="E9">
        <v>0.74313700000000005</v>
      </c>
      <c r="G9">
        <v>17.913620000000002</v>
      </c>
      <c r="H9">
        <v>26.062100000000001</v>
      </c>
      <c r="I9">
        <v>0.7157</v>
      </c>
    </row>
    <row r="10" spans="1:9" x14ac:dyDescent="0.2">
      <c r="A10">
        <f t="shared" si="0"/>
        <v>726.85</v>
      </c>
      <c r="B10">
        <v>1000</v>
      </c>
      <c r="C10">
        <v>10</v>
      </c>
      <c r="D10">
        <v>1.16737</v>
      </c>
      <c r="E10">
        <v>0.87029699999999999</v>
      </c>
      <c r="G10">
        <v>41.58032</v>
      </c>
      <c r="H10">
        <v>65.840800000000002</v>
      </c>
      <c r="I10">
        <v>0.73709999999999998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tabColor theme="5" tint="0.79998168889431442"/>
  </sheetPr>
  <dimension ref="A1:I10"/>
  <sheetViews>
    <sheetView zoomScale="150" zoomScaleNormal="150" zoomScalePageLayoutView="150" workbookViewId="0">
      <selection activeCell="C13" sqref="C13"/>
    </sheetView>
  </sheetViews>
  <sheetFormatPr baseColWidth="10" defaultRowHeight="12.75" x14ac:dyDescent="0.2"/>
  <sheetData>
    <row r="1" spans="1:9" x14ac:dyDescent="0.2">
      <c r="A1" t="s">
        <v>28</v>
      </c>
      <c r="B1" t="s">
        <v>361</v>
      </c>
      <c r="D1" s="1" t="s">
        <v>0</v>
      </c>
      <c r="E1" s="1" t="s">
        <v>1</v>
      </c>
      <c r="F1" s="1" t="s">
        <v>349</v>
      </c>
    </row>
    <row r="2" spans="1:9" x14ac:dyDescent="0.2">
      <c r="A2" s="54" t="s">
        <v>357</v>
      </c>
      <c r="D2" s="1" t="s">
        <v>3</v>
      </c>
      <c r="E2" s="1" t="s">
        <v>4</v>
      </c>
      <c r="F2" s="13" t="s">
        <v>350</v>
      </c>
    </row>
    <row r="3" spans="1:9" x14ac:dyDescent="0.2">
      <c r="D3" s="1" t="s">
        <v>331</v>
      </c>
      <c r="E3" s="1" t="s">
        <v>348</v>
      </c>
      <c r="F3" s="13" t="s">
        <v>351</v>
      </c>
    </row>
    <row r="4" spans="1:9" x14ac:dyDescent="0.2">
      <c r="D4">
        <v>31.998799999999999</v>
      </c>
      <c r="E4" s="5">
        <v>0.25979999999999998</v>
      </c>
      <c r="F4" s="51"/>
    </row>
    <row r="5" spans="1:9" x14ac:dyDescent="0.2">
      <c r="A5" s="13" t="s">
        <v>5</v>
      </c>
      <c r="B5" s="13" t="s">
        <v>43</v>
      </c>
      <c r="C5" s="13" t="s">
        <v>6</v>
      </c>
      <c r="D5" s="13" t="s">
        <v>44</v>
      </c>
      <c r="E5" s="13" t="s">
        <v>8</v>
      </c>
      <c r="F5" s="13" t="s">
        <v>45</v>
      </c>
      <c r="G5" s="13" t="s">
        <v>9</v>
      </c>
      <c r="H5" s="13" t="s">
        <v>10</v>
      </c>
      <c r="I5" s="13" t="s">
        <v>13</v>
      </c>
    </row>
    <row r="6" spans="1:9" x14ac:dyDescent="0.2">
      <c r="A6" t="s">
        <v>14</v>
      </c>
      <c r="B6" t="s">
        <v>15</v>
      </c>
      <c r="C6" t="s">
        <v>16</v>
      </c>
      <c r="D6" s="13" t="s">
        <v>4</v>
      </c>
      <c r="E6" s="13" t="s">
        <v>4</v>
      </c>
      <c r="F6" s="13" t="s">
        <v>21</v>
      </c>
      <c r="G6" s="13" t="s">
        <v>48</v>
      </c>
      <c r="H6" s="13" t="s">
        <v>49</v>
      </c>
      <c r="I6" s="13" t="s">
        <v>21</v>
      </c>
    </row>
    <row r="7" spans="1:9" x14ac:dyDescent="0.2">
      <c r="A7" s="15"/>
      <c r="B7" t="s">
        <v>340</v>
      </c>
      <c r="C7" t="s">
        <v>341</v>
      </c>
      <c r="D7" t="s">
        <v>347</v>
      </c>
      <c r="E7" t="s">
        <v>342</v>
      </c>
      <c r="F7" t="s">
        <v>359</v>
      </c>
      <c r="G7" s="15" t="s">
        <v>343</v>
      </c>
      <c r="H7" s="15" t="s">
        <v>344</v>
      </c>
      <c r="I7" s="48" t="s">
        <v>346</v>
      </c>
    </row>
    <row r="8" spans="1:9" x14ac:dyDescent="0.2">
      <c r="A8">
        <f>B8-273.15</f>
        <v>-23.149999999999977</v>
      </c>
      <c r="B8">
        <v>250</v>
      </c>
      <c r="C8">
        <v>10</v>
      </c>
      <c r="D8">
        <v>0.91500000000000004</v>
      </c>
      <c r="E8">
        <v>0.6532</v>
      </c>
      <c r="G8">
        <v>17.881</v>
      </c>
      <c r="H8">
        <v>22.4375</v>
      </c>
      <c r="I8">
        <v>0.72899999999999998</v>
      </c>
    </row>
    <row r="9" spans="1:9" x14ac:dyDescent="0.2">
      <c r="A9">
        <f t="shared" ref="A9:A10" si="0">B9-273.15</f>
        <v>26.850000000000023</v>
      </c>
      <c r="B9">
        <v>300</v>
      </c>
      <c r="C9">
        <v>10</v>
      </c>
      <c r="D9">
        <v>0.91990000000000005</v>
      </c>
      <c r="E9">
        <v>0.65869999999999995</v>
      </c>
      <c r="G9">
        <v>20.746749999999999</v>
      </c>
      <c r="H9">
        <v>26.153199999999998</v>
      </c>
      <c r="I9">
        <v>0.73</v>
      </c>
    </row>
    <row r="10" spans="1:9" x14ac:dyDescent="0.2">
      <c r="A10">
        <f t="shared" si="0"/>
        <v>99.850000000000023</v>
      </c>
      <c r="B10">
        <v>373</v>
      </c>
      <c r="C10">
        <v>10</v>
      </c>
      <c r="D10">
        <v>0.93400000000000005</v>
      </c>
      <c r="E10">
        <v>0.67400000000000004</v>
      </c>
      <c r="G10">
        <v>24.571999999999999</v>
      </c>
      <c r="H10">
        <v>31.36</v>
      </c>
      <c r="I10">
        <v>0.73199999999999998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theme="5" tint="0.39997558519241921"/>
  </sheetPr>
  <dimension ref="A1:I10"/>
  <sheetViews>
    <sheetView zoomScale="150" zoomScaleNormal="150" zoomScalePageLayoutView="150" workbookViewId="0">
      <selection activeCell="C13" sqref="C13"/>
    </sheetView>
  </sheetViews>
  <sheetFormatPr baseColWidth="10" defaultRowHeight="12.75" x14ac:dyDescent="0.2"/>
  <sheetData>
    <row r="1" spans="1:9" x14ac:dyDescent="0.2">
      <c r="A1" t="s">
        <v>32</v>
      </c>
      <c r="B1" t="s">
        <v>362</v>
      </c>
      <c r="D1" s="1" t="s">
        <v>0</v>
      </c>
      <c r="E1" s="1" t="s">
        <v>1</v>
      </c>
      <c r="F1" s="1" t="s">
        <v>349</v>
      </c>
    </row>
    <row r="2" spans="1:9" x14ac:dyDescent="0.2">
      <c r="A2" s="54" t="s">
        <v>357</v>
      </c>
      <c r="D2" s="1" t="s">
        <v>3</v>
      </c>
      <c r="E2" s="1" t="s">
        <v>4</v>
      </c>
      <c r="F2" s="13" t="s">
        <v>350</v>
      </c>
    </row>
    <row r="3" spans="1:9" x14ac:dyDescent="0.2">
      <c r="D3" s="1" t="s">
        <v>331</v>
      </c>
      <c r="E3" s="1" t="s">
        <v>348</v>
      </c>
      <c r="F3" s="13" t="s">
        <v>351</v>
      </c>
    </row>
    <row r="4" spans="1:9" x14ac:dyDescent="0.2">
      <c r="D4" s="15">
        <v>44.009500000000003</v>
      </c>
      <c r="E4" s="5">
        <v>0.18890000000000001</v>
      </c>
      <c r="F4" s="51"/>
    </row>
    <row r="5" spans="1:9" x14ac:dyDescent="0.2">
      <c r="A5" s="13" t="s">
        <v>5</v>
      </c>
      <c r="B5" s="13" t="s">
        <v>43</v>
      </c>
      <c r="C5" s="13" t="s">
        <v>6</v>
      </c>
      <c r="D5" s="13" t="s">
        <v>44</v>
      </c>
      <c r="E5" s="13" t="s">
        <v>8</v>
      </c>
      <c r="F5" s="13" t="s">
        <v>45</v>
      </c>
      <c r="G5" s="13" t="s">
        <v>9</v>
      </c>
      <c r="H5" s="13" t="s">
        <v>10</v>
      </c>
      <c r="I5" s="13" t="s">
        <v>13</v>
      </c>
    </row>
    <row r="6" spans="1:9" x14ac:dyDescent="0.2">
      <c r="A6" t="s">
        <v>14</v>
      </c>
      <c r="B6" t="s">
        <v>15</v>
      </c>
      <c r="C6" t="s">
        <v>284</v>
      </c>
      <c r="D6" s="13" t="s">
        <v>4</v>
      </c>
      <c r="E6" s="13" t="s">
        <v>4</v>
      </c>
      <c r="F6" s="13" t="s">
        <v>21</v>
      </c>
      <c r="G6" s="13" t="s">
        <v>48</v>
      </c>
      <c r="H6" s="13" t="s">
        <v>49</v>
      </c>
      <c r="I6" s="13" t="s">
        <v>21</v>
      </c>
    </row>
    <row r="7" spans="1:9" x14ac:dyDescent="0.2">
      <c r="A7" s="15"/>
      <c r="B7" t="s">
        <v>340</v>
      </c>
      <c r="C7" t="s">
        <v>341</v>
      </c>
      <c r="D7" t="s">
        <v>347</v>
      </c>
      <c r="E7" t="s">
        <v>342</v>
      </c>
      <c r="F7" t="s">
        <v>359</v>
      </c>
      <c r="G7" s="15" t="s">
        <v>343</v>
      </c>
      <c r="H7" s="15" t="s">
        <v>344</v>
      </c>
      <c r="I7" s="48" t="s">
        <v>346</v>
      </c>
    </row>
    <row r="8" spans="1:9" x14ac:dyDescent="0.2">
      <c r="A8">
        <f>B8-273.15</f>
        <v>-23.149999999999977</v>
      </c>
      <c r="B8">
        <v>250</v>
      </c>
      <c r="C8">
        <v>300000</v>
      </c>
      <c r="D8">
        <v>0.80500000000000005</v>
      </c>
      <c r="E8">
        <v>0.60799999999999998</v>
      </c>
      <c r="G8">
        <v>12.56</v>
      </c>
      <c r="H8">
        <v>12.94</v>
      </c>
      <c r="I8">
        <v>0.78200000000000003</v>
      </c>
    </row>
    <row r="9" spans="1:9" x14ac:dyDescent="0.2">
      <c r="A9">
        <f t="shared" ref="A9:A10" si="0">B9-273.15</f>
        <v>26.850000000000023</v>
      </c>
      <c r="B9">
        <v>300</v>
      </c>
      <c r="C9">
        <v>300000</v>
      </c>
      <c r="D9">
        <v>0.85247600000000001</v>
      </c>
      <c r="E9">
        <v>0.65925</v>
      </c>
      <c r="G9">
        <v>15.018800000000001</v>
      </c>
      <c r="H9">
        <v>16.774850000000001</v>
      </c>
      <c r="I9">
        <v>0.76343399999999995</v>
      </c>
    </row>
    <row r="10" spans="1:9" x14ac:dyDescent="0.2">
      <c r="A10">
        <f t="shared" si="0"/>
        <v>626.85</v>
      </c>
      <c r="B10">
        <v>900</v>
      </c>
      <c r="C10">
        <v>300000</v>
      </c>
      <c r="D10">
        <v>1.2050000000000001</v>
      </c>
      <c r="E10">
        <v>1.0149999999999999</v>
      </c>
      <c r="G10">
        <v>38.26</v>
      </c>
      <c r="H10">
        <v>63.68</v>
      </c>
      <c r="I10">
        <v>0.72399999999999998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tabColor theme="9" tint="0.59999389629810485"/>
  </sheetPr>
  <dimension ref="A1:I20"/>
  <sheetViews>
    <sheetView zoomScale="150" zoomScaleNormal="150" zoomScalePageLayoutView="150" workbookViewId="0">
      <selection activeCell="D16" sqref="D16"/>
    </sheetView>
  </sheetViews>
  <sheetFormatPr baseColWidth="10" defaultRowHeight="12.75" x14ac:dyDescent="0.2"/>
  <sheetData>
    <row r="1" spans="1:9" x14ac:dyDescent="0.2">
      <c r="A1" t="s">
        <v>37</v>
      </c>
      <c r="B1" t="s">
        <v>363</v>
      </c>
      <c r="D1" s="1" t="s">
        <v>0</v>
      </c>
      <c r="E1" s="1" t="s">
        <v>1</v>
      </c>
      <c r="F1" s="1" t="s">
        <v>349</v>
      </c>
    </row>
    <row r="2" spans="1:9" x14ac:dyDescent="0.2">
      <c r="A2" s="54" t="s">
        <v>357</v>
      </c>
      <c r="D2" s="1" t="s">
        <v>3</v>
      </c>
      <c r="E2" s="1" t="s">
        <v>4</v>
      </c>
      <c r="F2" s="13" t="s">
        <v>350</v>
      </c>
    </row>
    <row r="3" spans="1:9" x14ac:dyDescent="0.2">
      <c r="D3" s="1" t="s">
        <v>331</v>
      </c>
      <c r="E3" s="1" t="s">
        <v>348</v>
      </c>
      <c r="F3" s="13" t="s">
        <v>351</v>
      </c>
    </row>
    <row r="4" spans="1:9" x14ac:dyDescent="0.2">
      <c r="D4" s="15">
        <v>16.0425</v>
      </c>
      <c r="E4" s="5">
        <v>0.51829999999999998</v>
      </c>
      <c r="F4" s="51"/>
    </row>
    <row r="5" spans="1:9" x14ac:dyDescent="0.2">
      <c r="A5" s="13" t="s">
        <v>5</v>
      </c>
      <c r="B5" s="13" t="s">
        <v>43</v>
      </c>
      <c r="C5" s="13" t="s">
        <v>6</v>
      </c>
      <c r="D5" s="13" t="s">
        <v>44</v>
      </c>
      <c r="E5" s="13" t="s">
        <v>8</v>
      </c>
      <c r="F5" s="13" t="s">
        <v>45</v>
      </c>
      <c r="G5" s="13" t="s">
        <v>9</v>
      </c>
      <c r="H5" s="13" t="s">
        <v>10</v>
      </c>
      <c r="I5" s="13" t="s">
        <v>13</v>
      </c>
    </row>
    <row r="6" spans="1:9" x14ac:dyDescent="0.2">
      <c r="A6" t="s">
        <v>14</v>
      </c>
      <c r="B6" t="s">
        <v>15</v>
      </c>
      <c r="C6" t="s">
        <v>16</v>
      </c>
      <c r="D6" s="13" t="s">
        <v>4</v>
      </c>
      <c r="E6" s="13" t="s">
        <v>4</v>
      </c>
      <c r="F6" s="51" t="s">
        <v>21</v>
      </c>
      <c r="G6" s="13" t="s">
        <v>48</v>
      </c>
      <c r="H6" s="13" t="s">
        <v>49</v>
      </c>
      <c r="I6" s="13" t="s">
        <v>21</v>
      </c>
    </row>
    <row r="7" spans="1:9" x14ac:dyDescent="0.2">
      <c r="A7" s="15"/>
      <c r="B7" t="s">
        <v>340</v>
      </c>
      <c r="C7" t="s">
        <v>341</v>
      </c>
      <c r="D7" t="s">
        <v>347</v>
      </c>
      <c r="E7" t="s">
        <v>342</v>
      </c>
      <c r="F7" t="s">
        <v>359</v>
      </c>
      <c r="G7" s="15" t="s">
        <v>343</v>
      </c>
      <c r="H7" s="15" t="s">
        <v>344</v>
      </c>
      <c r="I7" s="48" t="s">
        <v>346</v>
      </c>
    </row>
    <row r="8" spans="1:9" x14ac:dyDescent="0.2">
      <c r="A8">
        <f>B8-273.15</f>
        <v>-23.149999999999977</v>
      </c>
      <c r="B8">
        <v>250</v>
      </c>
      <c r="C8">
        <v>1</v>
      </c>
      <c r="D8">
        <v>2.1450999999999998</v>
      </c>
      <c r="E8">
        <v>1.6194999999999999</v>
      </c>
      <c r="G8">
        <v>9.58</v>
      </c>
      <c r="H8">
        <v>34</v>
      </c>
      <c r="I8">
        <v>0.90109499999999998</v>
      </c>
    </row>
    <row r="9" spans="1:9" x14ac:dyDescent="0.2">
      <c r="A9">
        <f t="shared" ref="A9:A12" si="0">B9-273.15</f>
        <v>26.850000000000023</v>
      </c>
      <c r="B9">
        <v>300</v>
      </c>
      <c r="C9">
        <v>1</v>
      </c>
      <c r="D9">
        <v>2.1640000000000001</v>
      </c>
      <c r="E9">
        <v>1.6454249999999999</v>
      </c>
      <c r="G9">
        <v>10.163765</v>
      </c>
      <c r="H9">
        <v>34</v>
      </c>
      <c r="I9">
        <v>0.90109499999999998</v>
      </c>
    </row>
    <row r="10" spans="1:9" x14ac:dyDescent="0.2">
      <c r="A10">
        <f t="shared" si="0"/>
        <v>226.85000000000002</v>
      </c>
      <c r="B10">
        <v>500</v>
      </c>
      <c r="C10">
        <v>1</v>
      </c>
      <c r="D10">
        <v>2.1640000000000001</v>
      </c>
      <c r="E10">
        <v>1.6454249999999999</v>
      </c>
      <c r="G10">
        <v>10.163765</v>
      </c>
      <c r="H10">
        <v>34</v>
      </c>
      <c r="I10">
        <v>0.90109499999999998</v>
      </c>
    </row>
    <row r="11" spans="1:9" x14ac:dyDescent="0.2">
      <c r="A11">
        <f t="shared" si="0"/>
        <v>426.85</v>
      </c>
      <c r="B11">
        <v>700</v>
      </c>
      <c r="C11">
        <v>1</v>
      </c>
      <c r="D11">
        <v>2.1640000000000001</v>
      </c>
      <c r="E11">
        <v>1.6454249999999999</v>
      </c>
      <c r="G11">
        <v>10.163765</v>
      </c>
      <c r="H11">
        <v>34</v>
      </c>
      <c r="I11">
        <v>0.90109499999999998</v>
      </c>
    </row>
    <row r="12" spans="1:9" x14ac:dyDescent="0.2">
      <c r="A12">
        <f t="shared" si="0"/>
        <v>626.85</v>
      </c>
      <c r="B12">
        <v>900</v>
      </c>
      <c r="C12">
        <v>1</v>
      </c>
      <c r="D12">
        <v>2.1640000000000001</v>
      </c>
      <c r="E12">
        <v>1.6454249999999999</v>
      </c>
      <c r="G12">
        <v>10.163765</v>
      </c>
      <c r="H12">
        <v>34</v>
      </c>
      <c r="I12">
        <v>0.90109499999999998</v>
      </c>
    </row>
    <row r="20" spans="7:7" x14ac:dyDescent="0.2">
      <c r="G20" s="15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I10"/>
  <sheetViews>
    <sheetView zoomScale="150" zoomScaleNormal="150" zoomScalePageLayoutView="150" workbookViewId="0">
      <selection activeCell="D8" sqref="D8"/>
    </sheetView>
  </sheetViews>
  <sheetFormatPr baseColWidth="10" defaultRowHeight="12.75" x14ac:dyDescent="0.2"/>
  <sheetData>
    <row r="1" spans="1:9" x14ac:dyDescent="0.2">
      <c r="A1" t="s">
        <v>30</v>
      </c>
      <c r="B1" t="s">
        <v>107</v>
      </c>
      <c r="D1" s="1" t="s">
        <v>0</v>
      </c>
      <c r="E1" s="1" t="s">
        <v>1</v>
      </c>
      <c r="F1" s="1" t="s">
        <v>349</v>
      </c>
    </row>
    <row r="2" spans="1:9" x14ac:dyDescent="0.2">
      <c r="A2" s="54" t="s">
        <v>357</v>
      </c>
      <c r="D2" s="1" t="s">
        <v>3</v>
      </c>
      <c r="E2" s="1" t="s">
        <v>4</v>
      </c>
      <c r="F2" s="13" t="s">
        <v>350</v>
      </c>
    </row>
    <row r="3" spans="1:9" x14ac:dyDescent="0.2">
      <c r="D3" s="1" t="s">
        <v>331</v>
      </c>
      <c r="E3" s="1" t="s">
        <v>348</v>
      </c>
      <c r="F3" s="13" t="s">
        <v>351</v>
      </c>
    </row>
    <row r="4" spans="1:9" x14ac:dyDescent="0.2">
      <c r="D4" s="15">
        <v>2.0158800000000001</v>
      </c>
      <c r="E4" s="5">
        <v>4.1239999999999997</v>
      </c>
      <c r="F4" s="51"/>
    </row>
    <row r="5" spans="1:9" x14ac:dyDescent="0.2">
      <c r="A5" s="13" t="s">
        <v>5</v>
      </c>
      <c r="B5" s="13" t="s">
        <v>43</v>
      </c>
      <c r="C5" s="13" t="s">
        <v>6</v>
      </c>
      <c r="D5" s="13" t="s">
        <v>44</v>
      </c>
      <c r="E5" s="13" t="s">
        <v>8</v>
      </c>
      <c r="F5" s="13" t="s">
        <v>45</v>
      </c>
      <c r="G5" s="13" t="s">
        <v>9</v>
      </c>
      <c r="H5" s="13" t="s">
        <v>10</v>
      </c>
      <c r="I5" s="13" t="s">
        <v>13</v>
      </c>
    </row>
    <row r="6" spans="1:9" x14ac:dyDescent="0.2">
      <c r="A6" t="s">
        <v>14</v>
      </c>
      <c r="B6" t="s">
        <v>15</v>
      </c>
      <c r="C6" t="s">
        <v>16</v>
      </c>
      <c r="D6" s="13" t="s">
        <v>4</v>
      </c>
      <c r="E6" s="13" t="s">
        <v>4</v>
      </c>
      <c r="F6" s="13" t="s">
        <v>21</v>
      </c>
      <c r="G6" s="13" t="s">
        <v>48</v>
      </c>
      <c r="H6" s="13" t="s">
        <v>49</v>
      </c>
      <c r="I6" s="13" t="s">
        <v>21</v>
      </c>
    </row>
    <row r="7" spans="1:9" x14ac:dyDescent="0.2">
      <c r="A7" s="15"/>
      <c r="B7" t="s">
        <v>340</v>
      </c>
      <c r="C7" t="s">
        <v>341</v>
      </c>
      <c r="D7" t="s">
        <v>347</v>
      </c>
      <c r="E7" t="s">
        <v>342</v>
      </c>
      <c r="F7" t="s">
        <v>359</v>
      </c>
      <c r="G7" s="15" t="s">
        <v>343</v>
      </c>
      <c r="H7" s="15" t="s">
        <v>344</v>
      </c>
      <c r="I7" s="48" t="s">
        <v>346</v>
      </c>
    </row>
    <row r="8" spans="1:9" x14ac:dyDescent="0.2">
      <c r="A8">
        <f>B8-273.15</f>
        <v>-23.149999999999977</v>
      </c>
      <c r="B8">
        <v>250</v>
      </c>
      <c r="C8">
        <v>10</v>
      </c>
      <c r="D8">
        <v>14.304</v>
      </c>
      <c r="E8">
        <v>10.1</v>
      </c>
      <c r="G8">
        <v>8.4</v>
      </c>
      <c r="H8">
        <v>180.5</v>
      </c>
      <c r="I8">
        <v>0.90109499999999998</v>
      </c>
    </row>
    <row r="9" spans="1:9" x14ac:dyDescent="0.2">
      <c r="A9">
        <f t="shared" ref="A9:A10" si="0">B9-273.15</f>
        <v>26.850000000000023</v>
      </c>
      <c r="B9">
        <v>300</v>
      </c>
      <c r="C9">
        <v>10</v>
      </c>
      <c r="D9">
        <v>14.304</v>
      </c>
      <c r="E9">
        <v>10.1</v>
      </c>
      <c r="G9">
        <v>8.4</v>
      </c>
      <c r="H9">
        <v>180.5</v>
      </c>
      <c r="I9">
        <v>0.90109499999999998</v>
      </c>
    </row>
    <row r="10" spans="1:9" x14ac:dyDescent="0.2">
      <c r="A10">
        <f t="shared" si="0"/>
        <v>726.85</v>
      </c>
      <c r="B10">
        <v>1000</v>
      </c>
      <c r="C10">
        <v>10</v>
      </c>
      <c r="D10">
        <v>14.304</v>
      </c>
      <c r="E10">
        <v>10.1</v>
      </c>
      <c r="G10">
        <v>8.4</v>
      </c>
      <c r="H10">
        <v>180.5</v>
      </c>
      <c r="I10">
        <v>0.90109499999999998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Info</vt:lpstr>
      <vt:lpstr>MatterData</vt:lpstr>
      <vt:lpstr>H2O</vt:lpstr>
      <vt:lpstr>air</vt:lpstr>
      <vt:lpstr>N2</vt:lpstr>
      <vt:lpstr>O2</vt:lpstr>
      <vt:lpstr>CO2</vt:lpstr>
      <vt:lpstr>CH4</vt:lpstr>
      <vt:lpstr>H2</vt:lpstr>
      <vt:lpstr>H2O_old</vt:lpstr>
      <vt:lpstr>H2O_g</vt:lpstr>
      <vt:lpstr>aluminium</vt:lpstr>
      <vt:lpstr>steel</vt:lpstr>
      <vt:lpstr>metals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Maschbauer</dc:creator>
  <cp:lastModifiedBy>Claas Olthoff</cp:lastModifiedBy>
  <dcterms:created xsi:type="dcterms:W3CDTF">2014-04-29T15:51:03Z</dcterms:created>
  <dcterms:modified xsi:type="dcterms:W3CDTF">2014-12-23T09:37:59Z</dcterms:modified>
</cp:coreProperties>
</file>