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codeName="DieseArbeitsmappe" autoCompressPictures="0"/>
  <bookViews>
    <workbookView xWindow="1500" yWindow="60" windowWidth="32520" windowHeight="22360" tabRatio="500" activeTab="6"/>
  </bookViews>
  <sheets>
    <sheet name="Info" sheetId="20" r:id="rId1"/>
    <sheet name="MatterData" sheetId="19" r:id="rId2"/>
    <sheet name="H2O" sheetId="21" r:id="rId3"/>
    <sheet name="air" sheetId="23" r:id="rId4"/>
    <sheet name="N2" sheetId="25" r:id="rId5"/>
    <sheet name="O2" sheetId="24" r:id="rId6"/>
    <sheet name="CO2" sheetId="22" r:id="rId7"/>
    <sheet name="CH4" sheetId="7" r:id="rId8"/>
    <sheet name="H2" sheetId="9" r:id="rId9"/>
    <sheet name="aluminium" sheetId="12" r:id="rId10"/>
  </sheets>
  <definedNames>
    <definedName name="fluid.cgi_10" localSheetId="6">'CO2'!$B$2039:$M$2195</definedName>
    <definedName name="fluid.cgi_10" localSheetId="5">'O2'!#REF!</definedName>
    <definedName name="fluid.cgi_12" localSheetId="4">'N2'!#REF!</definedName>
    <definedName name="fluid.cgi_13" localSheetId="4">'N2'!#REF!</definedName>
    <definedName name="fluid.cgi_14" localSheetId="4">'N2'!#REF!</definedName>
    <definedName name="fluid.cgi_15" localSheetId="4">'N2'!#REF!</definedName>
    <definedName name="fluid.cgi_16" localSheetId="4">'N2'!#REF!</definedName>
    <definedName name="fluid.cgi_17" localSheetId="4">'N2'!#REF!</definedName>
    <definedName name="fluid.cgi_18" localSheetId="4">'N2'!#REF!</definedName>
    <definedName name="fluid.cgi_19" localSheetId="4">'N2'!#REF!</definedName>
    <definedName name="fluid.cgi_2" localSheetId="4">'N2'!$B$175:$M$208</definedName>
    <definedName name="fluid.cgi_2" localSheetId="5">'O2'!#REF!</definedName>
    <definedName name="fluid.cgi_20" localSheetId="4">'N2'!#REF!</definedName>
    <definedName name="fluid.cgi_3" localSheetId="6">'CO2'!$B$940:$M$1096</definedName>
    <definedName name="fluid.cgi_3" localSheetId="4">'N2'!$B$209:$M$242</definedName>
    <definedName name="fluid.cgi_3" localSheetId="5">'O2'!#REF!</definedName>
    <definedName name="fluid.cgi_4" localSheetId="6">'CO2'!$B$1097:$M$1253</definedName>
    <definedName name="fluid.cgi_4" localSheetId="4">'N2'!$B$243:$M$276</definedName>
    <definedName name="fluid.cgi_4" localSheetId="5">'O2'!#REF!</definedName>
    <definedName name="fluid.cgi_5" localSheetId="6">'CO2'!$B$1254:$M$1410</definedName>
    <definedName name="fluid.cgi_5" localSheetId="4">'N2'!$B$277:$M$310</definedName>
    <definedName name="fluid.cgi_5" localSheetId="5">'O2'!#REF!</definedName>
    <definedName name="fluid.cgi_6" localSheetId="6">'CO2'!$B$1411:$M$1567</definedName>
    <definedName name="fluid.cgi_6" localSheetId="4">'N2'!$B$311:$M$478</definedName>
    <definedName name="fluid.cgi_6" localSheetId="5">'O2'!#REF!</definedName>
    <definedName name="fluid.cgi_7" localSheetId="6">'CO2'!$B$1568:$M$1724</definedName>
    <definedName name="fluid.cgi_7" localSheetId="5">'O2'!#REF!</definedName>
    <definedName name="fluid.cgi_8" localSheetId="6">'CO2'!$B$1725:$M$1881</definedName>
    <definedName name="fluid.cgi_8" localSheetId="5">'O2'!#REF!</definedName>
    <definedName name="fluid.cgi_9" localSheetId="6">'CO2'!$B$1882:$M$2038</definedName>
    <definedName name="fluid.cgi_9" localSheetId="5">'O2'!#REF!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7" i="22" l="1"/>
  <c r="K257" i="22"/>
  <c r="I257" i="22"/>
  <c r="G257" i="22"/>
  <c r="A257" i="22"/>
  <c r="L256" i="22"/>
  <c r="K256" i="22"/>
  <c r="I256" i="22"/>
  <c r="G256" i="22"/>
  <c r="A256" i="22"/>
  <c r="L255" i="22"/>
  <c r="K255" i="22"/>
  <c r="I255" i="22"/>
  <c r="G255" i="22"/>
  <c r="A255" i="22"/>
  <c r="L254" i="22"/>
  <c r="K254" i="22"/>
  <c r="I254" i="22"/>
  <c r="G254" i="22"/>
  <c r="A254" i="22"/>
  <c r="L253" i="22"/>
  <c r="K253" i="22"/>
  <c r="I253" i="22"/>
  <c r="G253" i="22"/>
  <c r="A253" i="22"/>
  <c r="L252" i="22"/>
  <c r="K252" i="22"/>
  <c r="I252" i="22"/>
  <c r="G252" i="22"/>
  <c r="A252" i="22"/>
  <c r="L251" i="22"/>
  <c r="K251" i="22"/>
  <c r="I251" i="22"/>
  <c r="G251" i="22"/>
  <c r="A251" i="22"/>
  <c r="L250" i="22"/>
  <c r="K250" i="22"/>
  <c r="I250" i="22"/>
  <c r="G250" i="22"/>
  <c r="A250" i="22"/>
  <c r="L249" i="22"/>
  <c r="K249" i="22"/>
  <c r="I249" i="22"/>
  <c r="G249" i="22"/>
  <c r="A249" i="22"/>
  <c r="L248" i="22"/>
  <c r="K248" i="22"/>
  <c r="I248" i="22"/>
  <c r="G248" i="22"/>
  <c r="A248" i="22"/>
  <c r="L247" i="22"/>
  <c r="K247" i="22"/>
  <c r="I247" i="22"/>
  <c r="G247" i="22"/>
  <c r="A247" i="22"/>
  <c r="L246" i="22"/>
  <c r="K246" i="22"/>
  <c r="I246" i="22"/>
  <c r="G246" i="22"/>
  <c r="A246" i="22"/>
  <c r="L245" i="22"/>
  <c r="K245" i="22"/>
  <c r="I245" i="22"/>
  <c r="G245" i="22"/>
  <c r="A245" i="22"/>
  <c r="L244" i="22"/>
  <c r="K244" i="22"/>
  <c r="I244" i="22"/>
  <c r="G244" i="22"/>
  <c r="A244" i="22"/>
  <c r="L243" i="22"/>
  <c r="K243" i="22"/>
  <c r="I243" i="22"/>
  <c r="G243" i="22"/>
  <c r="A243" i="22"/>
  <c r="L242" i="22"/>
  <c r="K242" i="22"/>
  <c r="I242" i="22"/>
  <c r="G242" i="22"/>
  <c r="A242" i="22"/>
  <c r="L241" i="22"/>
  <c r="K241" i="22"/>
  <c r="I241" i="22"/>
  <c r="G241" i="22"/>
  <c r="A241" i="22"/>
  <c r="L240" i="22"/>
  <c r="K240" i="22"/>
  <c r="I240" i="22"/>
  <c r="G240" i="22"/>
  <c r="A240" i="22"/>
  <c r="L239" i="22"/>
  <c r="K239" i="22"/>
  <c r="I239" i="22"/>
  <c r="G239" i="22"/>
  <c r="A239" i="22"/>
  <c r="L238" i="22"/>
  <c r="K238" i="22"/>
  <c r="I238" i="22"/>
  <c r="G238" i="22"/>
  <c r="A238" i="22"/>
  <c r="L237" i="22"/>
  <c r="K237" i="22"/>
  <c r="I237" i="22"/>
  <c r="G237" i="22"/>
  <c r="A237" i="22"/>
  <c r="L236" i="22"/>
  <c r="K236" i="22"/>
  <c r="I236" i="22"/>
  <c r="G236" i="22"/>
  <c r="A236" i="22"/>
  <c r="L235" i="22"/>
  <c r="K235" i="22"/>
  <c r="I235" i="22"/>
  <c r="G235" i="22"/>
  <c r="A235" i="22"/>
  <c r="L234" i="22"/>
  <c r="K234" i="22"/>
  <c r="I234" i="22"/>
  <c r="G234" i="22"/>
  <c r="A234" i="22"/>
  <c r="L233" i="22"/>
  <c r="K233" i="22"/>
  <c r="I233" i="22"/>
  <c r="G233" i="22"/>
  <c r="A233" i="22"/>
  <c r="L232" i="22"/>
  <c r="K232" i="22"/>
  <c r="I232" i="22"/>
  <c r="G232" i="22"/>
  <c r="A232" i="22"/>
  <c r="L231" i="22"/>
  <c r="K231" i="22"/>
  <c r="I231" i="22"/>
  <c r="G231" i="22"/>
  <c r="A231" i="22"/>
  <c r="L230" i="22"/>
  <c r="K230" i="22"/>
  <c r="I230" i="22"/>
  <c r="G230" i="22"/>
  <c r="A230" i="22"/>
  <c r="L229" i="22"/>
  <c r="K229" i="22"/>
  <c r="I229" i="22"/>
  <c r="G229" i="22"/>
  <c r="A229" i="22"/>
  <c r="L228" i="22"/>
  <c r="K228" i="22"/>
  <c r="I228" i="22"/>
  <c r="G228" i="22"/>
  <c r="A228" i="22"/>
  <c r="L227" i="22"/>
  <c r="K227" i="22"/>
  <c r="I227" i="22"/>
  <c r="G227" i="22"/>
  <c r="A227" i="22"/>
  <c r="L226" i="22"/>
  <c r="K226" i="22"/>
  <c r="I226" i="22"/>
  <c r="G226" i="22"/>
  <c r="A226" i="22"/>
  <c r="L225" i="22"/>
  <c r="K225" i="22"/>
  <c r="I225" i="22"/>
  <c r="G225" i="22"/>
  <c r="A225" i="22"/>
  <c r="L224" i="22"/>
  <c r="K224" i="22"/>
  <c r="I224" i="22"/>
  <c r="G224" i="22"/>
  <c r="A224" i="22"/>
  <c r="L223" i="22"/>
  <c r="K223" i="22"/>
  <c r="I223" i="22"/>
  <c r="G223" i="22"/>
  <c r="A223" i="22"/>
  <c r="L222" i="22"/>
  <c r="K222" i="22"/>
  <c r="I222" i="22"/>
  <c r="G222" i="22"/>
  <c r="A222" i="22"/>
  <c r="L221" i="22"/>
  <c r="K221" i="22"/>
  <c r="I221" i="22"/>
  <c r="G221" i="22"/>
  <c r="A221" i="22"/>
  <c r="L220" i="22"/>
  <c r="K220" i="22"/>
  <c r="I220" i="22"/>
  <c r="G220" i="22"/>
  <c r="A220" i="22"/>
  <c r="L219" i="22"/>
  <c r="K219" i="22"/>
  <c r="I219" i="22"/>
  <c r="G219" i="22"/>
  <c r="A219" i="22"/>
  <c r="L218" i="22"/>
  <c r="K218" i="22"/>
  <c r="I218" i="22"/>
  <c r="G218" i="22"/>
  <c r="A218" i="22"/>
  <c r="L217" i="22"/>
  <c r="K217" i="22"/>
  <c r="I217" i="22"/>
  <c r="G217" i="22"/>
  <c r="A217" i="22"/>
  <c r="L216" i="22"/>
  <c r="K216" i="22"/>
  <c r="I216" i="22"/>
  <c r="G216" i="22"/>
  <c r="A216" i="22"/>
  <c r="L215" i="22"/>
  <c r="K215" i="22"/>
  <c r="I215" i="22"/>
  <c r="G215" i="22"/>
  <c r="A215" i="22"/>
  <c r="L214" i="22"/>
  <c r="K214" i="22"/>
  <c r="I214" i="22"/>
  <c r="G214" i="22"/>
  <c r="A214" i="22"/>
  <c r="L213" i="22"/>
  <c r="K213" i="22"/>
  <c r="I213" i="22"/>
  <c r="G213" i="22"/>
  <c r="A213" i="22"/>
  <c r="L212" i="22"/>
  <c r="K212" i="22"/>
  <c r="I212" i="22"/>
  <c r="G212" i="22"/>
  <c r="A212" i="22"/>
  <c r="L211" i="22"/>
  <c r="K211" i="22"/>
  <c r="I211" i="22"/>
  <c r="G211" i="22"/>
  <c r="A211" i="22"/>
  <c r="L210" i="22"/>
  <c r="K210" i="22"/>
  <c r="I210" i="22"/>
  <c r="G210" i="22"/>
  <c r="A210" i="22"/>
  <c r="L209" i="22"/>
  <c r="K209" i="22"/>
  <c r="I209" i="22"/>
  <c r="G209" i="22"/>
  <c r="A209" i="22"/>
  <c r="L208" i="22"/>
  <c r="K208" i="22"/>
  <c r="I208" i="22"/>
  <c r="G208" i="22"/>
  <c r="A208" i="22"/>
  <c r="L207" i="22"/>
  <c r="K207" i="22"/>
  <c r="I207" i="22"/>
  <c r="G207" i="22"/>
  <c r="A207" i="22"/>
  <c r="L206" i="22"/>
  <c r="K206" i="22"/>
  <c r="I206" i="22"/>
  <c r="G206" i="22"/>
  <c r="A206" i="22"/>
  <c r="L205" i="22"/>
  <c r="K205" i="22"/>
  <c r="I205" i="22"/>
  <c r="G205" i="22"/>
  <c r="A205" i="22"/>
  <c r="L204" i="22"/>
  <c r="K204" i="22"/>
  <c r="I204" i="22"/>
  <c r="G204" i="22"/>
  <c r="A204" i="22"/>
  <c r="L203" i="22"/>
  <c r="K203" i="22"/>
  <c r="I203" i="22"/>
  <c r="G203" i="22"/>
  <c r="A203" i="22"/>
  <c r="L202" i="22"/>
  <c r="K202" i="22"/>
  <c r="I202" i="22"/>
  <c r="G202" i="22"/>
  <c r="A202" i="22"/>
  <c r="L201" i="22"/>
  <c r="K201" i="22"/>
  <c r="I201" i="22"/>
  <c r="G201" i="22"/>
  <c r="A201" i="22"/>
  <c r="L200" i="22"/>
  <c r="K200" i="22"/>
  <c r="I200" i="22"/>
  <c r="G200" i="22"/>
  <c r="A200" i="22"/>
  <c r="L199" i="22"/>
  <c r="K199" i="22"/>
  <c r="I199" i="22"/>
  <c r="G199" i="22"/>
  <c r="A199" i="22"/>
  <c r="L198" i="22"/>
  <c r="K198" i="22"/>
  <c r="I198" i="22"/>
  <c r="G198" i="22"/>
  <c r="A198" i="22"/>
  <c r="L197" i="22"/>
  <c r="K197" i="22"/>
  <c r="I197" i="22"/>
  <c r="G197" i="22"/>
  <c r="A197" i="22"/>
  <c r="L196" i="22"/>
  <c r="K196" i="22"/>
  <c r="I196" i="22"/>
  <c r="G196" i="22"/>
  <c r="A196" i="22"/>
  <c r="L195" i="22"/>
  <c r="K195" i="22"/>
  <c r="I195" i="22"/>
  <c r="G195" i="22"/>
  <c r="A195" i="22"/>
  <c r="L194" i="22"/>
  <c r="K194" i="22"/>
  <c r="I194" i="22"/>
  <c r="G194" i="22"/>
  <c r="A194" i="22"/>
  <c r="L193" i="22"/>
  <c r="K193" i="22"/>
  <c r="I193" i="22"/>
  <c r="G193" i="22"/>
  <c r="A193" i="22"/>
  <c r="L192" i="22"/>
  <c r="K192" i="22"/>
  <c r="I192" i="22"/>
  <c r="G192" i="22"/>
  <c r="A192" i="22"/>
  <c r="L191" i="22"/>
  <c r="K191" i="22"/>
  <c r="I191" i="22"/>
  <c r="G191" i="22"/>
  <c r="A191" i="22"/>
  <c r="L190" i="22"/>
  <c r="K190" i="22"/>
  <c r="I190" i="22"/>
  <c r="G190" i="22"/>
  <c r="A190" i="22"/>
  <c r="L189" i="22"/>
  <c r="K189" i="22"/>
  <c r="I189" i="22"/>
  <c r="G189" i="22"/>
  <c r="A189" i="22"/>
  <c r="L188" i="22"/>
  <c r="K188" i="22"/>
  <c r="I188" i="22"/>
  <c r="G188" i="22"/>
  <c r="A188" i="22"/>
  <c r="L187" i="22"/>
  <c r="K187" i="22"/>
  <c r="I187" i="22"/>
  <c r="G187" i="22"/>
  <c r="A187" i="22"/>
  <c r="L186" i="22"/>
  <c r="K186" i="22"/>
  <c r="I186" i="22"/>
  <c r="G186" i="22"/>
  <c r="A186" i="22"/>
  <c r="L185" i="22"/>
  <c r="K185" i="22"/>
  <c r="I185" i="22"/>
  <c r="G185" i="22"/>
  <c r="A185" i="22"/>
  <c r="L184" i="22"/>
  <c r="K184" i="22"/>
  <c r="I184" i="22"/>
  <c r="G184" i="22"/>
  <c r="A184" i="22"/>
  <c r="L183" i="22"/>
  <c r="K183" i="22"/>
  <c r="I183" i="22"/>
  <c r="G183" i="22"/>
  <c r="A183" i="22"/>
  <c r="L182" i="22"/>
  <c r="K182" i="22"/>
  <c r="I182" i="22"/>
  <c r="G182" i="22"/>
  <c r="A182" i="22"/>
  <c r="L181" i="22"/>
  <c r="K181" i="22"/>
  <c r="I181" i="22"/>
  <c r="G181" i="22"/>
  <c r="A181" i="22"/>
  <c r="L180" i="22"/>
  <c r="K180" i="22"/>
  <c r="I180" i="22"/>
  <c r="G180" i="22"/>
  <c r="A180" i="22"/>
  <c r="L179" i="22"/>
  <c r="K179" i="22"/>
  <c r="I179" i="22"/>
  <c r="G179" i="22"/>
  <c r="A179" i="22"/>
  <c r="L178" i="22"/>
  <c r="K178" i="22"/>
  <c r="I178" i="22"/>
  <c r="G178" i="22"/>
  <c r="A178" i="22"/>
  <c r="L177" i="22"/>
  <c r="K177" i="22"/>
  <c r="I177" i="22"/>
  <c r="G177" i="22"/>
  <c r="A177" i="22"/>
  <c r="L176" i="22"/>
  <c r="K176" i="22"/>
  <c r="I176" i="22"/>
  <c r="G176" i="22"/>
  <c r="A176" i="22"/>
  <c r="L175" i="22"/>
  <c r="K175" i="22"/>
  <c r="I175" i="22"/>
  <c r="G175" i="22"/>
  <c r="A175" i="22"/>
  <c r="L174" i="22"/>
  <c r="K174" i="22"/>
  <c r="I174" i="22"/>
  <c r="G174" i="22"/>
  <c r="A174" i="22"/>
  <c r="L173" i="22"/>
  <c r="K173" i="22"/>
  <c r="I173" i="22"/>
  <c r="G173" i="22"/>
  <c r="A173" i="22"/>
  <c r="L172" i="22"/>
  <c r="K172" i="22"/>
  <c r="I172" i="22"/>
  <c r="G172" i="22"/>
  <c r="A172" i="22"/>
  <c r="L171" i="22"/>
  <c r="K171" i="22"/>
  <c r="I171" i="22"/>
  <c r="G171" i="22"/>
  <c r="A171" i="22"/>
  <c r="L170" i="22"/>
  <c r="K170" i="22"/>
  <c r="I170" i="22"/>
  <c r="G170" i="22"/>
  <c r="A170" i="22"/>
  <c r="L169" i="22"/>
  <c r="K169" i="22"/>
  <c r="I169" i="22"/>
  <c r="G169" i="22"/>
  <c r="A169" i="22"/>
  <c r="L168" i="22"/>
  <c r="K168" i="22"/>
  <c r="I168" i="22"/>
  <c r="G168" i="22"/>
  <c r="A168" i="22"/>
  <c r="L167" i="22"/>
  <c r="K167" i="22"/>
  <c r="I167" i="22"/>
  <c r="G167" i="22"/>
  <c r="A167" i="22"/>
  <c r="L166" i="22"/>
  <c r="K166" i="22"/>
  <c r="I166" i="22"/>
  <c r="G166" i="22"/>
  <c r="A166" i="22"/>
  <c r="L165" i="22"/>
  <c r="K165" i="22"/>
  <c r="I165" i="22"/>
  <c r="G165" i="22"/>
  <c r="A165" i="22"/>
  <c r="L164" i="22"/>
  <c r="K164" i="22"/>
  <c r="I164" i="22"/>
  <c r="G164" i="22"/>
  <c r="A164" i="22"/>
  <c r="L163" i="22"/>
  <c r="K163" i="22"/>
  <c r="I163" i="22"/>
  <c r="G163" i="22"/>
  <c r="A163" i="22"/>
  <c r="L162" i="22"/>
  <c r="K162" i="22"/>
  <c r="I162" i="22"/>
  <c r="G162" i="22"/>
  <c r="A162" i="22"/>
  <c r="L161" i="22"/>
  <c r="K161" i="22"/>
  <c r="I161" i="22"/>
  <c r="G161" i="22"/>
  <c r="A161" i="22"/>
  <c r="L160" i="22"/>
  <c r="K160" i="22"/>
  <c r="I160" i="22"/>
  <c r="G160" i="22"/>
  <c r="A160" i="22"/>
  <c r="L159" i="22"/>
  <c r="K159" i="22"/>
  <c r="I159" i="22"/>
  <c r="G159" i="22"/>
  <c r="A159" i="22"/>
  <c r="L158" i="22"/>
  <c r="K158" i="22"/>
  <c r="I158" i="22"/>
  <c r="G158" i="22"/>
  <c r="A158" i="22"/>
  <c r="L157" i="22"/>
  <c r="K157" i="22"/>
  <c r="I157" i="22"/>
  <c r="G157" i="22"/>
  <c r="A157" i="22"/>
  <c r="L156" i="22"/>
  <c r="K156" i="22"/>
  <c r="I156" i="22"/>
  <c r="G156" i="22"/>
  <c r="A156" i="22"/>
  <c r="L155" i="22"/>
  <c r="K155" i="22"/>
  <c r="I155" i="22"/>
  <c r="G155" i="22"/>
  <c r="A155" i="22"/>
  <c r="L154" i="22"/>
  <c r="K154" i="22"/>
  <c r="I154" i="22"/>
  <c r="G154" i="22"/>
  <c r="A154" i="22"/>
  <c r="L153" i="22"/>
  <c r="K153" i="22"/>
  <c r="I153" i="22"/>
  <c r="G153" i="22"/>
  <c r="A153" i="22"/>
  <c r="L152" i="22"/>
  <c r="K152" i="22"/>
  <c r="I152" i="22"/>
  <c r="G152" i="22"/>
  <c r="A152" i="22"/>
  <c r="L151" i="22"/>
  <c r="K151" i="22"/>
  <c r="I151" i="22"/>
  <c r="G151" i="22"/>
  <c r="A151" i="22"/>
  <c r="L150" i="22"/>
  <c r="K150" i="22"/>
  <c r="I150" i="22"/>
  <c r="G150" i="22"/>
  <c r="A150" i="22"/>
  <c r="L149" i="22"/>
  <c r="K149" i="22"/>
  <c r="I149" i="22"/>
  <c r="G149" i="22"/>
  <c r="A149" i="22"/>
  <c r="L148" i="22"/>
  <c r="K148" i="22"/>
  <c r="I148" i="22"/>
  <c r="G148" i="22"/>
  <c r="A148" i="22"/>
  <c r="L147" i="22"/>
  <c r="K147" i="22"/>
  <c r="I147" i="22"/>
  <c r="G147" i="22"/>
  <c r="A147" i="22"/>
  <c r="L146" i="22"/>
  <c r="K146" i="22"/>
  <c r="I146" i="22"/>
  <c r="G146" i="22"/>
  <c r="A146" i="22"/>
  <c r="L145" i="22"/>
  <c r="K145" i="22"/>
  <c r="I145" i="22"/>
  <c r="G145" i="22"/>
  <c r="A145" i="22"/>
  <c r="L144" i="22"/>
  <c r="K144" i="22"/>
  <c r="I144" i="22"/>
  <c r="G144" i="22"/>
  <c r="A144" i="22"/>
  <c r="L143" i="22"/>
  <c r="K143" i="22"/>
  <c r="I143" i="22"/>
  <c r="G143" i="22"/>
  <c r="A143" i="22"/>
  <c r="L142" i="22"/>
  <c r="K142" i="22"/>
  <c r="I142" i="22"/>
  <c r="G142" i="22"/>
  <c r="A142" i="22"/>
  <c r="L141" i="22"/>
  <c r="K141" i="22"/>
  <c r="I141" i="22"/>
  <c r="G141" i="22"/>
  <c r="A141" i="22"/>
  <c r="L140" i="22"/>
  <c r="K140" i="22"/>
  <c r="I140" i="22"/>
  <c r="G140" i="22"/>
  <c r="A140" i="22"/>
  <c r="L139" i="22"/>
  <c r="K139" i="22"/>
  <c r="I139" i="22"/>
  <c r="G139" i="22"/>
  <c r="A139" i="22"/>
  <c r="L138" i="22"/>
  <c r="K138" i="22"/>
  <c r="I138" i="22"/>
  <c r="G138" i="22"/>
  <c r="A138" i="22"/>
  <c r="L137" i="22"/>
  <c r="K137" i="22"/>
  <c r="I137" i="22"/>
  <c r="G137" i="22"/>
  <c r="A137" i="22"/>
  <c r="L136" i="22"/>
  <c r="K136" i="22"/>
  <c r="I136" i="22"/>
  <c r="G136" i="22"/>
  <c r="A136" i="22"/>
  <c r="L135" i="22"/>
  <c r="K135" i="22"/>
  <c r="I135" i="22"/>
  <c r="G135" i="22"/>
  <c r="A135" i="22"/>
  <c r="L134" i="22"/>
  <c r="K134" i="22"/>
  <c r="I134" i="22"/>
  <c r="G134" i="22"/>
  <c r="A134" i="22"/>
  <c r="L133" i="22"/>
  <c r="K133" i="22"/>
  <c r="I133" i="22"/>
  <c r="G133" i="22"/>
  <c r="A133" i="22"/>
  <c r="L132" i="22"/>
  <c r="K132" i="22"/>
  <c r="I132" i="22"/>
  <c r="G132" i="22"/>
  <c r="A132" i="22"/>
  <c r="L131" i="22"/>
  <c r="K131" i="22"/>
  <c r="I131" i="22"/>
  <c r="G131" i="22"/>
  <c r="A131" i="22"/>
  <c r="L130" i="22"/>
  <c r="K130" i="22"/>
  <c r="I130" i="22"/>
  <c r="G130" i="22"/>
  <c r="A130" i="22"/>
  <c r="L129" i="22"/>
  <c r="K129" i="22"/>
  <c r="I129" i="22"/>
  <c r="G129" i="22"/>
  <c r="A129" i="22"/>
  <c r="L128" i="22"/>
  <c r="K128" i="22"/>
  <c r="I128" i="22"/>
  <c r="G128" i="22"/>
  <c r="A128" i="22"/>
  <c r="L127" i="22"/>
  <c r="K127" i="22"/>
  <c r="I127" i="22"/>
  <c r="G127" i="22"/>
  <c r="A127" i="22"/>
  <c r="L126" i="22"/>
  <c r="K126" i="22"/>
  <c r="I126" i="22"/>
  <c r="G126" i="22"/>
  <c r="A126" i="22"/>
  <c r="L125" i="22"/>
  <c r="K125" i="22"/>
  <c r="I125" i="22"/>
  <c r="G125" i="22"/>
  <c r="A125" i="22"/>
  <c r="L124" i="22"/>
  <c r="K124" i="22"/>
  <c r="I124" i="22"/>
  <c r="G124" i="22"/>
  <c r="A124" i="22"/>
  <c r="L123" i="22"/>
  <c r="K123" i="22"/>
  <c r="I123" i="22"/>
  <c r="G123" i="22"/>
  <c r="A123" i="22"/>
  <c r="L122" i="22"/>
  <c r="K122" i="22"/>
  <c r="I122" i="22"/>
  <c r="G122" i="22"/>
  <c r="A122" i="22"/>
  <c r="L121" i="22"/>
  <c r="K121" i="22"/>
  <c r="I121" i="22"/>
  <c r="G121" i="22"/>
  <c r="A121" i="22"/>
  <c r="L120" i="22"/>
  <c r="K120" i="22"/>
  <c r="I120" i="22"/>
  <c r="G120" i="22"/>
  <c r="A120" i="22"/>
  <c r="L119" i="22"/>
  <c r="K119" i="22"/>
  <c r="I119" i="22"/>
  <c r="G119" i="22"/>
  <c r="A119" i="22"/>
  <c r="L118" i="22"/>
  <c r="K118" i="22"/>
  <c r="I118" i="22"/>
  <c r="G118" i="22"/>
  <c r="A118" i="22"/>
  <c r="L117" i="22"/>
  <c r="K117" i="22"/>
  <c r="I117" i="22"/>
  <c r="G117" i="22"/>
  <c r="A117" i="22"/>
  <c r="L116" i="22"/>
  <c r="K116" i="22"/>
  <c r="I116" i="22"/>
  <c r="G116" i="22"/>
  <c r="A116" i="22"/>
  <c r="L115" i="22"/>
  <c r="K115" i="22"/>
  <c r="I115" i="22"/>
  <c r="G115" i="22"/>
  <c r="A115" i="22"/>
  <c r="L114" i="22"/>
  <c r="K114" i="22"/>
  <c r="I114" i="22"/>
  <c r="G114" i="22"/>
  <c r="A114" i="22"/>
  <c r="L113" i="22"/>
  <c r="K113" i="22"/>
  <c r="I113" i="22"/>
  <c r="G113" i="22"/>
  <c r="A113" i="22"/>
  <c r="L112" i="22"/>
  <c r="K112" i="22"/>
  <c r="I112" i="22"/>
  <c r="G112" i="22"/>
  <c r="A112" i="22"/>
  <c r="L111" i="22"/>
  <c r="K111" i="22"/>
  <c r="I111" i="22"/>
  <c r="G111" i="22"/>
  <c r="A111" i="22"/>
  <c r="L110" i="22"/>
  <c r="K110" i="22"/>
  <c r="I110" i="22"/>
  <c r="G110" i="22"/>
  <c r="A110" i="22"/>
  <c r="L109" i="22"/>
  <c r="K109" i="22"/>
  <c r="I109" i="22"/>
  <c r="G109" i="22"/>
  <c r="A109" i="22"/>
  <c r="L108" i="22"/>
  <c r="K108" i="22"/>
  <c r="I108" i="22"/>
  <c r="G108" i="22"/>
  <c r="A108" i="22"/>
  <c r="L107" i="22"/>
  <c r="K107" i="22"/>
  <c r="I107" i="22"/>
  <c r="G107" i="22"/>
  <c r="A107" i="22"/>
  <c r="L106" i="22"/>
  <c r="K106" i="22"/>
  <c r="I106" i="22"/>
  <c r="G106" i="22"/>
  <c r="A106" i="22"/>
  <c r="L105" i="22"/>
  <c r="K105" i="22"/>
  <c r="I105" i="22"/>
  <c r="G105" i="22"/>
  <c r="A105" i="22"/>
  <c r="L424" i="24"/>
  <c r="K424" i="24"/>
  <c r="I424" i="24"/>
  <c r="G424" i="24"/>
  <c r="A424" i="24"/>
  <c r="L423" i="24"/>
  <c r="K423" i="24"/>
  <c r="I423" i="24"/>
  <c r="G423" i="24"/>
  <c r="A423" i="24"/>
  <c r="L422" i="24"/>
  <c r="K422" i="24"/>
  <c r="I422" i="24"/>
  <c r="G422" i="24"/>
  <c r="A422" i="24"/>
  <c r="L421" i="24"/>
  <c r="K421" i="24"/>
  <c r="I421" i="24"/>
  <c r="G421" i="24"/>
  <c r="A421" i="24"/>
  <c r="L420" i="24"/>
  <c r="K420" i="24"/>
  <c r="I420" i="24"/>
  <c r="G420" i="24"/>
  <c r="A420" i="24"/>
  <c r="L419" i="24"/>
  <c r="K419" i="24"/>
  <c r="I419" i="24"/>
  <c r="G419" i="24"/>
  <c r="A419" i="24"/>
  <c r="L418" i="24"/>
  <c r="K418" i="24"/>
  <c r="I418" i="24"/>
  <c r="G418" i="24"/>
  <c r="A418" i="24"/>
  <c r="L417" i="24"/>
  <c r="K417" i="24"/>
  <c r="I417" i="24"/>
  <c r="G417" i="24"/>
  <c r="A417" i="24"/>
  <c r="L416" i="24"/>
  <c r="K416" i="24"/>
  <c r="I416" i="24"/>
  <c r="G416" i="24"/>
  <c r="A416" i="24"/>
  <c r="L415" i="24"/>
  <c r="K415" i="24"/>
  <c r="I415" i="24"/>
  <c r="G415" i="24"/>
  <c r="A415" i="24"/>
  <c r="L414" i="24"/>
  <c r="K414" i="24"/>
  <c r="I414" i="24"/>
  <c r="G414" i="24"/>
  <c r="A414" i="24"/>
  <c r="L413" i="24"/>
  <c r="K413" i="24"/>
  <c r="I413" i="24"/>
  <c r="G413" i="24"/>
  <c r="A413" i="24"/>
  <c r="L412" i="24"/>
  <c r="K412" i="24"/>
  <c r="I412" i="24"/>
  <c r="G412" i="24"/>
  <c r="A412" i="24"/>
  <c r="L411" i="24"/>
  <c r="K411" i="24"/>
  <c r="I411" i="24"/>
  <c r="G411" i="24"/>
  <c r="A411" i="24"/>
  <c r="L410" i="24"/>
  <c r="K410" i="24"/>
  <c r="I410" i="24"/>
  <c r="G410" i="24"/>
  <c r="A410" i="24"/>
  <c r="L409" i="24"/>
  <c r="K409" i="24"/>
  <c r="I409" i="24"/>
  <c r="G409" i="24"/>
  <c r="A409" i="24"/>
  <c r="L408" i="24"/>
  <c r="K408" i="24"/>
  <c r="I408" i="24"/>
  <c r="G408" i="24"/>
  <c r="A408" i="24"/>
  <c r="L407" i="24"/>
  <c r="K407" i="24"/>
  <c r="I407" i="24"/>
  <c r="G407" i="24"/>
  <c r="A407" i="24"/>
  <c r="L406" i="24"/>
  <c r="K406" i="24"/>
  <c r="I406" i="24"/>
  <c r="G406" i="24"/>
  <c r="A406" i="24"/>
  <c r="L405" i="24"/>
  <c r="K405" i="24"/>
  <c r="I405" i="24"/>
  <c r="G405" i="24"/>
  <c r="A405" i="24"/>
  <c r="L404" i="24"/>
  <c r="K404" i="24"/>
  <c r="I404" i="24"/>
  <c r="G404" i="24"/>
  <c r="A404" i="24"/>
  <c r="L403" i="24"/>
  <c r="K403" i="24"/>
  <c r="I403" i="24"/>
  <c r="G403" i="24"/>
  <c r="A403" i="24"/>
  <c r="L402" i="24"/>
  <c r="K402" i="24"/>
  <c r="I402" i="24"/>
  <c r="G402" i="24"/>
  <c r="A402" i="24"/>
  <c r="L401" i="24"/>
  <c r="K401" i="24"/>
  <c r="I401" i="24"/>
  <c r="G401" i="24"/>
  <c r="A401" i="24"/>
  <c r="L400" i="24"/>
  <c r="K400" i="24"/>
  <c r="I400" i="24"/>
  <c r="G400" i="24"/>
  <c r="A400" i="24"/>
  <c r="L399" i="24"/>
  <c r="K399" i="24"/>
  <c r="I399" i="24"/>
  <c r="G399" i="24"/>
  <c r="A399" i="24"/>
  <c r="L398" i="24"/>
  <c r="K398" i="24"/>
  <c r="I398" i="24"/>
  <c r="G398" i="24"/>
  <c r="A398" i="24"/>
  <c r="L397" i="24"/>
  <c r="K397" i="24"/>
  <c r="I397" i="24"/>
  <c r="G397" i="24"/>
  <c r="A397" i="24"/>
  <c r="L396" i="24"/>
  <c r="K396" i="24"/>
  <c r="I396" i="24"/>
  <c r="G396" i="24"/>
  <c r="A396" i="24"/>
  <c r="L395" i="24"/>
  <c r="K395" i="24"/>
  <c r="I395" i="24"/>
  <c r="G395" i="24"/>
  <c r="A395" i="24"/>
  <c r="L394" i="24"/>
  <c r="K394" i="24"/>
  <c r="I394" i="24"/>
  <c r="G394" i="24"/>
  <c r="A394" i="24"/>
  <c r="L393" i="24"/>
  <c r="K393" i="24"/>
  <c r="I393" i="24"/>
  <c r="G393" i="24"/>
  <c r="A393" i="24"/>
  <c r="L392" i="24"/>
  <c r="K392" i="24"/>
  <c r="I392" i="24"/>
  <c r="G392" i="24"/>
  <c r="A392" i="24"/>
  <c r="L391" i="24"/>
  <c r="K391" i="24"/>
  <c r="I391" i="24"/>
  <c r="G391" i="24"/>
  <c r="A391" i="24"/>
  <c r="L390" i="24"/>
  <c r="K390" i="24"/>
  <c r="I390" i="24"/>
  <c r="G390" i="24"/>
  <c r="A390" i="24"/>
  <c r="L389" i="24"/>
  <c r="K389" i="24"/>
  <c r="I389" i="24"/>
  <c r="G389" i="24"/>
  <c r="A389" i="24"/>
  <c r="L388" i="24"/>
  <c r="K388" i="24"/>
  <c r="I388" i="24"/>
  <c r="G388" i="24"/>
  <c r="A388" i="24"/>
  <c r="L387" i="24"/>
  <c r="K387" i="24"/>
  <c r="I387" i="24"/>
  <c r="G387" i="24"/>
  <c r="A387" i="24"/>
  <c r="L386" i="24"/>
  <c r="K386" i="24"/>
  <c r="I386" i="24"/>
  <c r="G386" i="24"/>
  <c r="A386" i="24"/>
  <c r="L385" i="24"/>
  <c r="K385" i="24"/>
  <c r="I385" i="24"/>
  <c r="G385" i="24"/>
  <c r="A385" i="24"/>
  <c r="L384" i="24"/>
  <c r="K384" i="24"/>
  <c r="I384" i="24"/>
  <c r="G384" i="24"/>
  <c r="A384" i="24"/>
  <c r="L383" i="24"/>
  <c r="K383" i="24"/>
  <c r="I383" i="24"/>
  <c r="G383" i="24"/>
  <c r="A383" i="24"/>
  <c r="L382" i="24"/>
  <c r="K382" i="24"/>
  <c r="I382" i="24"/>
  <c r="G382" i="24"/>
  <c r="A382" i="24"/>
  <c r="L381" i="24"/>
  <c r="K381" i="24"/>
  <c r="I381" i="24"/>
  <c r="G381" i="24"/>
  <c r="A381" i="24"/>
  <c r="L380" i="24"/>
  <c r="K380" i="24"/>
  <c r="I380" i="24"/>
  <c r="G380" i="24"/>
  <c r="A380" i="24"/>
  <c r="L379" i="24"/>
  <c r="K379" i="24"/>
  <c r="I379" i="24"/>
  <c r="G379" i="24"/>
  <c r="A379" i="24"/>
  <c r="L378" i="24"/>
  <c r="K378" i="24"/>
  <c r="I378" i="24"/>
  <c r="G378" i="24"/>
  <c r="A378" i="24"/>
  <c r="L377" i="24"/>
  <c r="K377" i="24"/>
  <c r="I377" i="24"/>
  <c r="G377" i="24"/>
  <c r="A377" i="24"/>
  <c r="L376" i="24"/>
  <c r="K376" i="24"/>
  <c r="I376" i="24"/>
  <c r="G376" i="24"/>
  <c r="A376" i="24"/>
  <c r="L375" i="24"/>
  <c r="K375" i="24"/>
  <c r="I375" i="24"/>
  <c r="G375" i="24"/>
  <c r="A375" i="24"/>
  <c r="L374" i="24"/>
  <c r="K374" i="24"/>
  <c r="I374" i="24"/>
  <c r="G374" i="24"/>
  <c r="A374" i="24"/>
  <c r="L373" i="24"/>
  <c r="K373" i="24"/>
  <c r="I373" i="24"/>
  <c r="G373" i="24"/>
  <c r="A373" i="24"/>
  <c r="L372" i="24"/>
  <c r="K372" i="24"/>
  <c r="I372" i="24"/>
  <c r="G372" i="24"/>
  <c r="A372" i="24"/>
  <c r="L371" i="24"/>
  <c r="K371" i="24"/>
  <c r="I371" i="24"/>
  <c r="G371" i="24"/>
  <c r="A371" i="24"/>
  <c r="L370" i="24"/>
  <c r="K370" i="24"/>
  <c r="I370" i="24"/>
  <c r="G370" i="24"/>
  <c r="A370" i="24"/>
  <c r="L369" i="24"/>
  <c r="K369" i="24"/>
  <c r="I369" i="24"/>
  <c r="G369" i="24"/>
  <c r="A369" i="24"/>
  <c r="L368" i="24"/>
  <c r="K368" i="24"/>
  <c r="I368" i="24"/>
  <c r="G368" i="24"/>
  <c r="A368" i="24"/>
  <c r="L367" i="24"/>
  <c r="K367" i="24"/>
  <c r="I367" i="24"/>
  <c r="G367" i="24"/>
  <c r="A367" i="24"/>
  <c r="L366" i="24"/>
  <c r="K366" i="24"/>
  <c r="I366" i="24"/>
  <c r="G366" i="24"/>
  <c r="A366" i="24"/>
  <c r="L365" i="24"/>
  <c r="K365" i="24"/>
  <c r="I365" i="24"/>
  <c r="G365" i="24"/>
  <c r="A365" i="24"/>
  <c r="L364" i="24"/>
  <c r="K364" i="24"/>
  <c r="I364" i="24"/>
  <c r="G364" i="24"/>
  <c r="A364" i="24"/>
  <c r="L363" i="24"/>
  <c r="K363" i="24"/>
  <c r="I363" i="24"/>
  <c r="G363" i="24"/>
  <c r="A363" i="24"/>
  <c r="L362" i="24"/>
  <c r="K362" i="24"/>
  <c r="I362" i="24"/>
  <c r="G362" i="24"/>
  <c r="A362" i="24"/>
  <c r="L361" i="24"/>
  <c r="K361" i="24"/>
  <c r="I361" i="24"/>
  <c r="G361" i="24"/>
  <c r="A361" i="24"/>
  <c r="L360" i="24"/>
  <c r="K360" i="24"/>
  <c r="I360" i="24"/>
  <c r="G360" i="24"/>
  <c r="A360" i="24"/>
  <c r="L359" i="24"/>
  <c r="K359" i="24"/>
  <c r="I359" i="24"/>
  <c r="G359" i="24"/>
  <c r="A359" i="24"/>
  <c r="L358" i="24"/>
  <c r="K358" i="24"/>
  <c r="I358" i="24"/>
  <c r="G358" i="24"/>
  <c r="A358" i="24"/>
  <c r="L357" i="24"/>
  <c r="K357" i="24"/>
  <c r="I357" i="24"/>
  <c r="G357" i="24"/>
  <c r="A357" i="24"/>
  <c r="L356" i="24"/>
  <c r="K356" i="24"/>
  <c r="I356" i="24"/>
  <c r="G356" i="24"/>
  <c r="A356" i="24"/>
  <c r="L355" i="24"/>
  <c r="K355" i="24"/>
  <c r="I355" i="24"/>
  <c r="G355" i="24"/>
  <c r="A355" i="24"/>
  <c r="L354" i="24"/>
  <c r="K354" i="24"/>
  <c r="I354" i="24"/>
  <c r="G354" i="24"/>
  <c r="A354" i="24"/>
  <c r="L353" i="24"/>
  <c r="K353" i="24"/>
  <c r="I353" i="24"/>
  <c r="G353" i="24"/>
  <c r="A353" i="24"/>
  <c r="L352" i="24"/>
  <c r="K352" i="24"/>
  <c r="I352" i="24"/>
  <c r="G352" i="24"/>
  <c r="A352" i="24"/>
  <c r="L351" i="24"/>
  <c r="K351" i="24"/>
  <c r="I351" i="24"/>
  <c r="G351" i="24"/>
  <c r="A351" i="24"/>
  <c r="L350" i="24"/>
  <c r="K350" i="24"/>
  <c r="I350" i="24"/>
  <c r="G350" i="24"/>
  <c r="A350" i="24"/>
  <c r="L349" i="24"/>
  <c r="K349" i="24"/>
  <c r="I349" i="24"/>
  <c r="G349" i="24"/>
  <c r="A349" i="24"/>
  <c r="L348" i="24"/>
  <c r="K348" i="24"/>
  <c r="I348" i="24"/>
  <c r="G348" i="24"/>
  <c r="A348" i="24"/>
  <c r="L347" i="24"/>
  <c r="K347" i="24"/>
  <c r="I347" i="24"/>
  <c r="G347" i="24"/>
  <c r="A347" i="24"/>
  <c r="L346" i="24"/>
  <c r="K346" i="24"/>
  <c r="I346" i="24"/>
  <c r="G346" i="24"/>
  <c r="A346" i="24"/>
  <c r="L345" i="24"/>
  <c r="K345" i="24"/>
  <c r="I345" i="24"/>
  <c r="G345" i="24"/>
  <c r="A345" i="24"/>
  <c r="L344" i="24"/>
  <c r="K344" i="24"/>
  <c r="I344" i="24"/>
  <c r="G344" i="24"/>
  <c r="A344" i="24"/>
  <c r="L343" i="24"/>
  <c r="K343" i="24"/>
  <c r="I343" i="24"/>
  <c r="G343" i="24"/>
  <c r="A343" i="24"/>
  <c r="L342" i="24"/>
  <c r="K342" i="24"/>
  <c r="I342" i="24"/>
  <c r="G342" i="24"/>
  <c r="A342" i="24"/>
  <c r="L341" i="24"/>
  <c r="K341" i="24"/>
  <c r="I341" i="24"/>
  <c r="G341" i="24"/>
  <c r="A341" i="24"/>
  <c r="L340" i="24"/>
  <c r="K340" i="24"/>
  <c r="I340" i="24"/>
  <c r="G340" i="24"/>
  <c r="A340" i="24"/>
  <c r="L339" i="24"/>
  <c r="K339" i="24"/>
  <c r="I339" i="24"/>
  <c r="G339" i="24"/>
  <c r="A339" i="24"/>
  <c r="L338" i="24"/>
  <c r="K338" i="24"/>
  <c r="I338" i="24"/>
  <c r="G338" i="24"/>
  <c r="A338" i="24"/>
  <c r="L337" i="24"/>
  <c r="K337" i="24"/>
  <c r="I337" i="24"/>
  <c r="G337" i="24"/>
  <c r="A337" i="24"/>
  <c r="L336" i="24"/>
  <c r="K336" i="24"/>
  <c r="I336" i="24"/>
  <c r="G336" i="24"/>
  <c r="A336" i="24"/>
  <c r="L335" i="24"/>
  <c r="K335" i="24"/>
  <c r="I335" i="24"/>
  <c r="G335" i="24"/>
  <c r="A335" i="24"/>
  <c r="L334" i="24"/>
  <c r="K334" i="24"/>
  <c r="I334" i="24"/>
  <c r="G334" i="24"/>
  <c r="A334" i="24"/>
  <c r="L333" i="24"/>
  <c r="K333" i="24"/>
  <c r="I333" i="24"/>
  <c r="G333" i="24"/>
  <c r="A333" i="24"/>
  <c r="L332" i="24"/>
  <c r="K332" i="24"/>
  <c r="I332" i="24"/>
  <c r="G332" i="24"/>
  <c r="A332" i="24"/>
  <c r="L331" i="24"/>
  <c r="K331" i="24"/>
  <c r="I331" i="24"/>
  <c r="G331" i="24"/>
  <c r="A331" i="24"/>
  <c r="L330" i="24"/>
  <c r="K330" i="24"/>
  <c r="I330" i="24"/>
  <c r="G330" i="24"/>
  <c r="A330" i="24"/>
  <c r="L329" i="24"/>
  <c r="K329" i="24"/>
  <c r="I329" i="24"/>
  <c r="G329" i="24"/>
  <c r="A329" i="24"/>
  <c r="L328" i="24"/>
  <c r="K328" i="24"/>
  <c r="I328" i="24"/>
  <c r="G328" i="24"/>
  <c r="A328" i="24"/>
  <c r="L327" i="24"/>
  <c r="K327" i="24"/>
  <c r="I327" i="24"/>
  <c r="G327" i="24"/>
  <c r="A327" i="24"/>
  <c r="L326" i="24"/>
  <c r="K326" i="24"/>
  <c r="I326" i="24"/>
  <c r="G326" i="24"/>
  <c r="A326" i="24"/>
  <c r="L325" i="24"/>
  <c r="K325" i="24"/>
  <c r="I325" i="24"/>
  <c r="G325" i="24"/>
  <c r="A325" i="24"/>
  <c r="L324" i="24"/>
  <c r="K324" i="24"/>
  <c r="I324" i="24"/>
  <c r="G324" i="24"/>
  <c r="A324" i="24"/>
  <c r="L323" i="24"/>
  <c r="K323" i="24"/>
  <c r="I323" i="24"/>
  <c r="G323" i="24"/>
  <c r="A323" i="24"/>
  <c r="L322" i="24"/>
  <c r="K322" i="24"/>
  <c r="I322" i="24"/>
  <c r="G322" i="24"/>
  <c r="A322" i="24"/>
  <c r="L321" i="24"/>
  <c r="K321" i="24"/>
  <c r="I321" i="24"/>
  <c r="G321" i="24"/>
  <c r="A321" i="24"/>
  <c r="L320" i="24"/>
  <c r="K320" i="24"/>
  <c r="I320" i="24"/>
  <c r="G320" i="24"/>
  <c r="A320" i="24"/>
  <c r="L319" i="24"/>
  <c r="K319" i="24"/>
  <c r="I319" i="24"/>
  <c r="G319" i="24"/>
  <c r="A319" i="24"/>
  <c r="L318" i="24"/>
  <c r="K318" i="24"/>
  <c r="I318" i="24"/>
  <c r="G318" i="24"/>
  <c r="A318" i="24"/>
  <c r="L317" i="24"/>
  <c r="K317" i="24"/>
  <c r="I317" i="24"/>
  <c r="G317" i="24"/>
  <c r="A317" i="24"/>
  <c r="L316" i="24"/>
  <c r="K316" i="24"/>
  <c r="I316" i="24"/>
  <c r="G316" i="24"/>
  <c r="A316" i="24"/>
  <c r="L315" i="24"/>
  <c r="K315" i="24"/>
  <c r="I315" i="24"/>
  <c r="G315" i="24"/>
  <c r="A315" i="24"/>
  <c r="L314" i="24"/>
  <c r="K314" i="24"/>
  <c r="I314" i="24"/>
  <c r="G314" i="24"/>
  <c r="A314" i="24"/>
  <c r="L313" i="24"/>
  <c r="K313" i="24"/>
  <c r="I313" i="24"/>
  <c r="G313" i="24"/>
  <c r="A313" i="24"/>
  <c r="L312" i="24"/>
  <c r="K312" i="24"/>
  <c r="I312" i="24"/>
  <c r="G312" i="24"/>
  <c r="A312" i="24"/>
  <c r="L311" i="24"/>
  <c r="K311" i="24"/>
  <c r="I311" i="24"/>
  <c r="G311" i="24"/>
  <c r="A311" i="24"/>
  <c r="L310" i="24"/>
  <c r="K310" i="24"/>
  <c r="I310" i="24"/>
  <c r="G310" i="24"/>
  <c r="A310" i="24"/>
  <c r="L309" i="24"/>
  <c r="K309" i="24"/>
  <c r="I309" i="24"/>
  <c r="G309" i="24"/>
  <c r="A309" i="24"/>
  <c r="L308" i="24"/>
  <c r="K308" i="24"/>
  <c r="I308" i="24"/>
  <c r="G308" i="24"/>
  <c r="A308" i="24"/>
  <c r="L307" i="24"/>
  <c r="K307" i="24"/>
  <c r="I307" i="24"/>
  <c r="G307" i="24"/>
  <c r="A307" i="24"/>
  <c r="L306" i="24"/>
  <c r="K306" i="24"/>
  <c r="I306" i="24"/>
  <c r="G306" i="24"/>
  <c r="A306" i="24"/>
  <c r="L305" i="24"/>
  <c r="K305" i="24"/>
  <c r="I305" i="24"/>
  <c r="G305" i="24"/>
  <c r="A305" i="24"/>
  <c r="L304" i="24"/>
  <c r="K304" i="24"/>
  <c r="I304" i="24"/>
  <c r="G304" i="24"/>
  <c r="A304" i="24"/>
  <c r="L303" i="24"/>
  <c r="K303" i="24"/>
  <c r="I303" i="24"/>
  <c r="G303" i="24"/>
  <c r="A303" i="24"/>
  <c r="L302" i="24"/>
  <c r="K302" i="24"/>
  <c r="I302" i="24"/>
  <c r="G302" i="24"/>
  <c r="A302" i="24"/>
  <c r="L301" i="24"/>
  <c r="K301" i="24"/>
  <c r="I301" i="24"/>
  <c r="G301" i="24"/>
  <c r="A301" i="24"/>
  <c r="L300" i="24"/>
  <c r="K300" i="24"/>
  <c r="I300" i="24"/>
  <c r="G300" i="24"/>
  <c r="A300" i="24"/>
  <c r="L299" i="24"/>
  <c r="K299" i="24"/>
  <c r="I299" i="24"/>
  <c r="G299" i="24"/>
  <c r="A299" i="24"/>
  <c r="L298" i="24"/>
  <c r="K298" i="24"/>
  <c r="I298" i="24"/>
  <c r="G298" i="24"/>
  <c r="A298" i="24"/>
  <c r="L297" i="24"/>
  <c r="K297" i="24"/>
  <c r="I297" i="24"/>
  <c r="G297" i="24"/>
  <c r="A297" i="24"/>
  <c r="L296" i="24"/>
  <c r="K296" i="24"/>
  <c r="I296" i="24"/>
  <c r="G296" i="24"/>
  <c r="A296" i="24"/>
  <c r="L295" i="24"/>
  <c r="K295" i="24"/>
  <c r="I295" i="24"/>
  <c r="G295" i="24"/>
  <c r="A295" i="24"/>
  <c r="L294" i="24"/>
  <c r="K294" i="24"/>
  <c r="I294" i="24"/>
  <c r="G294" i="24"/>
  <c r="A294" i="24"/>
  <c r="L293" i="24"/>
  <c r="K293" i="24"/>
  <c r="I293" i="24"/>
  <c r="G293" i="24"/>
  <c r="A293" i="24"/>
  <c r="L292" i="24"/>
  <c r="K292" i="24"/>
  <c r="I292" i="24"/>
  <c r="G292" i="24"/>
  <c r="A292" i="24"/>
  <c r="L291" i="24"/>
  <c r="K291" i="24"/>
  <c r="I291" i="24"/>
  <c r="G291" i="24"/>
  <c r="A291" i="24"/>
  <c r="L290" i="24"/>
  <c r="K290" i="24"/>
  <c r="I290" i="24"/>
  <c r="G290" i="24"/>
  <c r="A290" i="24"/>
  <c r="L289" i="24"/>
  <c r="K289" i="24"/>
  <c r="I289" i="24"/>
  <c r="G289" i="24"/>
  <c r="A289" i="24"/>
  <c r="L288" i="24"/>
  <c r="K288" i="24"/>
  <c r="I288" i="24"/>
  <c r="G288" i="24"/>
  <c r="A288" i="24"/>
  <c r="L287" i="24"/>
  <c r="K287" i="24"/>
  <c r="I287" i="24"/>
  <c r="G287" i="24"/>
  <c r="A287" i="24"/>
  <c r="L286" i="24"/>
  <c r="K286" i="24"/>
  <c r="I286" i="24"/>
  <c r="G286" i="24"/>
  <c r="A286" i="24"/>
  <c r="L285" i="24"/>
  <c r="K285" i="24"/>
  <c r="I285" i="24"/>
  <c r="G285" i="24"/>
  <c r="A285" i="24"/>
  <c r="L284" i="24"/>
  <c r="K284" i="24"/>
  <c r="I284" i="24"/>
  <c r="G284" i="24"/>
  <c r="A284" i="24"/>
  <c r="L283" i="24"/>
  <c r="K283" i="24"/>
  <c r="I283" i="24"/>
  <c r="G283" i="24"/>
  <c r="A283" i="24"/>
  <c r="L282" i="24"/>
  <c r="K282" i="24"/>
  <c r="I282" i="24"/>
  <c r="G282" i="24"/>
  <c r="A282" i="24"/>
  <c r="L281" i="24"/>
  <c r="K281" i="24"/>
  <c r="I281" i="24"/>
  <c r="G281" i="24"/>
  <c r="A281" i="24"/>
  <c r="L280" i="24"/>
  <c r="K280" i="24"/>
  <c r="I280" i="24"/>
  <c r="G280" i="24"/>
  <c r="A280" i="24"/>
  <c r="L279" i="24"/>
  <c r="K279" i="24"/>
  <c r="I279" i="24"/>
  <c r="G279" i="24"/>
  <c r="A279" i="24"/>
  <c r="L278" i="24"/>
  <c r="K278" i="24"/>
  <c r="I278" i="24"/>
  <c r="G278" i="24"/>
  <c r="A278" i="24"/>
  <c r="L277" i="24"/>
  <c r="K277" i="24"/>
  <c r="I277" i="24"/>
  <c r="G277" i="24"/>
  <c r="A277" i="24"/>
  <c r="L276" i="24"/>
  <c r="K276" i="24"/>
  <c r="I276" i="24"/>
  <c r="G276" i="24"/>
  <c r="A276" i="24"/>
  <c r="L275" i="24"/>
  <c r="K275" i="24"/>
  <c r="I275" i="24"/>
  <c r="G275" i="24"/>
  <c r="A275" i="24"/>
  <c r="L274" i="24"/>
  <c r="K274" i="24"/>
  <c r="I274" i="24"/>
  <c r="G274" i="24"/>
  <c r="A274" i="24"/>
  <c r="L273" i="24"/>
  <c r="K273" i="24"/>
  <c r="I273" i="24"/>
  <c r="G273" i="24"/>
  <c r="A273" i="24"/>
  <c r="L272" i="24"/>
  <c r="K272" i="24"/>
  <c r="I272" i="24"/>
  <c r="G272" i="24"/>
  <c r="A272" i="24"/>
  <c r="L271" i="24"/>
  <c r="K271" i="24"/>
  <c r="I271" i="24"/>
  <c r="G271" i="24"/>
  <c r="A271" i="24"/>
  <c r="L270" i="24"/>
  <c r="K270" i="24"/>
  <c r="I270" i="24"/>
  <c r="G270" i="24"/>
  <c r="A270" i="24"/>
  <c r="L269" i="24"/>
  <c r="K269" i="24"/>
  <c r="I269" i="24"/>
  <c r="G269" i="24"/>
  <c r="A269" i="24"/>
  <c r="L268" i="24"/>
  <c r="K268" i="24"/>
  <c r="I268" i="24"/>
  <c r="G268" i="24"/>
  <c r="A268" i="24"/>
  <c r="L267" i="24"/>
  <c r="K267" i="24"/>
  <c r="I267" i="24"/>
  <c r="G267" i="24"/>
  <c r="A267" i="24"/>
  <c r="L266" i="24"/>
  <c r="K266" i="24"/>
  <c r="I266" i="24"/>
  <c r="G266" i="24"/>
  <c r="A266" i="24"/>
  <c r="L265" i="24"/>
  <c r="K265" i="24"/>
  <c r="I265" i="24"/>
  <c r="G265" i="24"/>
  <c r="A265" i="24"/>
  <c r="L264" i="24"/>
  <c r="K264" i="24"/>
  <c r="I264" i="24"/>
  <c r="G264" i="24"/>
  <c r="A264" i="24"/>
  <c r="L263" i="24"/>
  <c r="K263" i="24"/>
  <c r="I263" i="24"/>
  <c r="G263" i="24"/>
  <c r="A263" i="24"/>
  <c r="L262" i="24"/>
  <c r="K262" i="24"/>
  <c r="I262" i="24"/>
  <c r="G262" i="24"/>
  <c r="A262" i="24"/>
  <c r="L261" i="24"/>
  <c r="K261" i="24"/>
  <c r="I261" i="24"/>
  <c r="G261" i="24"/>
  <c r="A261" i="24"/>
  <c r="L260" i="24"/>
  <c r="K260" i="24"/>
  <c r="I260" i="24"/>
  <c r="G260" i="24"/>
  <c r="A260" i="24"/>
  <c r="L259" i="24"/>
  <c r="K259" i="24"/>
  <c r="I259" i="24"/>
  <c r="G259" i="24"/>
  <c r="A259" i="24"/>
  <c r="L258" i="24"/>
  <c r="K258" i="24"/>
  <c r="I258" i="24"/>
  <c r="G258" i="24"/>
  <c r="A258" i="24"/>
  <c r="L257" i="24"/>
  <c r="K257" i="24"/>
  <c r="I257" i="24"/>
  <c r="G257" i="24"/>
  <c r="A257" i="24"/>
  <c r="L256" i="24"/>
  <c r="K256" i="24"/>
  <c r="I256" i="24"/>
  <c r="G256" i="24"/>
  <c r="A256" i="24"/>
  <c r="L255" i="24"/>
  <c r="K255" i="24"/>
  <c r="I255" i="24"/>
  <c r="G255" i="24"/>
  <c r="A255" i="24"/>
  <c r="L254" i="24"/>
  <c r="K254" i="24"/>
  <c r="I254" i="24"/>
  <c r="G254" i="24"/>
  <c r="A254" i="24"/>
  <c r="L253" i="24"/>
  <c r="K253" i="24"/>
  <c r="I253" i="24"/>
  <c r="G253" i="24"/>
  <c r="A253" i="24"/>
  <c r="L252" i="24"/>
  <c r="K252" i="24"/>
  <c r="I252" i="24"/>
  <c r="G252" i="24"/>
  <c r="A252" i="24"/>
  <c r="L251" i="24"/>
  <c r="K251" i="24"/>
  <c r="I251" i="24"/>
  <c r="G251" i="24"/>
  <c r="A251" i="24"/>
  <c r="L250" i="24"/>
  <c r="K250" i="24"/>
  <c r="I250" i="24"/>
  <c r="G250" i="24"/>
  <c r="A250" i="24"/>
  <c r="L249" i="24"/>
  <c r="K249" i="24"/>
  <c r="I249" i="24"/>
  <c r="G249" i="24"/>
  <c r="A249" i="24"/>
  <c r="L248" i="24"/>
  <c r="K248" i="24"/>
  <c r="I248" i="24"/>
  <c r="G248" i="24"/>
  <c r="A248" i="24"/>
  <c r="L247" i="24"/>
  <c r="K247" i="24"/>
  <c r="I247" i="24"/>
  <c r="G247" i="24"/>
  <c r="A247" i="24"/>
  <c r="L246" i="24"/>
  <c r="K246" i="24"/>
  <c r="I246" i="24"/>
  <c r="G246" i="24"/>
  <c r="A246" i="24"/>
  <c r="L245" i="24"/>
  <c r="K245" i="24"/>
  <c r="I245" i="24"/>
  <c r="G245" i="24"/>
  <c r="A245" i="24"/>
  <c r="L244" i="24"/>
  <c r="K244" i="24"/>
  <c r="I244" i="24"/>
  <c r="G244" i="24"/>
  <c r="A244" i="24"/>
  <c r="L243" i="24"/>
  <c r="K243" i="24"/>
  <c r="I243" i="24"/>
  <c r="G243" i="24"/>
  <c r="A243" i="24"/>
  <c r="L242" i="24"/>
  <c r="K242" i="24"/>
  <c r="I242" i="24"/>
  <c r="G242" i="24"/>
  <c r="A242" i="24"/>
  <c r="L241" i="24"/>
  <c r="K241" i="24"/>
  <c r="I241" i="24"/>
  <c r="G241" i="24"/>
  <c r="A241" i="24"/>
  <c r="L240" i="24"/>
  <c r="K240" i="24"/>
  <c r="I240" i="24"/>
  <c r="G240" i="24"/>
  <c r="A240" i="24"/>
  <c r="L239" i="24"/>
  <c r="K239" i="24"/>
  <c r="I239" i="24"/>
  <c r="G239" i="24"/>
  <c r="A239" i="24"/>
  <c r="L238" i="24"/>
  <c r="K238" i="24"/>
  <c r="I238" i="24"/>
  <c r="G238" i="24"/>
  <c r="A238" i="24"/>
  <c r="L237" i="24"/>
  <c r="K237" i="24"/>
  <c r="I237" i="24"/>
  <c r="G237" i="24"/>
  <c r="A237" i="24"/>
  <c r="L236" i="24"/>
  <c r="K236" i="24"/>
  <c r="I236" i="24"/>
  <c r="G236" i="24"/>
  <c r="A236" i="24"/>
  <c r="L235" i="24"/>
  <c r="K235" i="24"/>
  <c r="I235" i="24"/>
  <c r="G235" i="24"/>
  <c r="A235" i="24"/>
  <c r="L234" i="24"/>
  <c r="K234" i="24"/>
  <c r="I234" i="24"/>
  <c r="G234" i="24"/>
  <c r="A234" i="24"/>
  <c r="L233" i="24"/>
  <c r="K233" i="24"/>
  <c r="I233" i="24"/>
  <c r="G233" i="24"/>
  <c r="A233" i="24"/>
  <c r="L232" i="24"/>
  <c r="K232" i="24"/>
  <c r="I232" i="24"/>
  <c r="G232" i="24"/>
  <c r="A232" i="24"/>
  <c r="L231" i="24"/>
  <c r="K231" i="24"/>
  <c r="I231" i="24"/>
  <c r="G231" i="24"/>
  <c r="A231" i="24"/>
  <c r="L230" i="24"/>
  <c r="K230" i="24"/>
  <c r="I230" i="24"/>
  <c r="G230" i="24"/>
  <c r="A230" i="24"/>
  <c r="L229" i="24"/>
  <c r="K229" i="24"/>
  <c r="I229" i="24"/>
  <c r="G229" i="24"/>
  <c r="A229" i="24"/>
  <c r="L228" i="24"/>
  <c r="K228" i="24"/>
  <c r="I228" i="24"/>
  <c r="G228" i="24"/>
  <c r="A228" i="24"/>
  <c r="L227" i="24"/>
  <c r="K227" i="24"/>
  <c r="I227" i="24"/>
  <c r="G227" i="24"/>
  <c r="A227" i="24"/>
  <c r="L226" i="24"/>
  <c r="K226" i="24"/>
  <c r="I226" i="24"/>
  <c r="G226" i="24"/>
  <c r="A226" i="24"/>
  <c r="L225" i="24"/>
  <c r="K225" i="24"/>
  <c r="I225" i="24"/>
  <c r="G225" i="24"/>
  <c r="A225" i="24"/>
  <c r="L224" i="24"/>
  <c r="K224" i="24"/>
  <c r="I224" i="24"/>
  <c r="G224" i="24"/>
  <c r="A224" i="24"/>
  <c r="L223" i="24"/>
  <c r="K223" i="24"/>
  <c r="I223" i="24"/>
  <c r="G223" i="24"/>
  <c r="A223" i="24"/>
  <c r="L222" i="24"/>
  <c r="K222" i="24"/>
  <c r="I222" i="24"/>
  <c r="G222" i="24"/>
  <c r="A222" i="24"/>
  <c r="L221" i="24"/>
  <c r="K221" i="24"/>
  <c r="I221" i="24"/>
  <c r="G221" i="24"/>
  <c r="A221" i="24"/>
  <c r="L220" i="24"/>
  <c r="K220" i="24"/>
  <c r="I220" i="24"/>
  <c r="G220" i="24"/>
  <c r="A220" i="24"/>
  <c r="L219" i="24"/>
  <c r="K219" i="24"/>
  <c r="I219" i="24"/>
  <c r="G219" i="24"/>
  <c r="A219" i="24"/>
  <c r="L218" i="24"/>
  <c r="K218" i="24"/>
  <c r="I218" i="24"/>
  <c r="G218" i="24"/>
  <c r="A218" i="24"/>
  <c r="L217" i="24"/>
  <c r="K217" i="24"/>
  <c r="I217" i="24"/>
  <c r="G217" i="24"/>
  <c r="A217" i="24"/>
  <c r="L216" i="24"/>
  <c r="K216" i="24"/>
  <c r="I216" i="24"/>
  <c r="G216" i="24"/>
  <c r="A216" i="24"/>
  <c r="L215" i="24"/>
  <c r="K215" i="24"/>
  <c r="I215" i="24"/>
  <c r="G215" i="24"/>
  <c r="A215" i="24"/>
  <c r="L214" i="24"/>
  <c r="K214" i="24"/>
  <c r="I214" i="24"/>
  <c r="G214" i="24"/>
  <c r="A214" i="24"/>
  <c r="L213" i="24"/>
  <c r="K213" i="24"/>
  <c r="I213" i="24"/>
  <c r="G213" i="24"/>
  <c r="A213" i="24"/>
  <c r="L212" i="24"/>
  <c r="K212" i="24"/>
  <c r="I212" i="24"/>
  <c r="G212" i="24"/>
  <c r="A212" i="24"/>
  <c r="L211" i="24"/>
  <c r="K211" i="24"/>
  <c r="I211" i="24"/>
  <c r="G211" i="24"/>
  <c r="A211" i="24"/>
  <c r="L210" i="24"/>
  <c r="K210" i="24"/>
  <c r="I210" i="24"/>
  <c r="G210" i="24"/>
  <c r="A210" i="24"/>
  <c r="L209" i="24"/>
  <c r="K209" i="24"/>
  <c r="I209" i="24"/>
  <c r="G209" i="24"/>
  <c r="A209" i="24"/>
  <c r="L208" i="24"/>
  <c r="K208" i="24"/>
  <c r="I208" i="24"/>
  <c r="G208" i="24"/>
  <c r="A208" i="24"/>
  <c r="L207" i="24"/>
  <c r="K207" i="24"/>
  <c r="I207" i="24"/>
  <c r="G207" i="24"/>
  <c r="A207" i="24"/>
  <c r="L206" i="24"/>
  <c r="K206" i="24"/>
  <c r="I206" i="24"/>
  <c r="G206" i="24"/>
  <c r="A206" i="24"/>
  <c r="L205" i="24"/>
  <c r="K205" i="24"/>
  <c r="I205" i="24"/>
  <c r="G205" i="24"/>
  <c r="A205" i="24"/>
  <c r="L204" i="24"/>
  <c r="K204" i="24"/>
  <c r="I204" i="24"/>
  <c r="G204" i="24"/>
  <c r="A204" i="24"/>
  <c r="L203" i="24"/>
  <c r="K203" i="24"/>
  <c r="I203" i="24"/>
  <c r="G203" i="24"/>
  <c r="A203" i="24"/>
  <c r="L202" i="24"/>
  <c r="K202" i="24"/>
  <c r="I202" i="24"/>
  <c r="G202" i="24"/>
  <c r="A202" i="24"/>
  <c r="L201" i="24"/>
  <c r="K201" i="24"/>
  <c r="I201" i="24"/>
  <c r="G201" i="24"/>
  <c r="A201" i="24"/>
  <c r="L200" i="24"/>
  <c r="K200" i="24"/>
  <c r="I200" i="24"/>
  <c r="G200" i="24"/>
  <c r="A200" i="24"/>
  <c r="L199" i="24"/>
  <c r="K199" i="24"/>
  <c r="I199" i="24"/>
  <c r="G199" i="24"/>
  <c r="A199" i="24"/>
  <c r="L198" i="24"/>
  <c r="K198" i="24"/>
  <c r="I198" i="24"/>
  <c r="G198" i="24"/>
  <c r="A198" i="24"/>
  <c r="L197" i="24"/>
  <c r="K197" i="24"/>
  <c r="I197" i="24"/>
  <c r="G197" i="24"/>
  <c r="A197" i="24"/>
  <c r="L196" i="24"/>
  <c r="K196" i="24"/>
  <c r="I196" i="24"/>
  <c r="G196" i="24"/>
  <c r="A196" i="24"/>
  <c r="L195" i="24"/>
  <c r="K195" i="24"/>
  <c r="I195" i="24"/>
  <c r="G195" i="24"/>
  <c r="A195" i="24"/>
  <c r="L194" i="24"/>
  <c r="K194" i="24"/>
  <c r="I194" i="24"/>
  <c r="G194" i="24"/>
  <c r="A194" i="24"/>
  <c r="L193" i="24"/>
  <c r="K193" i="24"/>
  <c r="I193" i="24"/>
  <c r="G193" i="24"/>
  <c r="A193" i="24"/>
  <c r="L192" i="24"/>
  <c r="K192" i="24"/>
  <c r="I192" i="24"/>
  <c r="G192" i="24"/>
  <c r="A192" i="24"/>
  <c r="L191" i="24"/>
  <c r="K191" i="24"/>
  <c r="I191" i="24"/>
  <c r="G191" i="24"/>
  <c r="A191" i="24"/>
  <c r="L190" i="24"/>
  <c r="K190" i="24"/>
  <c r="I190" i="24"/>
  <c r="G190" i="24"/>
  <c r="A190" i="24"/>
  <c r="L189" i="24"/>
  <c r="K189" i="24"/>
  <c r="I189" i="24"/>
  <c r="G189" i="24"/>
  <c r="A189" i="24"/>
  <c r="L188" i="24"/>
  <c r="K188" i="24"/>
  <c r="I188" i="24"/>
  <c r="G188" i="24"/>
  <c r="A188" i="24"/>
  <c r="L187" i="24"/>
  <c r="K187" i="24"/>
  <c r="I187" i="24"/>
  <c r="G187" i="24"/>
  <c r="A187" i="24"/>
  <c r="L186" i="24"/>
  <c r="K186" i="24"/>
  <c r="I186" i="24"/>
  <c r="G186" i="24"/>
  <c r="A186" i="24"/>
  <c r="L185" i="24"/>
  <c r="K185" i="24"/>
  <c r="I185" i="24"/>
  <c r="G185" i="24"/>
  <c r="A185" i="24"/>
  <c r="L184" i="24"/>
  <c r="K184" i="24"/>
  <c r="I184" i="24"/>
  <c r="G184" i="24"/>
  <c r="A184" i="24"/>
  <c r="L183" i="24"/>
  <c r="K183" i="24"/>
  <c r="I183" i="24"/>
  <c r="G183" i="24"/>
  <c r="A183" i="24"/>
  <c r="L182" i="24"/>
  <c r="K182" i="24"/>
  <c r="I182" i="24"/>
  <c r="G182" i="24"/>
  <c r="A182" i="24"/>
  <c r="L181" i="24"/>
  <c r="K181" i="24"/>
  <c r="I181" i="24"/>
  <c r="G181" i="24"/>
  <c r="A181" i="24"/>
  <c r="L180" i="24"/>
  <c r="K180" i="24"/>
  <c r="I180" i="24"/>
  <c r="G180" i="24"/>
  <c r="A180" i="24"/>
  <c r="L179" i="24"/>
  <c r="K179" i="24"/>
  <c r="I179" i="24"/>
  <c r="G179" i="24"/>
  <c r="A179" i="24"/>
  <c r="L178" i="24"/>
  <c r="K178" i="24"/>
  <c r="I178" i="24"/>
  <c r="G178" i="24"/>
  <c r="A178" i="24"/>
  <c r="L177" i="24"/>
  <c r="K177" i="24"/>
  <c r="I177" i="24"/>
  <c r="G177" i="24"/>
  <c r="A177" i="24"/>
  <c r="L176" i="24"/>
  <c r="K176" i="24"/>
  <c r="I176" i="24"/>
  <c r="G176" i="24"/>
  <c r="A176" i="24"/>
  <c r="L175" i="24"/>
  <c r="K175" i="24"/>
  <c r="I175" i="24"/>
  <c r="G175" i="24"/>
  <c r="A175" i="24"/>
  <c r="L174" i="24"/>
  <c r="K174" i="24"/>
  <c r="I174" i="24"/>
  <c r="G174" i="24"/>
  <c r="A174" i="24"/>
  <c r="L173" i="24"/>
  <c r="K173" i="24"/>
  <c r="I173" i="24"/>
  <c r="G173" i="24"/>
  <c r="A173" i="24"/>
  <c r="L172" i="24"/>
  <c r="K172" i="24"/>
  <c r="I172" i="24"/>
  <c r="G172" i="24"/>
  <c r="A172" i="24"/>
  <c r="L171" i="24"/>
  <c r="K171" i="24"/>
  <c r="I171" i="24"/>
  <c r="G171" i="24"/>
  <c r="A171" i="24"/>
  <c r="L170" i="24"/>
  <c r="K170" i="24"/>
  <c r="I170" i="24"/>
  <c r="G170" i="24"/>
  <c r="A170" i="24"/>
  <c r="L169" i="24"/>
  <c r="K169" i="24"/>
  <c r="I169" i="24"/>
  <c r="G169" i="24"/>
  <c r="A169" i="24"/>
  <c r="L168" i="24"/>
  <c r="K168" i="24"/>
  <c r="I168" i="24"/>
  <c r="G168" i="24"/>
  <c r="A168" i="24"/>
  <c r="L167" i="24"/>
  <c r="K167" i="24"/>
  <c r="I167" i="24"/>
  <c r="G167" i="24"/>
  <c r="A167" i="24"/>
  <c r="L166" i="24"/>
  <c r="K166" i="24"/>
  <c r="I166" i="24"/>
  <c r="G166" i="24"/>
  <c r="A166" i="24"/>
  <c r="L165" i="24"/>
  <c r="K165" i="24"/>
  <c r="I165" i="24"/>
  <c r="G165" i="24"/>
  <c r="A165" i="24"/>
  <c r="L164" i="24"/>
  <c r="K164" i="24"/>
  <c r="I164" i="24"/>
  <c r="G164" i="24"/>
  <c r="A164" i="24"/>
  <c r="L163" i="24"/>
  <c r="K163" i="24"/>
  <c r="I163" i="24"/>
  <c r="G163" i="24"/>
  <c r="A163" i="24"/>
  <c r="L162" i="24"/>
  <c r="K162" i="24"/>
  <c r="I162" i="24"/>
  <c r="G162" i="24"/>
  <c r="A162" i="24"/>
  <c r="L161" i="24"/>
  <c r="K161" i="24"/>
  <c r="I161" i="24"/>
  <c r="G161" i="24"/>
  <c r="A161" i="24"/>
  <c r="L160" i="24"/>
  <c r="K160" i="24"/>
  <c r="I160" i="24"/>
  <c r="G160" i="24"/>
  <c r="A160" i="24"/>
  <c r="L159" i="24"/>
  <c r="K159" i="24"/>
  <c r="I159" i="24"/>
  <c r="G159" i="24"/>
  <c r="A159" i="24"/>
  <c r="L158" i="24"/>
  <c r="K158" i="24"/>
  <c r="I158" i="24"/>
  <c r="G158" i="24"/>
  <c r="A158" i="24"/>
  <c r="L157" i="24"/>
  <c r="K157" i="24"/>
  <c r="I157" i="24"/>
  <c r="G157" i="24"/>
  <c r="A157" i="24"/>
  <c r="L156" i="24"/>
  <c r="K156" i="24"/>
  <c r="I156" i="24"/>
  <c r="G156" i="24"/>
  <c r="A156" i="24"/>
  <c r="L155" i="24"/>
  <c r="K155" i="24"/>
  <c r="I155" i="24"/>
  <c r="G155" i="24"/>
  <c r="A155" i="24"/>
  <c r="L154" i="24"/>
  <c r="K154" i="24"/>
  <c r="I154" i="24"/>
  <c r="G154" i="24"/>
  <c r="A154" i="24"/>
  <c r="L153" i="24"/>
  <c r="K153" i="24"/>
  <c r="I153" i="24"/>
  <c r="G153" i="24"/>
  <c r="A153" i="24"/>
  <c r="L152" i="24"/>
  <c r="K152" i="24"/>
  <c r="I152" i="24"/>
  <c r="G152" i="24"/>
  <c r="A152" i="24"/>
  <c r="L151" i="24"/>
  <c r="K151" i="24"/>
  <c r="I151" i="24"/>
  <c r="G151" i="24"/>
  <c r="A151" i="24"/>
  <c r="L150" i="24"/>
  <c r="K150" i="24"/>
  <c r="I150" i="24"/>
  <c r="G150" i="24"/>
  <c r="A150" i="24"/>
  <c r="L149" i="24"/>
  <c r="K149" i="24"/>
  <c r="I149" i="24"/>
  <c r="G149" i="24"/>
  <c r="A149" i="24"/>
  <c r="L148" i="24"/>
  <c r="K148" i="24"/>
  <c r="I148" i="24"/>
  <c r="G148" i="24"/>
  <c r="A148" i="24"/>
  <c r="L147" i="24"/>
  <c r="K147" i="24"/>
  <c r="I147" i="24"/>
  <c r="G147" i="24"/>
  <c r="A147" i="24"/>
  <c r="L146" i="24"/>
  <c r="K146" i="24"/>
  <c r="I146" i="24"/>
  <c r="G146" i="24"/>
  <c r="A146" i="24"/>
  <c r="L145" i="24"/>
  <c r="K145" i="24"/>
  <c r="I145" i="24"/>
  <c r="G145" i="24"/>
  <c r="A145" i="24"/>
  <c r="L144" i="24"/>
  <c r="K144" i="24"/>
  <c r="I144" i="24"/>
  <c r="G144" i="24"/>
  <c r="A144" i="24"/>
  <c r="L143" i="24"/>
  <c r="K143" i="24"/>
  <c r="I143" i="24"/>
  <c r="G143" i="24"/>
  <c r="A143" i="24"/>
  <c r="L142" i="24"/>
  <c r="K142" i="24"/>
  <c r="I142" i="24"/>
  <c r="G142" i="24"/>
  <c r="A142" i="24"/>
  <c r="L141" i="24"/>
  <c r="K141" i="24"/>
  <c r="I141" i="24"/>
  <c r="G141" i="24"/>
  <c r="A141" i="24"/>
  <c r="L140" i="24"/>
  <c r="K140" i="24"/>
  <c r="I140" i="24"/>
  <c r="G140" i="24"/>
  <c r="A140" i="24"/>
  <c r="L139" i="24"/>
  <c r="K139" i="24"/>
  <c r="I139" i="24"/>
  <c r="G139" i="24"/>
  <c r="A139" i="24"/>
  <c r="L138" i="24"/>
  <c r="K138" i="24"/>
  <c r="I138" i="24"/>
  <c r="G138" i="24"/>
  <c r="A138" i="24"/>
  <c r="L137" i="24"/>
  <c r="K137" i="24"/>
  <c r="I137" i="24"/>
  <c r="G137" i="24"/>
  <c r="A137" i="24"/>
  <c r="L136" i="24"/>
  <c r="K136" i="24"/>
  <c r="I136" i="24"/>
  <c r="G136" i="24"/>
  <c r="A136" i="24"/>
  <c r="L135" i="24"/>
  <c r="K135" i="24"/>
  <c r="I135" i="24"/>
  <c r="G135" i="24"/>
  <c r="A135" i="24"/>
  <c r="L134" i="24"/>
  <c r="K134" i="24"/>
  <c r="I134" i="24"/>
  <c r="G134" i="24"/>
  <c r="A134" i="24"/>
  <c r="L133" i="24"/>
  <c r="K133" i="24"/>
  <c r="I133" i="24"/>
  <c r="G133" i="24"/>
  <c r="A133" i="24"/>
  <c r="L132" i="24"/>
  <c r="K132" i="24"/>
  <c r="I132" i="24"/>
  <c r="G132" i="24"/>
  <c r="A132" i="24"/>
  <c r="L131" i="24"/>
  <c r="K131" i="24"/>
  <c r="I131" i="24"/>
  <c r="G131" i="24"/>
  <c r="A131" i="24"/>
  <c r="L130" i="24"/>
  <c r="K130" i="24"/>
  <c r="I130" i="24"/>
  <c r="G130" i="24"/>
  <c r="A130" i="24"/>
  <c r="L129" i="24"/>
  <c r="K129" i="24"/>
  <c r="I129" i="24"/>
  <c r="G129" i="24"/>
  <c r="A129" i="24"/>
  <c r="L128" i="24"/>
  <c r="K128" i="24"/>
  <c r="I128" i="24"/>
  <c r="G128" i="24"/>
  <c r="A128" i="24"/>
  <c r="L127" i="24"/>
  <c r="K127" i="24"/>
  <c r="I127" i="24"/>
  <c r="G127" i="24"/>
  <c r="A127" i="24"/>
  <c r="L126" i="24"/>
  <c r="K126" i="24"/>
  <c r="I126" i="24"/>
  <c r="G126" i="24"/>
  <c r="A126" i="24"/>
  <c r="L125" i="24"/>
  <c r="K125" i="24"/>
  <c r="I125" i="24"/>
  <c r="G125" i="24"/>
  <c r="A125" i="24"/>
  <c r="L124" i="24"/>
  <c r="K124" i="24"/>
  <c r="I124" i="24"/>
  <c r="G124" i="24"/>
  <c r="A124" i="24"/>
  <c r="L123" i="24"/>
  <c r="K123" i="24"/>
  <c r="I123" i="24"/>
  <c r="G123" i="24"/>
  <c r="A123" i="24"/>
  <c r="L122" i="24"/>
  <c r="K122" i="24"/>
  <c r="I122" i="24"/>
  <c r="G122" i="24"/>
  <c r="A122" i="24"/>
  <c r="L121" i="24"/>
  <c r="K121" i="24"/>
  <c r="I121" i="24"/>
  <c r="G121" i="24"/>
  <c r="A121" i="24"/>
  <c r="L120" i="24"/>
  <c r="K120" i="24"/>
  <c r="I120" i="24"/>
  <c r="G120" i="24"/>
  <c r="A120" i="24"/>
  <c r="L119" i="24"/>
  <c r="K119" i="24"/>
  <c r="I119" i="24"/>
  <c r="G119" i="24"/>
  <c r="A119" i="24"/>
  <c r="L118" i="24"/>
  <c r="K118" i="24"/>
  <c r="I118" i="24"/>
  <c r="G118" i="24"/>
  <c r="A118" i="24"/>
  <c r="L117" i="24"/>
  <c r="K117" i="24"/>
  <c r="I117" i="24"/>
  <c r="G117" i="24"/>
  <c r="A117" i="24"/>
  <c r="L116" i="24"/>
  <c r="K116" i="24"/>
  <c r="I116" i="24"/>
  <c r="G116" i="24"/>
  <c r="A116" i="24"/>
  <c r="L115" i="24"/>
  <c r="K115" i="24"/>
  <c r="I115" i="24"/>
  <c r="G115" i="24"/>
  <c r="A115" i="24"/>
  <c r="L114" i="24"/>
  <c r="K114" i="24"/>
  <c r="I114" i="24"/>
  <c r="G114" i="24"/>
  <c r="A114" i="24"/>
  <c r="L113" i="24"/>
  <c r="K113" i="24"/>
  <c r="I113" i="24"/>
  <c r="G113" i="24"/>
  <c r="A113" i="24"/>
  <c r="L112" i="24"/>
  <c r="K112" i="24"/>
  <c r="I112" i="24"/>
  <c r="G112" i="24"/>
  <c r="A112" i="24"/>
  <c r="L111" i="24"/>
  <c r="K111" i="24"/>
  <c r="I111" i="24"/>
  <c r="G111" i="24"/>
  <c r="A111" i="24"/>
  <c r="L110" i="24"/>
  <c r="K110" i="24"/>
  <c r="I110" i="24"/>
  <c r="G110" i="24"/>
  <c r="A110" i="24"/>
  <c r="L478" i="25"/>
  <c r="K478" i="25"/>
  <c r="I478" i="25"/>
  <c r="G478" i="25"/>
  <c r="A478" i="25"/>
  <c r="L477" i="25"/>
  <c r="K477" i="25"/>
  <c r="I477" i="25"/>
  <c r="G477" i="25"/>
  <c r="A477" i="25"/>
  <c r="L476" i="25"/>
  <c r="K476" i="25"/>
  <c r="I476" i="25"/>
  <c r="G476" i="25"/>
  <c r="A476" i="25"/>
  <c r="L475" i="25"/>
  <c r="K475" i="25"/>
  <c r="I475" i="25"/>
  <c r="G475" i="25"/>
  <c r="A475" i="25"/>
  <c r="L474" i="25"/>
  <c r="K474" i="25"/>
  <c r="I474" i="25"/>
  <c r="G474" i="25"/>
  <c r="A474" i="25"/>
  <c r="L473" i="25"/>
  <c r="K473" i="25"/>
  <c r="I473" i="25"/>
  <c r="G473" i="25"/>
  <c r="A473" i="25"/>
  <c r="L472" i="25"/>
  <c r="K472" i="25"/>
  <c r="I472" i="25"/>
  <c r="G472" i="25"/>
  <c r="A472" i="25"/>
  <c r="L471" i="25"/>
  <c r="K471" i="25"/>
  <c r="I471" i="25"/>
  <c r="G471" i="25"/>
  <c r="A471" i="25"/>
  <c r="L470" i="25"/>
  <c r="K470" i="25"/>
  <c r="I470" i="25"/>
  <c r="G470" i="25"/>
  <c r="A470" i="25"/>
  <c r="L469" i="25"/>
  <c r="K469" i="25"/>
  <c r="I469" i="25"/>
  <c r="G469" i="25"/>
  <c r="A469" i="25"/>
  <c r="L468" i="25"/>
  <c r="K468" i="25"/>
  <c r="I468" i="25"/>
  <c r="G468" i="25"/>
  <c r="A468" i="25"/>
  <c r="L467" i="25"/>
  <c r="K467" i="25"/>
  <c r="I467" i="25"/>
  <c r="G467" i="25"/>
  <c r="A467" i="25"/>
  <c r="L466" i="25"/>
  <c r="K466" i="25"/>
  <c r="I466" i="25"/>
  <c r="G466" i="25"/>
  <c r="A466" i="25"/>
  <c r="L465" i="25"/>
  <c r="K465" i="25"/>
  <c r="I465" i="25"/>
  <c r="G465" i="25"/>
  <c r="A465" i="25"/>
  <c r="L464" i="25"/>
  <c r="K464" i="25"/>
  <c r="I464" i="25"/>
  <c r="G464" i="25"/>
  <c r="A464" i="25"/>
  <c r="L463" i="25"/>
  <c r="K463" i="25"/>
  <c r="I463" i="25"/>
  <c r="G463" i="25"/>
  <c r="A463" i="25"/>
  <c r="L462" i="25"/>
  <c r="K462" i="25"/>
  <c r="I462" i="25"/>
  <c r="G462" i="25"/>
  <c r="A462" i="25"/>
  <c r="L461" i="25"/>
  <c r="K461" i="25"/>
  <c r="I461" i="25"/>
  <c r="G461" i="25"/>
  <c r="A461" i="25"/>
  <c r="L460" i="25"/>
  <c r="K460" i="25"/>
  <c r="I460" i="25"/>
  <c r="G460" i="25"/>
  <c r="A460" i="25"/>
  <c r="L459" i="25"/>
  <c r="K459" i="25"/>
  <c r="I459" i="25"/>
  <c r="G459" i="25"/>
  <c r="A459" i="25"/>
  <c r="L458" i="25"/>
  <c r="K458" i="25"/>
  <c r="I458" i="25"/>
  <c r="G458" i="25"/>
  <c r="A458" i="25"/>
  <c r="L457" i="25"/>
  <c r="K457" i="25"/>
  <c r="I457" i="25"/>
  <c r="G457" i="25"/>
  <c r="A457" i="25"/>
  <c r="L456" i="25"/>
  <c r="K456" i="25"/>
  <c r="I456" i="25"/>
  <c r="G456" i="25"/>
  <c r="A456" i="25"/>
  <c r="L455" i="25"/>
  <c r="K455" i="25"/>
  <c r="I455" i="25"/>
  <c r="G455" i="25"/>
  <c r="A455" i="25"/>
  <c r="L454" i="25"/>
  <c r="K454" i="25"/>
  <c r="I454" i="25"/>
  <c r="G454" i="25"/>
  <c r="A454" i="25"/>
  <c r="L453" i="25"/>
  <c r="K453" i="25"/>
  <c r="I453" i="25"/>
  <c r="G453" i="25"/>
  <c r="A453" i="25"/>
  <c r="L452" i="25"/>
  <c r="K452" i="25"/>
  <c r="I452" i="25"/>
  <c r="G452" i="25"/>
  <c r="A452" i="25"/>
  <c r="L451" i="25"/>
  <c r="K451" i="25"/>
  <c r="I451" i="25"/>
  <c r="G451" i="25"/>
  <c r="A451" i="25"/>
  <c r="L450" i="25"/>
  <c r="K450" i="25"/>
  <c r="I450" i="25"/>
  <c r="G450" i="25"/>
  <c r="A450" i="25"/>
  <c r="L449" i="25"/>
  <c r="K449" i="25"/>
  <c r="I449" i="25"/>
  <c r="G449" i="25"/>
  <c r="A449" i="25"/>
  <c r="L448" i="25"/>
  <c r="K448" i="25"/>
  <c r="I448" i="25"/>
  <c r="G448" i="25"/>
  <c r="A448" i="25"/>
  <c r="L447" i="25"/>
  <c r="K447" i="25"/>
  <c r="I447" i="25"/>
  <c r="G447" i="25"/>
  <c r="A447" i="25"/>
  <c r="L446" i="25"/>
  <c r="K446" i="25"/>
  <c r="I446" i="25"/>
  <c r="G446" i="25"/>
  <c r="A446" i="25"/>
  <c r="L445" i="25"/>
  <c r="K445" i="25"/>
  <c r="I445" i="25"/>
  <c r="G445" i="25"/>
  <c r="A445" i="25"/>
  <c r="L444" i="25"/>
  <c r="K444" i="25"/>
  <c r="I444" i="25"/>
  <c r="G444" i="25"/>
  <c r="A444" i="25"/>
  <c r="L443" i="25"/>
  <c r="K443" i="25"/>
  <c r="I443" i="25"/>
  <c r="G443" i="25"/>
  <c r="A443" i="25"/>
  <c r="L442" i="25"/>
  <c r="K442" i="25"/>
  <c r="I442" i="25"/>
  <c r="G442" i="25"/>
  <c r="A442" i="25"/>
  <c r="L441" i="25"/>
  <c r="K441" i="25"/>
  <c r="I441" i="25"/>
  <c r="G441" i="25"/>
  <c r="A441" i="25"/>
  <c r="L440" i="25"/>
  <c r="K440" i="25"/>
  <c r="I440" i="25"/>
  <c r="G440" i="25"/>
  <c r="A440" i="25"/>
  <c r="L439" i="25"/>
  <c r="K439" i="25"/>
  <c r="I439" i="25"/>
  <c r="G439" i="25"/>
  <c r="A439" i="25"/>
  <c r="L438" i="25"/>
  <c r="K438" i="25"/>
  <c r="I438" i="25"/>
  <c r="G438" i="25"/>
  <c r="A438" i="25"/>
  <c r="L437" i="25"/>
  <c r="K437" i="25"/>
  <c r="I437" i="25"/>
  <c r="G437" i="25"/>
  <c r="A437" i="25"/>
  <c r="L436" i="25"/>
  <c r="K436" i="25"/>
  <c r="I436" i="25"/>
  <c r="G436" i="25"/>
  <c r="A436" i="25"/>
  <c r="L435" i="25"/>
  <c r="K435" i="25"/>
  <c r="I435" i="25"/>
  <c r="G435" i="25"/>
  <c r="A435" i="25"/>
  <c r="L434" i="25"/>
  <c r="K434" i="25"/>
  <c r="I434" i="25"/>
  <c r="G434" i="25"/>
  <c r="A434" i="25"/>
  <c r="L433" i="25"/>
  <c r="K433" i="25"/>
  <c r="I433" i="25"/>
  <c r="G433" i="25"/>
  <c r="A433" i="25"/>
  <c r="L432" i="25"/>
  <c r="K432" i="25"/>
  <c r="I432" i="25"/>
  <c r="G432" i="25"/>
  <c r="A432" i="25"/>
  <c r="L431" i="25"/>
  <c r="K431" i="25"/>
  <c r="I431" i="25"/>
  <c r="G431" i="25"/>
  <c r="A431" i="25"/>
  <c r="L430" i="25"/>
  <c r="K430" i="25"/>
  <c r="I430" i="25"/>
  <c r="G430" i="25"/>
  <c r="A430" i="25"/>
  <c r="L429" i="25"/>
  <c r="K429" i="25"/>
  <c r="I429" i="25"/>
  <c r="G429" i="25"/>
  <c r="A429" i="25"/>
  <c r="L428" i="25"/>
  <c r="K428" i="25"/>
  <c r="I428" i="25"/>
  <c r="G428" i="25"/>
  <c r="A428" i="25"/>
  <c r="L427" i="25"/>
  <c r="K427" i="25"/>
  <c r="I427" i="25"/>
  <c r="G427" i="25"/>
  <c r="A427" i="25"/>
  <c r="L426" i="25"/>
  <c r="K426" i="25"/>
  <c r="I426" i="25"/>
  <c r="G426" i="25"/>
  <c r="A426" i="25"/>
  <c r="L425" i="25"/>
  <c r="K425" i="25"/>
  <c r="I425" i="25"/>
  <c r="G425" i="25"/>
  <c r="A425" i="25"/>
  <c r="L424" i="25"/>
  <c r="K424" i="25"/>
  <c r="I424" i="25"/>
  <c r="G424" i="25"/>
  <c r="A424" i="25"/>
  <c r="L423" i="25"/>
  <c r="K423" i="25"/>
  <c r="I423" i="25"/>
  <c r="G423" i="25"/>
  <c r="A423" i="25"/>
  <c r="L422" i="25"/>
  <c r="K422" i="25"/>
  <c r="I422" i="25"/>
  <c r="G422" i="25"/>
  <c r="A422" i="25"/>
  <c r="L421" i="25"/>
  <c r="K421" i="25"/>
  <c r="I421" i="25"/>
  <c r="G421" i="25"/>
  <c r="A421" i="25"/>
  <c r="L420" i="25"/>
  <c r="K420" i="25"/>
  <c r="I420" i="25"/>
  <c r="G420" i="25"/>
  <c r="A420" i="25"/>
  <c r="L419" i="25"/>
  <c r="K419" i="25"/>
  <c r="I419" i="25"/>
  <c r="G419" i="25"/>
  <c r="A419" i="25"/>
  <c r="L418" i="25"/>
  <c r="K418" i="25"/>
  <c r="I418" i="25"/>
  <c r="G418" i="25"/>
  <c r="A418" i="25"/>
  <c r="L417" i="25"/>
  <c r="K417" i="25"/>
  <c r="I417" i="25"/>
  <c r="G417" i="25"/>
  <c r="A417" i="25"/>
  <c r="L416" i="25"/>
  <c r="K416" i="25"/>
  <c r="I416" i="25"/>
  <c r="G416" i="25"/>
  <c r="A416" i="25"/>
  <c r="L415" i="25"/>
  <c r="K415" i="25"/>
  <c r="I415" i="25"/>
  <c r="G415" i="25"/>
  <c r="A415" i="25"/>
  <c r="L414" i="25"/>
  <c r="K414" i="25"/>
  <c r="I414" i="25"/>
  <c r="G414" i="25"/>
  <c r="A414" i="25"/>
  <c r="L413" i="25"/>
  <c r="K413" i="25"/>
  <c r="I413" i="25"/>
  <c r="G413" i="25"/>
  <c r="A413" i="25"/>
  <c r="L412" i="25"/>
  <c r="K412" i="25"/>
  <c r="I412" i="25"/>
  <c r="G412" i="25"/>
  <c r="A412" i="25"/>
  <c r="L411" i="25"/>
  <c r="K411" i="25"/>
  <c r="I411" i="25"/>
  <c r="G411" i="25"/>
  <c r="A411" i="25"/>
  <c r="L410" i="25"/>
  <c r="K410" i="25"/>
  <c r="I410" i="25"/>
  <c r="G410" i="25"/>
  <c r="A410" i="25"/>
  <c r="L409" i="25"/>
  <c r="K409" i="25"/>
  <c r="I409" i="25"/>
  <c r="G409" i="25"/>
  <c r="A409" i="25"/>
  <c r="L408" i="25"/>
  <c r="K408" i="25"/>
  <c r="I408" i="25"/>
  <c r="G408" i="25"/>
  <c r="A408" i="25"/>
  <c r="L407" i="25"/>
  <c r="K407" i="25"/>
  <c r="I407" i="25"/>
  <c r="G407" i="25"/>
  <c r="A407" i="25"/>
  <c r="L406" i="25"/>
  <c r="K406" i="25"/>
  <c r="I406" i="25"/>
  <c r="G406" i="25"/>
  <c r="A406" i="25"/>
  <c r="L405" i="25"/>
  <c r="K405" i="25"/>
  <c r="I405" i="25"/>
  <c r="G405" i="25"/>
  <c r="A405" i="25"/>
  <c r="L404" i="25"/>
  <c r="K404" i="25"/>
  <c r="I404" i="25"/>
  <c r="G404" i="25"/>
  <c r="A404" i="25"/>
  <c r="L403" i="25"/>
  <c r="K403" i="25"/>
  <c r="I403" i="25"/>
  <c r="G403" i="25"/>
  <c r="A403" i="25"/>
  <c r="L402" i="25"/>
  <c r="K402" i="25"/>
  <c r="I402" i="25"/>
  <c r="G402" i="25"/>
  <c r="A402" i="25"/>
  <c r="L401" i="25"/>
  <c r="K401" i="25"/>
  <c r="I401" i="25"/>
  <c r="G401" i="25"/>
  <c r="A401" i="25"/>
  <c r="L400" i="25"/>
  <c r="K400" i="25"/>
  <c r="I400" i="25"/>
  <c r="G400" i="25"/>
  <c r="A400" i="25"/>
  <c r="L399" i="25"/>
  <c r="K399" i="25"/>
  <c r="I399" i="25"/>
  <c r="G399" i="25"/>
  <c r="A399" i="25"/>
  <c r="L398" i="25"/>
  <c r="K398" i="25"/>
  <c r="I398" i="25"/>
  <c r="G398" i="25"/>
  <c r="A398" i="25"/>
  <c r="L397" i="25"/>
  <c r="K397" i="25"/>
  <c r="I397" i="25"/>
  <c r="G397" i="25"/>
  <c r="A397" i="25"/>
  <c r="L396" i="25"/>
  <c r="K396" i="25"/>
  <c r="I396" i="25"/>
  <c r="G396" i="25"/>
  <c r="A396" i="25"/>
  <c r="L395" i="25"/>
  <c r="K395" i="25"/>
  <c r="I395" i="25"/>
  <c r="G395" i="25"/>
  <c r="A395" i="25"/>
  <c r="L394" i="25"/>
  <c r="K394" i="25"/>
  <c r="I394" i="25"/>
  <c r="G394" i="25"/>
  <c r="A394" i="25"/>
  <c r="L393" i="25"/>
  <c r="K393" i="25"/>
  <c r="I393" i="25"/>
  <c r="G393" i="25"/>
  <c r="A393" i="25"/>
  <c r="L392" i="25"/>
  <c r="K392" i="25"/>
  <c r="I392" i="25"/>
  <c r="G392" i="25"/>
  <c r="A392" i="25"/>
  <c r="L391" i="25"/>
  <c r="K391" i="25"/>
  <c r="I391" i="25"/>
  <c r="G391" i="25"/>
  <c r="A391" i="25"/>
  <c r="L390" i="25"/>
  <c r="K390" i="25"/>
  <c r="I390" i="25"/>
  <c r="G390" i="25"/>
  <c r="A390" i="25"/>
  <c r="L389" i="25"/>
  <c r="K389" i="25"/>
  <c r="I389" i="25"/>
  <c r="G389" i="25"/>
  <c r="A389" i="25"/>
  <c r="L388" i="25"/>
  <c r="K388" i="25"/>
  <c r="I388" i="25"/>
  <c r="G388" i="25"/>
  <c r="A388" i="25"/>
  <c r="L387" i="25"/>
  <c r="K387" i="25"/>
  <c r="I387" i="25"/>
  <c r="G387" i="25"/>
  <c r="A387" i="25"/>
  <c r="L386" i="25"/>
  <c r="K386" i="25"/>
  <c r="I386" i="25"/>
  <c r="G386" i="25"/>
  <c r="A386" i="25"/>
  <c r="L385" i="25"/>
  <c r="K385" i="25"/>
  <c r="I385" i="25"/>
  <c r="G385" i="25"/>
  <c r="A385" i="25"/>
  <c r="L384" i="25"/>
  <c r="K384" i="25"/>
  <c r="I384" i="25"/>
  <c r="G384" i="25"/>
  <c r="A384" i="25"/>
  <c r="L383" i="25"/>
  <c r="K383" i="25"/>
  <c r="I383" i="25"/>
  <c r="G383" i="25"/>
  <c r="A383" i="25"/>
  <c r="L382" i="25"/>
  <c r="K382" i="25"/>
  <c r="I382" i="25"/>
  <c r="G382" i="25"/>
  <c r="A382" i="25"/>
  <c r="L381" i="25"/>
  <c r="K381" i="25"/>
  <c r="I381" i="25"/>
  <c r="G381" i="25"/>
  <c r="A381" i="25"/>
  <c r="L380" i="25"/>
  <c r="K380" i="25"/>
  <c r="I380" i="25"/>
  <c r="G380" i="25"/>
  <c r="A380" i="25"/>
  <c r="L379" i="25"/>
  <c r="K379" i="25"/>
  <c r="I379" i="25"/>
  <c r="G379" i="25"/>
  <c r="A379" i="25"/>
  <c r="L378" i="25"/>
  <c r="K378" i="25"/>
  <c r="I378" i="25"/>
  <c r="G378" i="25"/>
  <c r="A378" i="25"/>
  <c r="L377" i="25"/>
  <c r="K377" i="25"/>
  <c r="I377" i="25"/>
  <c r="G377" i="25"/>
  <c r="A377" i="25"/>
  <c r="L376" i="25"/>
  <c r="K376" i="25"/>
  <c r="I376" i="25"/>
  <c r="G376" i="25"/>
  <c r="A376" i="25"/>
  <c r="L375" i="25"/>
  <c r="K375" i="25"/>
  <c r="I375" i="25"/>
  <c r="G375" i="25"/>
  <c r="A375" i="25"/>
  <c r="L374" i="25"/>
  <c r="K374" i="25"/>
  <c r="I374" i="25"/>
  <c r="G374" i="25"/>
  <c r="A374" i="25"/>
  <c r="L373" i="25"/>
  <c r="K373" i="25"/>
  <c r="I373" i="25"/>
  <c r="G373" i="25"/>
  <c r="A373" i="25"/>
  <c r="L372" i="25"/>
  <c r="K372" i="25"/>
  <c r="I372" i="25"/>
  <c r="G372" i="25"/>
  <c r="A372" i="25"/>
  <c r="L371" i="25"/>
  <c r="K371" i="25"/>
  <c r="I371" i="25"/>
  <c r="G371" i="25"/>
  <c r="A371" i="25"/>
  <c r="L370" i="25"/>
  <c r="K370" i="25"/>
  <c r="I370" i="25"/>
  <c r="G370" i="25"/>
  <c r="A370" i="25"/>
  <c r="L369" i="25"/>
  <c r="K369" i="25"/>
  <c r="I369" i="25"/>
  <c r="G369" i="25"/>
  <c r="A369" i="25"/>
  <c r="L368" i="25"/>
  <c r="K368" i="25"/>
  <c r="I368" i="25"/>
  <c r="G368" i="25"/>
  <c r="A368" i="25"/>
  <c r="L367" i="25"/>
  <c r="K367" i="25"/>
  <c r="I367" i="25"/>
  <c r="G367" i="25"/>
  <c r="A367" i="25"/>
  <c r="L366" i="25"/>
  <c r="K366" i="25"/>
  <c r="I366" i="25"/>
  <c r="G366" i="25"/>
  <c r="A366" i="25"/>
  <c r="L365" i="25"/>
  <c r="K365" i="25"/>
  <c r="I365" i="25"/>
  <c r="G365" i="25"/>
  <c r="A365" i="25"/>
  <c r="L364" i="25"/>
  <c r="K364" i="25"/>
  <c r="I364" i="25"/>
  <c r="G364" i="25"/>
  <c r="A364" i="25"/>
  <c r="L363" i="25"/>
  <c r="K363" i="25"/>
  <c r="I363" i="25"/>
  <c r="G363" i="25"/>
  <c r="A363" i="25"/>
  <c r="L362" i="25"/>
  <c r="K362" i="25"/>
  <c r="I362" i="25"/>
  <c r="G362" i="25"/>
  <c r="A362" i="25"/>
  <c r="L361" i="25"/>
  <c r="K361" i="25"/>
  <c r="I361" i="25"/>
  <c r="G361" i="25"/>
  <c r="A361" i="25"/>
  <c r="L360" i="25"/>
  <c r="K360" i="25"/>
  <c r="I360" i="25"/>
  <c r="G360" i="25"/>
  <c r="A360" i="25"/>
  <c r="L359" i="25"/>
  <c r="K359" i="25"/>
  <c r="I359" i="25"/>
  <c r="G359" i="25"/>
  <c r="A359" i="25"/>
  <c r="L358" i="25"/>
  <c r="K358" i="25"/>
  <c r="I358" i="25"/>
  <c r="G358" i="25"/>
  <c r="A358" i="25"/>
  <c r="L357" i="25"/>
  <c r="K357" i="25"/>
  <c r="I357" i="25"/>
  <c r="G357" i="25"/>
  <c r="A357" i="25"/>
  <c r="L356" i="25"/>
  <c r="K356" i="25"/>
  <c r="I356" i="25"/>
  <c r="G356" i="25"/>
  <c r="A356" i="25"/>
  <c r="L355" i="25"/>
  <c r="K355" i="25"/>
  <c r="I355" i="25"/>
  <c r="G355" i="25"/>
  <c r="A355" i="25"/>
  <c r="L354" i="25"/>
  <c r="K354" i="25"/>
  <c r="I354" i="25"/>
  <c r="G354" i="25"/>
  <c r="A354" i="25"/>
  <c r="L353" i="25"/>
  <c r="K353" i="25"/>
  <c r="I353" i="25"/>
  <c r="G353" i="25"/>
  <c r="A353" i="25"/>
  <c r="L352" i="25"/>
  <c r="K352" i="25"/>
  <c r="I352" i="25"/>
  <c r="G352" i="25"/>
  <c r="A352" i="25"/>
  <c r="L351" i="25"/>
  <c r="K351" i="25"/>
  <c r="I351" i="25"/>
  <c r="G351" i="25"/>
  <c r="A351" i="25"/>
  <c r="L350" i="25"/>
  <c r="K350" i="25"/>
  <c r="I350" i="25"/>
  <c r="G350" i="25"/>
  <c r="A350" i="25"/>
  <c r="L349" i="25"/>
  <c r="K349" i="25"/>
  <c r="I349" i="25"/>
  <c r="G349" i="25"/>
  <c r="A349" i="25"/>
  <c r="L348" i="25"/>
  <c r="K348" i="25"/>
  <c r="I348" i="25"/>
  <c r="G348" i="25"/>
  <c r="A348" i="25"/>
  <c r="L347" i="25"/>
  <c r="K347" i="25"/>
  <c r="I347" i="25"/>
  <c r="G347" i="25"/>
  <c r="A347" i="25"/>
  <c r="L346" i="25"/>
  <c r="K346" i="25"/>
  <c r="I346" i="25"/>
  <c r="G346" i="25"/>
  <c r="A346" i="25"/>
  <c r="L345" i="25"/>
  <c r="K345" i="25"/>
  <c r="I345" i="25"/>
  <c r="G345" i="25"/>
  <c r="A345" i="25"/>
  <c r="L344" i="25"/>
  <c r="K344" i="25"/>
  <c r="I344" i="25"/>
  <c r="G344" i="25"/>
  <c r="A344" i="25"/>
  <c r="L343" i="25"/>
  <c r="K343" i="25"/>
  <c r="I343" i="25"/>
  <c r="G343" i="25"/>
  <c r="A343" i="25"/>
  <c r="L342" i="25"/>
  <c r="K342" i="25"/>
  <c r="I342" i="25"/>
  <c r="G342" i="25"/>
  <c r="A342" i="25"/>
  <c r="L341" i="25"/>
  <c r="K341" i="25"/>
  <c r="I341" i="25"/>
  <c r="G341" i="25"/>
  <c r="A341" i="25"/>
  <c r="L340" i="25"/>
  <c r="K340" i="25"/>
  <c r="I340" i="25"/>
  <c r="G340" i="25"/>
  <c r="A340" i="25"/>
  <c r="L339" i="25"/>
  <c r="K339" i="25"/>
  <c r="I339" i="25"/>
  <c r="G339" i="25"/>
  <c r="A339" i="25"/>
  <c r="L338" i="25"/>
  <c r="K338" i="25"/>
  <c r="I338" i="25"/>
  <c r="G338" i="25"/>
  <c r="A338" i="25"/>
  <c r="L337" i="25"/>
  <c r="K337" i="25"/>
  <c r="I337" i="25"/>
  <c r="G337" i="25"/>
  <c r="A337" i="25"/>
  <c r="L336" i="25"/>
  <c r="K336" i="25"/>
  <c r="I336" i="25"/>
  <c r="G336" i="25"/>
  <c r="A336" i="25"/>
  <c r="L335" i="25"/>
  <c r="K335" i="25"/>
  <c r="I335" i="25"/>
  <c r="G335" i="25"/>
  <c r="A335" i="25"/>
  <c r="L334" i="25"/>
  <c r="K334" i="25"/>
  <c r="I334" i="25"/>
  <c r="G334" i="25"/>
  <c r="A334" i="25"/>
  <c r="L333" i="25"/>
  <c r="K333" i="25"/>
  <c r="I333" i="25"/>
  <c r="G333" i="25"/>
  <c r="A333" i="25"/>
  <c r="L332" i="25"/>
  <c r="K332" i="25"/>
  <c r="I332" i="25"/>
  <c r="G332" i="25"/>
  <c r="A332" i="25"/>
  <c r="L331" i="25"/>
  <c r="K331" i="25"/>
  <c r="I331" i="25"/>
  <c r="G331" i="25"/>
  <c r="A331" i="25"/>
  <c r="L330" i="25"/>
  <c r="K330" i="25"/>
  <c r="I330" i="25"/>
  <c r="G330" i="25"/>
  <c r="A330" i="25"/>
  <c r="L329" i="25"/>
  <c r="K329" i="25"/>
  <c r="I329" i="25"/>
  <c r="G329" i="25"/>
  <c r="A329" i="25"/>
  <c r="L328" i="25"/>
  <c r="K328" i="25"/>
  <c r="I328" i="25"/>
  <c r="G328" i="25"/>
  <c r="A328" i="25"/>
  <c r="L327" i="25"/>
  <c r="K327" i="25"/>
  <c r="I327" i="25"/>
  <c r="G327" i="25"/>
  <c r="A327" i="25"/>
  <c r="L326" i="25"/>
  <c r="K326" i="25"/>
  <c r="I326" i="25"/>
  <c r="G326" i="25"/>
  <c r="A326" i="25"/>
  <c r="L325" i="25"/>
  <c r="K325" i="25"/>
  <c r="I325" i="25"/>
  <c r="G325" i="25"/>
  <c r="A325" i="25"/>
  <c r="L324" i="25"/>
  <c r="K324" i="25"/>
  <c r="I324" i="25"/>
  <c r="G324" i="25"/>
  <c r="A324" i="25"/>
  <c r="L323" i="25"/>
  <c r="K323" i="25"/>
  <c r="I323" i="25"/>
  <c r="G323" i="25"/>
  <c r="A323" i="25"/>
  <c r="L322" i="25"/>
  <c r="K322" i="25"/>
  <c r="I322" i="25"/>
  <c r="G322" i="25"/>
  <c r="A322" i="25"/>
  <c r="L321" i="25"/>
  <c r="K321" i="25"/>
  <c r="I321" i="25"/>
  <c r="G321" i="25"/>
  <c r="A321" i="25"/>
  <c r="L320" i="25"/>
  <c r="K320" i="25"/>
  <c r="I320" i="25"/>
  <c r="G320" i="25"/>
  <c r="A320" i="25"/>
  <c r="L319" i="25"/>
  <c r="K319" i="25"/>
  <c r="I319" i="25"/>
  <c r="G319" i="25"/>
  <c r="A319" i="25"/>
  <c r="L318" i="25"/>
  <c r="K318" i="25"/>
  <c r="I318" i="25"/>
  <c r="G318" i="25"/>
  <c r="A318" i="25"/>
  <c r="L317" i="25"/>
  <c r="K317" i="25"/>
  <c r="I317" i="25"/>
  <c r="G317" i="25"/>
  <c r="A317" i="25"/>
  <c r="L316" i="25"/>
  <c r="K316" i="25"/>
  <c r="I316" i="25"/>
  <c r="G316" i="25"/>
  <c r="A316" i="25"/>
  <c r="L315" i="25"/>
  <c r="K315" i="25"/>
  <c r="I315" i="25"/>
  <c r="G315" i="25"/>
  <c r="A315" i="25"/>
  <c r="L314" i="25"/>
  <c r="K314" i="25"/>
  <c r="I314" i="25"/>
  <c r="G314" i="25"/>
  <c r="A314" i="25"/>
  <c r="L313" i="25"/>
  <c r="K313" i="25"/>
  <c r="I313" i="25"/>
  <c r="G313" i="25"/>
  <c r="A313" i="25"/>
  <c r="L312" i="25"/>
  <c r="K312" i="25"/>
  <c r="I312" i="25"/>
  <c r="G312" i="25"/>
  <c r="A312" i="25"/>
  <c r="L311" i="25"/>
  <c r="K311" i="25"/>
  <c r="I311" i="25"/>
  <c r="G311" i="25"/>
  <c r="A311" i="25"/>
  <c r="L310" i="25"/>
  <c r="K310" i="25"/>
  <c r="I310" i="25"/>
  <c r="G310" i="25"/>
  <c r="A310" i="25"/>
  <c r="L309" i="25"/>
  <c r="K309" i="25"/>
  <c r="I309" i="25"/>
  <c r="G309" i="25"/>
  <c r="A309" i="25"/>
  <c r="L308" i="25"/>
  <c r="K308" i="25"/>
  <c r="I308" i="25"/>
  <c r="G308" i="25"/>
  <c r="A308" i="25"/>
  <c r="L307" i="25"/>
  <c r="K307" i="25"/>
  <c r="I307" i="25"/>
  <c r="G307" i="25"/>
  <c r="A307" i="25"/>
  <c r="L306" i="25"/>
  <c r="K306" i="25"/>
  <c r="I306" i="25"/>
  <c r="G306" i="25"/>
  <c r="A306" i="25"/>
  <c r="L305" i="25"/>
  <c r="K305" i="25"/>
  <c r="I305" i="25"/>
  <c r="G305" i="25"/>
  <c r="A305" i="25"/>
  <c r="L304" i="25"/>
  <c r="K304" i="25"/>
  <c r="I304" i="25"/>
  <c r="G304" i="25"/>
  <c r="A304" i="25"/>
  <c r="L303" i="25"/>
  <c r="K303" i="25"/>
  <c r="I303" i="25"/>
  <c r="G303" i="25"/>
  <c r="A303" i="25"/>
  <c r="L302" i="25"/>
  <c r="K302" i="25"/>
  <c r="I302" i="25"/>
  <c r="G302" i="25"/>
  <c r="A302" i="25"/>
  <c r="L301" i="25"/>
  <c r="K301" i="25"/>
  <c r="I301" i="25"/>
  <c r="G301" i="25"/>
  <c r="A301" i="25"/>
  <c r="L300" i="25"/>
  <c r="K300" i="25"/>
  <c r="I300" i="25"/>
  <c r="G300" i="25"/>
  <c r="A300" i="25"/>
  <c r="L299" i="25"/>
  <c r="K299" i="25"/>
  <c r="I299" i="25"/>
  <c r="G299" i="25"/>
  <c r="A299" i="25"/>
  <c r="L298" i="25"/>
  <c r="K298" i="25"/>
  <c r="I298" i="25"/>
  <c r="G298" i="25"/>
  <c r="A298" i="25"/>
  <c r="L297" i="25"/>
  <c r="K297" i="25"/>
  <c r="I297" i="25"/>
  <c r="G297" i="25"/>
  <c r="A297" i="25"/>
  <c r="L296" i="25"/>
  <c r="K296" i="25"/>
  <c r="I296" i="25"/>
  <c r="G296" i="25"/>
  <c r="A296" i="25"/>
  <c r="L295" i="25"/>
  <c r="K295" i="25"/>
  <c r="I295" i="25"/>
  <c r="G295" i="25"/>
  <c r="A295" i="25"/>
  <c r="L294" i="25"/>
  <c r="K294" i="25"/>
  <c r="I294" i="25"/>
  <c r="G294" i="25"/>
  <c r="A294" i="25"/>
  <c r="L293" i="25"/>
  <c r="K293" i="25"/>
  <c r="I293" i="25"/>
  <c r="G293" i="25"/>
  <c r="A293" i="25"/>
  <c r="L292" i="25"/>
  <c r="K292" i="25"/>
  <c r="I292" i="25"/>
  <c r="G292" i="25"/>
  <c r="A292" i="25"/>
  <c r="L291" i="25"/>
  <c r="K291" i="25"/>
  <c r="I291" i="25"/>
  <c r="G291" i="25"/>
  <c r="A291" i="25"/>
  <c r="L290" i="25"/>
  <c r="K290" i="25"/>
  <c r="I290" i="25"/>
  <c r="G290" i="25"/>
  <c r="A290" i="25"/>
  <c r="L289" i="25"/>
  <c r="K289" i="25"/>
  <c r="I289" i="25"/>
  <c r="G289" i="25"/>
  <c r="A289" i="25"/>
  <c r="L288" i="25"/>
  <c r="K288" i="25"/>
  <c r="I288" i="25"/>
  <c r="G288" i="25"/>
  <c r="A288" i="25"/>
  <c r="L287" i="25"/>
  <c r="K287" i="25"/>
  <c r="I287" i="25"/>
  <c r="G287" i="25"/>
  <c r="A287" i="25"/>
  <c r="L286" i="25"/>
  <c r="K286" i="25"/>
  <c r="I286" i="25"/>
  <c r="G286" i="25"/>
  <c r="A286" i="25"/>
  <c r="L285" i="25"/>
  <c r="K285" i="25"/>
  <c r="I285" i="25"/>
  <c r="G285" i="25"/>
  <c r="A285" i="25"/>
  <c r="L284" i="25"/>
  <c r="K284" i="25"/>
  <c r="I284" i="25"/>
  <c r="G284" i="25"/>
  <c r="A284" i="25"/>
  <c r="L283" i="25"/>
  <c r="K283" i="25"/>
  <c r="I283" i="25"/>
  <c r="G283" i="25"/>
  <c r="A283" i="25"/>
  <c r="L282" i="25"/>
  <c r="K282" i="25"/>
  <c r="I282" i="25"/>
  <c r="G282" i="25"/>
  <c r="A282" i="25"/>
  <c r="L281" i="25"/>
  <c r="K281" i="25"/>
  <c r="I281" i="25"/>
  <c r="G281" i="25"/>
  <c r="A281" i="25"/>
  <c r="L280" i="25"/>
  <c r="K280" i="25"/>
  <c r="I280" i="25"/>
  <c r="G280" i="25"/>
  <c r="A280" i="25"/>
  <c r="L279" i="25"/>
  <c r="K279" i="25"/>
  <c r="I279" i="25"/>
  <c r="G279" i="25"/>
  <c r="A279" i="25"/>
  <c r="L278" i="25"/>
  <c r="K278" i="25"/>
  <c r="I278" i="25"/>
  <c r="G278" i="25"/>
  <c r="A278" i="25"/>
  <c r="L277" i="25"/>
  <c r="K277" i="25"/>
  <c r="I277" i="25"/>
  <c r="G277" i="25"/>
  <c r="A277" i="25"/>
  <c r="L276" i="25"/>
  <c r="K276" i="25"/>
  <c r="I276" i="25"/>
  <c r="G276" i="25"/>
  <c r="A276" i="25"/>
  <c r="L275" i="25"/>
  <c r="K275" i="25"/>
  <c r="I275" i="25"/>
  <c r="G275" i="25"/>
  <c r="A275" i="25"/>
  <c r="L274" i="25"/>
  <c r="K274" i="25"/>
  <c r="I274" i="25"/>
  <c r="G274" i="25"/>
  <c r="A274" i="25"/>
  <c r="L273" i="25"/>
  <c r="K273" i="25"/>
  <c r="I273" i="25"/>
  <c r="G273" i="25"/>
  <c r="A273" i="25"/>
  <c r="L272" i="25"/>
  <c r="K272" i="25"/>
  <c r="I272" i="25"/>
  <c r="G272" i="25"/>
  <c r="A272" i="25"/>
  <c r="L271" i="25"/>
  <c r="K271" i="25"/>
  <c r="I271" i="25"/>
  <c r="G271" i="25"/>
  <c r="A271" i="25"/>
  <c r="L270" i="25"/>
  <c r="K270" i="25"/>
  <c r="I270" i="25"/>
  <c r="G270" i="25"/>
  <c r="A270" i="25"/>
  <c r="L269" i="25"/>
  <c r="K269" i="25"/>
  <c r="I269" i="25"/>
  <c r="G269" i="25"/>
  <c r="A269" i="25"/>
  <c r="L268" i="25"/>
  <c r="K268" i="25"/>
  <c r="I268" i="25"/>
  <c r="G268" i="25"/>
  <c r="A268" i="25"/>
  <c r="L267" i="25"/>
  <c r="K267" i="25"/>
  <c r="I267" i="25"/>
  <c r="G267" i="25"/>
  <c r="A267" i="25"/>
  <c r="L266" i="25"/>
  <c r="K266" i="25"/>
  <c r="I266" i="25"/>
  <c r="G266" i="25"/>
  <c r="A266" i="25"/>
  <c r="L265" i="25"/>
  <c r="K265" i="25"/>
  <c r="I265" i="25"/>
  <c r="G265" i="25"/>
  <c r="A265" i="25"/>
  <c r="L264" i="25"/>
  <c r="K264" i="25"/>
  <c r="I264" i="25"/>
  <c r="G264" i="25"/>
  <c r="A264" i="25"/>
  <c r="L263" i="25"/>
  <c r="K263" i="25"/>
  <c r="I263" i="25"/>
  <c r="G263" i="25"/>
  <c r="A263" i="25"/>
  <c r="L262" i="25"/>
  <c r="K262" i="25"/>
  <c r="I262" i="25"/>
  <c r="G262" i="25"/>
  <c r="A262" i="25"/>
  <c r="L261" i="25"/>
  <c r="K261" i="25"/>
  <c r="I261" i="25"/>
  <c r="G261" i="25"/>
  <c r="A261" i="25"/>
  <c r="L260" i="25"/>
  <c r="K260" i="25"/>
  <c r="I260" i="25"/>
  <c r="G260" i="25"/>
  <c r="A260" i="25"/>
  <c r="L259" i="25"/>
  <c r="K259" i="25"/>
  <c r="I259" i="25"/>
  <c r="G259" i="25"/>
  <c r="A259" i="25"/>
  <c r="L258" i="25"/>
  <c r="K258" i="25"/>
  <c r="I258" i="25"/>
  <c r="G258" i="25"/>
  <c r="A258" i="25"/>
  <c r="L257" i="25"/>
  <c r="K257" i="25"/>
  <c r="I257" i="25"/>
  <c r="G257" i="25"/>
  <c r="A257" i="25"/>
  <c r="L256" i="25"/>
  <c r="K256" i="25"/>
  <c r="I256" i="25"/>
  <c r="G256" i="25"/>
  <c r="A256" i="25"/>
  <c r="L255" i="25"/>
  <c r="K255" i="25"/>
  <c r="I255" i="25"/>
  <c r="G255" i="25"/>
  <c r="A255" i="25"/>
  <c r="L254" i="25"/>
  <c r="K254" i="25"/>
  <c r="I254" i="25"/>
  <c r="G254" i="25"/>
  <c r="A254" i="25"/>
  <c r="L253" i="25"/>
  <c r="K253" i="25"/>
  <c r="I253" i="25"/>
  <c r="G253" i="25"/>
  <c r="A253" i="25"/>
  <c r="L252" i="25"/>
  <c r="K252" i="25"/>
  <c r="I252" i="25"/>
  <c r="G252" i="25"/>
  <c r="A252" i="25"/>
  <c r="L251" i="25"/>
  <c r="K251" i="25"/>
  <c r="I251" i="25"/>
  <c r="G251" i="25"/>
  <c r="A251" i="25"/>
  <c r="L250" i="25"/>
  <c r="K250" i="25"/>
  <c r="I250" i="25"/>
  <c r="G250" i="25"/>
  <c r="A250" i="25"/>
  <c r="L249" i="25"/>
  <c r="K249" i="25"/>
  <c r="I249" i="25"/>
  <c r="G249" i="25"/>
  <c r="A249" i="25"/>
  <c r="L248" i="25"/>
  <c r="K248" i="25"/>
  <c r="I248" i="25"/>
  <c r="G248" i="25"/>
  <c r="A248" i="25"/>
  <c r="L247" i="25"/>
  <c r="K247" i="25"/>
  <c r="I247" i="25"/>
  <c r="G247" i="25"/>
  <c r="A247" i="25"/>
  <c r="L246" i="25"/>
  <c r="K246" i="25"/>
  <c r="I246" i="25"/>
  <c r="G246" i="25"/>
  <c r="A246" i="25"/>
  <c r="L245" i="25"/>
  <c r="K245" i="25"/>
  <c r="I245" i="25"/>
  <c r="G245" i="25"/>
  <c r="A245" i="25"/>
  <c r="L244" i="25"/>
  <c r="K244" i="25"/>
  <c r="I244" i="25"/>
  <c r="G244" i="25"/>
  <c r="A244" i="25"/>
  <c r="L243" i="25"/>
  <c r="K243" i="25"/>
  <c r="I243" i="25"/>
  <c r="G243" i="25"/>
  <c r="A243" i="25"/>
  <c r="L242" i="25"/>
  <c r="K242" i="25"/>
  <c r="I242" i="25"/>
  <c r="G242" i="25"/>
  <c r="A242" i="25"/>
  <c r="L241" i="25"/>
  <c r="K241" i="25"/>
  <c r="I241" i="25"/>
  <c r="G241" i="25"/>
  <c r="A241" i="25"/>
  <c r="L240" i="25"/>
  <c r="K240" i="25"/>
  <c r="I240" i="25"/>
  <c r="G240" i="25"/>
  <c r="A240" i="25"/>
  <c r="L239" i="25"/>
  <c r="K239" i="25"/>
  <c r="I239" i="25"/>
  <c r="G239" i="25"/>
  <c r="A239" i="25"/>
  <c r="L238" i="25"/>
  <c r="K238" i="25"/>
  <c r="I238" i="25"/>
  <c r="G238" i="25"/>
  <c r="A238" i="25"/>
  <c r="L237" i="25"/>
  <c r="K237" i="25"/>
  <c r="I237" i="25"/>
  <c r="G237" i="25"/>
  <c r="A237" i="25"/>
  <c r="L236" i="25"/>
  <c r="K236" i="25"/>
  <c r="I236" i="25"/>
  <c r="G236" i="25"/>
  <c r="A236" i="25"/>
  <c r="L235" i="25"/>
  <c r="K235" i="25"/>
  <c r="I235" i="25"/>
  <c r="G235" i="25"/>
  <c r="A235" i="25"/>
  <c r="L234" i="25"/>
  <c r="K234" i="25"/>
  <c r="I234" i="25"/>
  <c r="G234" i="25"/>
  <c r="A234" i="25"/>
  <c r="L233" i="25"/>
  <c r="K233" i="25"/>
  <c r="I233" i="25"/>
  <c r="G233" i="25"/>
  <c r="A233" i="25"/>
  <c r="L232" i="25"/>
  <c r="K232" i="25"/>
  <c r="I232" i="25"/>
  <c r="G232" i="25"/>
  <c r="A232" i="25"/>
  <c r="L231" i="25"/>
  <c r="K231" i="25"/>
  <c r="I231" i="25"/>
  <c r="G231" i="25"/>
  <c r="A231" i="25"/>
  <c r="L230" i="25"/>
  <c r="K230" i="25"/>
  <c r="I230" i="25"/>
  <c r="G230" i="25"/>
  <c r="A230" i="25"/>
  <c r="L229" i="25"/>
  <c r="K229" i="25"/>
  <c r="I229" i="25"/>
  <c r="G229" i="25"/>
  <c r="A229" i="25"/>
  <c r="L228" i="25"/>
  <c r="K228" i="25"/>
  <c r="I228" i="25"/>
  <c r="G228" i="25"/>
  <c r="A228" i="25"/>
  <c r="L227" i="25"/>
  <c r="K227" i="25"/>
  <c r="I227" i="25"/>
  <c r="G227" i="25"/>
  <c r="A227" i="25"/>
  <c r="L226" i="25"/>
  <c r="K226" i="25"/>
  <c r="I226" i="25"/>
  <c r="G226" i="25"/>
  <c r="A226" i="25"/>
  <c r="L225" i="25"/>
  <c r="K225" i="25"/>
  <c r="I225" i="25"/>
  <c r="G225" i="25"/>
  <c r="A225" i="25"/>
  <c r="L224" i="25"/>
  <c r="K224" i="25"/>
  <c r="I224" i="25"/>
  <c r="G224" i="25"/>
  <c r="A224" i="25"/>
  <c r="L223" i="25"/>
  <c r="K223" i="25"/>
  <c r="I223" i="25"/>
  <c r="G223" i="25"/>
  <c r="A223" i="25"/>
  <c r="L222" i="25"/>
  <c r="K222" i="25"/>
  <c r="I222" i="25"/>
  <c r="G222" i="25"/>
  <c r="A222" i="25"/>
  <c r="L221" i="25"/>
  <c r="K221" i="25"/>
  <c r="I221" i="25"/>
  <c r="G221" i="25"/>
  <c r="A221" i="25"/>
  <c r="L220" i="25"/>
  <c r="K220" i="25"/>
  <c r="I220" i="25"/>
  <c r="G220" i="25"/>
  <c r="A220" i="25"/>
  <c r="L219" i="25"/>
  <c r="K219" i="25"/>
  <c r="I219" i="25"/>
  <c r="G219" i="25"/>
  <c r="A219" i="25"/>
  <c r="L218" i="25"/>
  <c r="K218" i="25"/>
  <c r="I218" i="25"/>
  <c r="G218" i="25"/>
  <c r="A218" i="25"/>
  <c r="L217" i="25"/>
  <c r="K217" i="25"/>
  <c r="I217" i="25"/>
  <c r="G217" i="25"/>
  <c r="A217" i="25"/>
  <c r="L216" i="25"/>
  <c r="K216" i="25"/>
  <c r="I216" i="25"/>
  <c r="G216" i="25"/>
  <c r="A216" i="25"/>
  <c r="L215" i="25"/>
  <c r="K215" i="25"/>
  <c r="I215" i="25"/>
  <c r="G215" i="25"/>
  <c r="A215" i="25"/>
  <c r="L214" i="25"/>
  <c r="K214" i="25"/>
  <c r="I214" i="25"/>
  <c r="G214" i="25"/>
  <c r="A214" i="25"/>
  <c r="L213" i="25"/>
  <c r="K213" i="25"/>
  <c r="I213" i="25"/>
  <c r="G213" i="25"/>
  <c r="A213" i="25"/>
  <c r="L212" i="25"/>
  <c r="K212" i="25"/>
  <c r="I212" i="25"/>
  <c r="G212" i="25"/>
  <c r="A212" i="25"/>
  <c r="L211" i="25"/>
  <c r="K211" i="25"/>
  <c r="I211" i="25"/>
  <c r="G211" i="25"/>
  <c r="A211" i="25"/>
  <c r="L210" i="25"/>
  <c r="K210" i="25"/>
  <c r="I210" i="25"/>
  <c r="G210" i="25"/>
  <c r="A210" i="25"/>
  <c r="L209" i="25"/>
  <c r="K209" i="25"/>
  <c r="I209" i="25"/>
  <c r="G209" i="25"/>
  <c r="A209" i="25"/>
  <c r="L208" i="25"/>
  <c r="K208" i="25"/>
  <c r="I208" i="25"/>
  <c r="G208" i="25"/>
  <c r="A208" i="25"/>
  <c r="L207" i="25"/>
  <c r="K207" i="25"/>
  <c r="I207" i="25"/>
  <c r="G207" i="25"/>
  <c r="A207" i="25"/>
  <c r="L206" i="25"/>
  <c r="K206" i="25"/>
  <c r="I206" i="25"/>
  <c r="G206" i="25"/>
  <c r="A206" i="25"/>
  <c r="L205" i="25"/>
  <c r="K205" i="25"/>
  <c r="I205" i="25"/>
  <c r="G205" i="25"/>
  <c r="A205" i="25"/>
  <c r="L204" i="25"/>
  <c r="K204" i="25"/>
  <c r="I204" i="25"/>
  <c r="G204" i="25"/>
  <c r="A204" i="25"/>
  <c r="L203" i="25"/>
  <c r="K203" i="25"/>
  <c r="I203" i="25"/>
  <c r="G203" i="25"/>
  <c r="A203" i="25"/>
  <c r="L202" i="25"/>
  <c r="K202" i="25"/>
  <c r="I202" i="25"/>
  <c r="G202" i="25"/>
  <c r="A202" i="25"/>
  <c r="L201" i="25"/>
  <c r="K201" i="25"/>
  <c r="I201" i="25"/>
  <c r="G201" i="25"/>
  <c r="A201" i="25"/>
  <c r="L200" i="25"/>
  <c r="K200" i="25"/>
  <c r="I200" i="25"/>
  <c r="G200" i="25"/>
  <c r="A200" i="25"/>
  <c r="L199" i="25"/>
  <c r="K199" i="25"/>
  <c r="I199" i="25"/>
  <c r="G199" i="25"/>
  <c r="A199" i="25"/>
  <c r="L198" i="25"/>
  <c r="K198" i="25"/>
  <c r="I198" i="25"/>
  <c r="G198" i="25"/>
  <c r="A198" i="25"/>
  <c r="L197" i="25"/>
  <c r="K197" i="25"/>
  <c r="I197" i="25"/>
  <c r="G197" i="25"/>
  <c r="A197" i="25"/>
  <c r="L196" i="25"/>
  <c r="K196" i="25"/>
  <c r="I196" i="25"/>
  <c r="G196" i="25"/>
  <c r="A196" i="25"/>
  <c r="L195" i="25"/>
  <c r="K195" i="25"/>
  <c r="I195" i="25"/>
  <c r="G195" i="25"/>
  <c r="A195" i="25"/>
  <c r="L194" i="25"/>
  <c r="K194" i="25"/>
  <c r="I194" i="25"/>
  <c r="G194" i="25"/>
  <c r="A194" i="25"/>
  <c r="L193" i="25"/>
  <c r="K193" i="25"/>
  <c r="I193" i="25"/>
  <c r="G193" i="25"/>
  <c r="A193" i="25"/>
  <c r="L192" i="25"/>
  <c r="K192" i="25"/>
  <c r="I192" i="25"/>
  <c r="G192" i="25"/>
  <c r="A192" i="25"/>
  <c r="L191" i="25"/>
  <c r="K191" i="25"/>
  <c r="I191" i="25"/>
  <c r="G191" i="25"/>
  <c r="A191" i="25"/>
  <c r="L190" i="25"/>
  <c r="K190" i="25"/>
  <c r="I190" i="25"/>
  <c r="G190" i="25"/>
  <c r="A190" i="25"/>
  <c r="L189" i="25"/>
  <c r="K189" i="25"/>
  <c r="I189" i="25"/>
  <c r="G189" i="25"/>
  <c r="A189" i="25"/>
  <c r="L188" i="25"/>
  <c r="K188" i="25"/>
  <c r="I188" i="25"/>
  <c r="G188" i="25"/>
  <c r="A188" i="25"/>
  <c r="L187" i="25"/>
  <c r="K187" i="25"/>
  <c r="I187" i="25"/>
  <c r="G187" i="25"/>
  <c r="A187" i="25"/>
  <c r="L186" i="25"/>
  <c r="K186" i="25"/>
  <c r="I186" i="25"/>
  <c r="G186" i="25"/>
  <c r="A186" i="25"/>
  <c r="L185" i="25"/>
  <c r="K185" i="25"/>
  <c r="I185" i="25"/>
  <c r="G185" i="25"/>
  <c r="A185" i="25"/>
  <c r="L184" i="25"/>
  <c r="K184" i="25"/>
  <c r="I184" i="25"/>
  <c r="G184" i="25"/>
  <c r="A184" i="25"/>
  <c r="L183" i="25"/>
  <c r="K183" i="25"/>
  <c r="I183" i="25"/>
  <c r="G183" i="25"/>
  <c r="A183" i="25"/>
  <c r="L182" i="25"/>
  <c r="K182" i="25"/>
  <c r="I182" i="25"/>
  <c r="G182" i="25"/>
  <c r="A182" i="25"/>
  <c r="L181" i="25"/>
  <c r="K181" i="25"/>
  <c r="I181" i="25"/>
  <c r="G181" i="25"/>
  <c r="A181" i="25"/>
  <c r="L180" i="25"/>
  <c r="K180" i="25"/>
  <c r="I180" i="25"/>
  <c r="G180" i="25"/>
  <c r="A180" i="25"/>
  <c r="L179" i="25"/>
  <c r="K179" i="25"/>
  <c r="I179" i="25"/>
  <c r="G179" i="25"/>
  <c r="A179" i="25"/>
  <c r="L178" i="25"/>
  <c r="K178" i="25"/>
  <c r="I178" i="25"/>
  <c r="G178" i="25"/>
  <c r="A178" i="25"/>
  <c r="L177" i="25"/>
  <c r="K177" i="25"/>
  <c r="I177" i="25"/>
  <c r="G177" i="25"/>
  <c r="A177" i="25"/>
  <c r="L176" i="25"/>
  <c r="K176" i="25"/>
  <c r="I176" i="25"/>
  <c r="G176" i="25"/>
  <c r="A176" i="25"/>
  <c r="L175" i="25"/>
  <c r="K175" i="25"/>
  <c r="I175" i="25"/>
  <c r="G175" i="25"/>
  <c r="A175" i="25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8" i="21"/>
  <c r="I8" i="21"/>
  <c r="K9" i="24"/>
  <c r="L9" i="24"/>
  <c r="K10" i="24"/>
  <c r="L10" i="24"/>
  <c r="K11" i="24"/>
  <c r="L11" i="24"/>
  <c r="K12" i="24"/>
  <c r="L12" i="24"/>
  <c r="K13" i="24"/>
  <c r="L13" i="24"/>
  <c r="K14" i="24"/>
  <c r="L14" i="24"/>
  <c r="K15" i="24"/>
  <c r="L15" i="24"/>
  <c r="K16" i="24"/>
  <c r="L16" i="24"/>
  <c r="K17" i="24"/>
  <c r="L17" i="24"/>
  <c r="K18" i="24"/>
  <c r="L18" i="24"/>
  <c r="K19" i="24"/>
  <c r="L19" i="24"/>
  <c r="K20" i="24"/>
  <c r="L20" i="24"/>
  <c r="K21" i="24"/>
  <c r="L21" i="24"/>
  <c r="K22" i="24"/>
  <c r="L22" i="24"/>
  <c r="K23" i="24"/>
  <c r="L23" i="24"/>
  <c r="K24" i="24"/>
  <c r="L24" i="24"/>
  <c r="K25" i="24"/>
  <c r="L25" i="24"/>
  <c r="K26" i="24"/>
  <c r="L26" i="24"/>
  <c r="K27" i="24"/>
  <c r="L27" i="24"/>
  <c r="K28" i="24"/>
  <c r="L28" i="24"/>
  <c r="K29" i="24"/>
  <c r="L29" i="24"/>
  <c r="K30" i="24"/>
  <c r="L30" i="24"/>
  <c r="K31" i="24"/>
  <c r="L31" i="24"/>
  <c r="K32" i="24"/>
  <c r="L32" i="24"/>
  <c r="K33" i="24"/>
  <c r="L33" i="24"/>
  <c r="K34" i="24"/>
  <c r="L34" i="24"/>
  <c r="K35" i="24"/>
  <c r="L35" i="24"/>
  <c r="K36" i="24"/>
  <c r="L36" i="24"/>
  <c r="K37" i="24"/>
  <c r="L37" i="24"/>
  <c r="K38" i="24"/>
  <c r="L38" i="24"/>
  <c r="K39" i="24"/>
  <c r="L39" i="24"/>
  <c r="K40" i="24"/>
  <c r="L40" i="24"/>
  <c r="K41" i="24"/>
  <c r="L41" i="24"/>
  <c r="K42" i="24"/>
  <c r="L42" i="24"/>
  <c r="K43" i="24"/>
  <c r="L43" i="24"/>
  <c r="K44" i="24"/>
  <c r="L44" i="24"/>
  <c r="K45" i="24"/>
  <c r="L45" i="24"/>
  <c r="K46" i="24"/>
  <c r="L46" i="24"/>
  <c r="K47" i="24"/>
  <c r="L47" i="24"/>
  <c r="K48" i="24"/>
  <c r="L48" i="24"/>
  <c r="K49" i="24"/>
  <c r="L49" i="24"/>
  <c r="K50" i="24"/>
  <c r="L50" i="24"/>
  <c r="K51" i="24"/>
  <c r="L51" i="24"/>
  <c r="K52" i="24"/>
  <c r="L52" i="24"/>
  <c r="K53" i="24"/>
  <c r="L53" i="24"/>
  <c r="K54" i="24"/>
  <c r="L54" i="24"/>
  <c r="K55" i="24"/>
  <c r="L55" i="24"/>
  <c r="K56" i="24"/>
  <c r="L56" i="24"/>
  <c r="K57" i="24"/>
  <c r="L57" i="24"/>
  <c r="K58" i="24"/>
  <c r="L58" i="24"/>
  <c r="K59" i="24"/>
  <c r="L59" i="24"/>
  <c r="K60" i="24"/>
  <c r="L60" i="24"/>
  <c r="K61" i="24"/>
  <c r="L61" i="24"/>
  <c r="K62" i="24"/>
  <c r="L62" i="24"/>
  <c r="K63" i="24"/>
  <c r="L63" i="24"/>
  <c r="K64" i="24"/>
  <c r="L64" i="24"/>
  <c r="K65" i="24"/>
  <c r="L65" i="24"/>
  <c r="K66" i="24"/>
  <c r="L66" i="24"/>
  <c r="K67" i="24"/>
  <c r="L67" i="24"/>
  <c r="K68" i="24"/>
  <c r="L68" i="24"/>
  <c r="K69" i="24"/>
  <c r="L69" i="24"/>
  <c r="K70" i="24"/>
  <c r="L70" i="24"/>
  <c r="K71" i="24"/>
  <c r="L71" i="24"/>
  <c r="K72" i="24"/>
  <c r="L72" i="24"/>
  <c r="K73" i="24"/>
  <c r="L73" i="24"/>
  <c r="K74" i="24"/>
  <c r="L74" i="24"/>
  <c r="K75" i="24"/>
  <c r="L75" i="24"/>
  <c r="K76" i="24"/>
  <c r="L76" i="24"/>
  <c r="K77" i="24"/>
  <c r="L77" i="24"/>
  <c r="K78" i="24"/>
  <c r="L78" i="24"/>
  <c r="K79" i="24"/>
  <c r="L79" i="24"/>
  <c r="K80" i="24"/>
  <c r="L80" i="24"/>
  <c r="K81" i="24"/>
  <c r="L81" i="24"/>
  <c r="K82" i="24"/>
  <c r="L82" i="24"/>
  <c r="K83" i="24"/>
  <c r="L83" i="24"/>
  <c r="K84" i="24"/>
  <c r="L84" i="24"/>
  <c r="K85" i="24"/>
  <c r="L85" i="24"/>
  <c r="K86" i="24"/>
  <c r="L86" i="24"/>
  <c r="K87" i="24"/>
  <c r="L87" i="24"/>
  <c r="K88" i="24"/>
  <c r="L88" i="24"/>
  <c r="K89" i="24"/>
  <c r="L89" i="24"/>
  <c r="K90" i="24"/>
  <c r="L90" i="24"/>
  <c r="K91" i="24"/>
  <c r="L91" i="24"/>
  <c r="K92" i="24"/>
  <c r="L92" i="24"/>
  <c r="K93" i="24"/>
  <c r="L93" i="24"/>
  <c r="K94" i="24"/>
  <c r="L94" i="24"/>
  <c r="K95" i="24"/>
  <c r="L95" i="24"/>
  <c r="K96" i="24"/>
  <c r="L96" i="24"/>
  <c r="K97" i="24"/>
  <c r="L97" i="24"/>
  <c r="K98" i="24"/>
  <c r="L98" i="24"/>
  <c r="K99" i="24"/>
  <c r="L99" i="24"/>
  <c r="K100" i="24"/>
  <c r="L100" i="24"/>
  <c r="K101" i="24"/>
  <c r="L101" i="24"/>
  <c r="K102" i="24"/>
  <c r="L102" i="24"/>
  <c r="K103" i="24"/>
  <c r="L103" i="24"/>
  <c r="K104" i="24"/>
  <c r="L104" i="24"/>
  <c r="K105" i="24"/>
  <c r="L105" i="24"/>
  <c r="K106" i="24"/>
  <c r="L106" i="24"/>
  <c r="K107" i="24"/>
  <c r="L107" i="24"/>
  <c r="K108" i="24"/>
  <c r="L108" i="24"/>
  <c r="K109" i="24"/>
  <c r="L109" i="24"/>
  <c r="L8" i="24"/>
  <c r="K8" i="24"/>
  <c r="I8" i="24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8" i="25"/>
  <c r="F4" i="23"/>
  <c r="G174" i="25"/>
  <c r="B174" i="25"/>
  <c r="G173" i="25"/>
  <c r="B173" i="25"/>
  <c r="G172" i="25"/>
  <c r="B172" i="25"/>
  <c r="G171" i="25"/>
  <c r="B171" i="25"/>
  <c r="G170" i="25"/>
  <c r="B170" i="25"/>
  <c r="G169" i="25"/>
  <c r="B169" i="25"/>
  <c r="G168" i="25"/>
  <c r="B168" i="25"/>
  <c r="G167" i="25"/>
  <c r="B167" i="25"/>
  <c r="G166" i="25"/>
  <c r="B166" i="25"/>
  <c r="G165" i="25"/>
  <c r="B165" i="25"/>
  <c r="G164" i="25"/>
  <c r="B164" i="25"/>
  <c r="G163" i="25"/>
  <c r="B163" i="25"/>
  <c r="G162" i="25"/>
  <c r="B162" i="25"/>
  <c r="G161" i="25"/>
  <c r="B161" i="25"/>
  <c r="G160" i="25"/>
  <c r="B160" i="25"/>
  <c r="G159" i="25"/>
  <c r="B159" i="25"/>
  <c r="G158" i="25"/>
  <c r="B158" i="25"/>
  <c r="G157" i="25"/>
  <c r="B157" i="25"/>
  <c r="G156" i="25"/>
  <c r="B156" i="25"/>
  <c r="G155" i="25"/>
  <c r="B155" i="25"/>
  <c r="G154" i="25"/>
  <c r="B154" i="25"/>
  <c r="G153" i="25"/>
  <c r="B153" i="25"/>
  <c r="G152" i="25"/>
  <c r="B152" i="25"/>
  <c r="G151" i="25"/>
  <c r="B151" i="25"/>
  <c r="G150" i="25"/>
  <c r="B150" i="25"/>
  <c r="G149" i="25"/>
  <c r="B149" i="25"/>
  <c r="G148" i="25"/>
  <c r="B148" i="25"/>
  <c r="G147" i="25"/>
  <c r="B147" i="25"/>
  <c r="G146" i="25"/>
  <c r="B146" i="25"/>
  <c r="G145" i="25"/>
  <c r="B145" i="25"/>
  <c r="G144" i="25"/>
  <c r="B144" i="25"/>
  <c r="G143" i="25"/>
  <c r="B143" i="25"/>
  <c r="G142" i="25"/>
  <c r="B142" i="25"/>
  <c r="G141" i="25"/>
  <c r="B141" i="25"/>
  <c r="G140" i="25"/>
  <c r="B140" i="25"/>
  <c r="G139" i="25"/>
  <c r="B139" i="25"/>
  <c r="G138" i="25"/>
  <c r="B138" i="25"/>
  <c r="G137" i="25"/>
  <c r="B137" i="25"/>
  <c r="G136" i="25"/>
  <c r="B136" i="25"/>
  <c r="G135" i="25"/>
  <c r="B135" i="25"/>
  <c r="G134" i="25"/>
  <c r="B134" i="25"/>
  <c r="G133" i="25"/>
  <c r="B133" i="25"/>
  <c r="G132" i="25"/>
  <c r="B132" i="25"/>
  <c r="G131" i="25"/>
  <c r="B131" i="25"/>
  <c r="G130" i="25"/>
  <c r="B130" i="25"/>
  <c r="G129" i="25"/>
  <c r="B129" i="25"/>
  <c r="G128" i="25"/>
  <c r="B128" i="25"/>
  <c r="G127" i="25"/>
  <c r="B127" i="25"/>
  <c r="G126" i="25"/>
  <c r="B126" i="25"/>
  <c r="G125" i="25"/>
  <c r="B125" i="25"/>
  <c r="G124" i="25"/>
  <c r="B124" i="25"/>
  <c r="G123" i="25"/>
  <c r="B123" i="25"/>
  <c r="G122" i="25"/>
  <c r="B122" i="25"/>
  <c r="G121" i="25"/>
  <c r="B121" i="25"/>
  <c r="G120" i="25"/>
  <c r="B120" i="25"/>
  <c r="G119" i="25"/>
  <c r="B119" i="25"/>
  <c r="G118" i="25"/>
  <c r="B118" i="25"/>
  <c r="G117" i="25"/>
  <c r="B117" i="25"/>
  <c r="G116" i="25"/>
  <c r="B116" i="25"/>
  <c r="G115" i="25"/>
  <c r="B115" i="25"/>
  <c r="G114" i="25"/>
  <c r="B114" i="25"/>
  <c r="G113" i="25"/>
  <c r="B113" i="25"/>
  <c r="G112" i="25"/>
  <c r="B112" i="25"/>
  <c r="G111" i="25"/>
  <c r="B111" i="25"/>
  <c r="G110" i="25"/>
  <c r="B110" i="25"/>
  <c r="G109" i="25"/>
  <c r="B109" i="25"/>
  <c r="G108" i="25"/>
  <c r="B108" i="25"/>
  <c r="G107" i="25"/>
  <c r="B107" i="25"/>
  <c r="G106" i="25"/>
  <c r="B106" i="25"/>
  <c r="G105" i="25"/>
  <c r="B105" i="25"/>
  <c r="G104" i="25"/>
  <c r="B104" i="25"/>
  <c r="G103" i="25"/>
  <c r="B103" i="25"/>
  <c r="G102" i="25"/>
  <c r="B102" i="25"/>
  <c r="G101" i="25"/>
  <c r="B101" i="25"/>
  <c r="G100" i="25"/>
  <c r="B100" i="25"/>
  <c r="G99" i="25"/>
  <c r="B99" i="25"/>
  <c r="G98" i="25"/>
  <c r="B98" i="25"/>
  <c r="G97" i="25"/>
  <c r="B97" i="25"/>
  <c r="G96" i="25"/>
  <c r="B96" i="25"/>
  <c r="G95" i="25"/>
  <c r="B95" i="25"/>
  <c r="G94" i="25"/>
  <c r="B94" i="25"/>
  <c r="G93" i="25"/>
  <c r="B93" i="25"/>
  <c r="G92" i="25"/>
  <c r="B92" i="25"/>
  <c r="G91" i="25"/>
  <c r="B91" i="25"/>
  <c r="G90" i="25"/>
  <c r="B90" i="25"/>
  <c r="G89" i="25"/>
  <c r="B89" i="25"/>
  <c r="G88" i="25"/>
  <c r="B88" i="25"/>
  <c r="G87" i="25"/>
  <c r="B87" i="25"/>
  <c r="G86" i="25"/>
  <c r="B86" i="25"/>
  <c r="G85" i="25"/>
  <c r="B85" i="25"/>
  <c r="G84" i="25"/>
  <c r="B84" i="25"/>
  <c r="G83" i="25"/>
  <c r="B83" i="25"/>
  <c r="G82" i="25"/>
  <c r="B82" i="25"/>
  <c r="G81" i="25"/>
  <c r="B81" i="25"/>
  <c r="G80" i="25"/>
  <c r="B80" i="25"/>
  <c r="G79" i="25"/>
  <c r="B79" i="25"/>
  <c r="G78" i="25"/>
  <c r="B78" i="25"/>
  <c r="G77" i="25"/>
  <c r="B77" i="25"/>
  <c r="G76" i="25"/>
  <c r="B76" i="25"/>
  <c r="G75" i="25"/>
  <c r="B75" i="25"/>
  <c r="G74" i="25"/>
  <c r="B74" i="25"/>
  <c r="G73" i="25"/>
  <c r="B73" i="25"/>
  <c r="G72" i="25"/>
  <c r="B72" i="25"/>
  <c r="G71" i="25"/>
  <c r="B71" i="25"/>
  <c r="G70" i="25"/>
  <c r="B70" i="25"/>
  <c r="G69" i="25"/>
  <c r="B69" i="25"/>
  <c r="G68" i="25"/>
  <c r="B68" i="25"/>
  <c r="G67" i="25"/>
  <c r="B67" i="25"/>
  <c r="G66" i="25"/>
  <c r="B66" i="25"/>
  <c r="G65" i="25"/>
  <c r="B65" i="25"/>
  <c r="G64" i="25"/>
  <c r="B64" i="25"/>
  <c r="G63" i="25"/>
  <c r="B63" i="25"/>
  <c r="G62" i="25"/>
  <c r="B62" i="25"/>
  <c r="G61" i="25"/>
  <c r="B61" i="25"/>
  <c r="G60" i="25"/>
  <c r="B60" i="25"/>
  <c r="G59" i="25"/>
  <c r="B59" i="25"/>
  <c r="G58" i="25"/>
  <c r="B58" i="25"/>
  <c r="G57" i="25"/>
  <c r="B57" i="25"/>
  <c r="G56" i="25"/>
  <c r="B56" i="25"/>
  <c r="G55" i="25"/>
  <c r="B55" i="25"/>
  <c r="G54" i="25"/>
  <c r="B54" i="25"/>
  <c r="G53" i="25"/>
  <c r="B53" i="25"/>
  <c r="G52" i="25"/>
  <c r="B52" i="25"/>
  <c r="G51" i="25"/>
  <c r="B51" i="25"/>
  <c r="G50" i="25"/>
  <c r="B50" i="25"/>
  <c r="G49" i="25"/>
  <c r="B49" i="25"/>
  <c r="G48" i="25"/>
  <c r="B48" i="25"/>
  <c r="G47" i="25"/>
  <c r="B47" i="25"/>
  <c r="G46" i="25"/>
  <c r="B46" i="25"/>
  <c r="G45" i="25"/>
  <c r="B45" i="25"/>
  <c r="G44" i="25"/>
  <c r="B44" i="25"/>
  <c r="G43" i="25"/>
  <c r="B43" i="25"/>
  <c r="G42" i="25"/>
  <c r="B42" i="25"/>
  <c r="G41" i="25"/>
  <c r="B41" i="25"/>
  <c r="G40" i="25"/>
  <c r="B40" i="25"/>
  <c r="G39" i="25"/>
  <c r="B39" i="25"/>
  <c r="G38" i="25"/>
  <c r="B38" i="25"/>
  <c r="G37" i="25"/>
  <c r="B37" i="25"/>
  <c r="G36" i="25"/>
  <c r="B36" i="25"/>
  <c r="G35" i="25"/>
  <c r="B35" i="25"/>
  <c r="G34" i="25"/>
  <c r="B34" i="25"/>
  <c r="G33" i="25"/>
  <c r="B33" i="25"/>
  <c r="G32" i="25"/>
  <c r="B32" i="25"/>
  <c r="G31" i="25"/>
  <c r="B31" i="25"/>
  <c r="G30" i="25"/>
  <c r="B30" i="25"/>
  <c r="G29" i="25"/>
  <c r="B29" i="25"/>
  <c r="G28" i="25"/>
  <c r="B28" i="25"/>
  <c r="G27" i="25"/>
  <c r="B27" i="25"/>
  <c r="G26" i="25"/>
  <c r="B26" i="25"/>
  <c r="G25" i="25"/>
  <c r="B25" i="25"/>
  <c r="G24" i="25"/>
  <c r="B24" i="25"/>
  <c r="G23" i="25"/>
  <c r="B23" i="25"/>
  <c r="G22" i="25"/>
  <c r="B22" i="25"/>
  <c r="G21" i="25"/>
  <c r="B21" i="25"/>
  <c r="G20" i="25"/>
  <c r="B20" i="25"/>
  <c r="G19" i="25"/>
  <c r="B19" i="25"/>
  <c r="G18" i="25"/>
  <c r="B18" i="25"/>
  <c r="G17" i="25"/>
  <c r="B17" i="25"/>
  <c r="G16" i="25"/>
  <c r="B16" i="25"/>
  <c r="G15" i="25"/>
  <c r="B15" i="25"/>
  <c r="G14" i="25"/>
  <c r="B14" i="25"/>
  <c r="G13" i="25"/>
  <c r="B13" i="25"/>
  <c r="G12" i="25"/>
  <c r="B12" i="25"/>
  <c r="G11" i="25"/>
  <c r="B11" i="25"/>
  <c r="G10" i="25"/>
  <c r="B10" i="25"/>
  <c r="G9" i="25"/>
  <c r="B9" i="25"/>
  <c r="G8" i="25"/>
  <c r="B8" i="25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8" i="23"/>
  <c r="B8" i="24"/>
  <c r="G8" i="24"/>
  <c r="B9" i="24"/>
  <c r="G9" i="24"/>
  <c r="I9" i="24"/>
  <c r="B10" i="24"/>
  <c r="G10" i="24"/>
  <c r="I10" i="24"/>
  <c r="B11" i="24"/>
  <c r="G11" i="24"/>
  <c r="I11" i="24"/>
  <c r="B12" i="24"/>
  <c r="G12" i="24"/>
  <c r="I12" i="24"/>
  <c r="B13" i="24"/>
  <c r="G13" i="24"/>
  <c r="I13" i="24"/>
  <c r="B14" i="24"/>
  <c r="G14" i="24"/>
  <c r="I14" i="24"/>
  <c r="B15" i="24"/>
  <c r="G15" i="24"/>
  <c r="I15" i="24"/>
  <c r="B16" i="24"/>
  <c r="G16" i="24"/>
  <c r="I16" i="24"/>
  <c r="B17" i="24"/>
  <c r="G17" i="24"/>
  <c r="I17" i="24"/>
  <c r="B18" i="24"/>
  <c r="G18" i="24"/>
  <c r="I18" i="24"/>
  <c r="B19" i="24"/>
  <c r="G19" i="24"/>
  <c r="I19" i="24"/>
  <c r="B20" i="24"/>
  <c r="G20" i="24"/>
  <c r="I20" i="24"/>
  <c r="B21" i="24"/>
  <c r="G21" i="24"/>
  <c r="I21" i="24"/>
  <c r="B22" i="24"/>
  <c r="G22" i="24"/>
  <c r="I22" i="24"/>
  <c r="B23" i="24"/>
  <c r="G23" i="24"/>
  <c r="I23" i="24"/>
  <c r="B24" i="24"/>
  <c r="G24" i="24"/>
  <c r="I24" i="24"/>
  <c r="B25" i="24"/>
  <c r="G25" i="24"/>
  <c r="I25" i="24"/>
  <c r="B26" i="24"/>
  <c r="G26" i="24"/>
  <c r="I26" i="24"/>
  <c r="B27" i="24"/>
  <c r="G27" i="24"/>
  <c r="I27" i="24"/>
  <c r="B28" i="24"/>
  <c r="G28" i="24"/>
  <c r="I28" i="24"/>
  <c r="B29" i="24"/>
  <c r="G29" i="24"/>
  <c r="I29" i="24"/>
  <c r="B30" i="24"/>
  <c r="G30" i="24"/>
  <c r="I30" i="24"/>
  <c r="B31" i="24"/>
  <c r="G31" i="24"/>
  <c r="I31" i="24"/>
  <c r="B32" i="24"/>
  <c r="G32" i="24"/>
  <c r="I32" i="24"/>
  <c r="B33" i="24"/>
  <c r="G33" i="24"/>
  <c r="I33" i="24"/>
  <c r="B34" i="24"/>
  <c r="G34" i="24"/>
  <c r="I34" i="24"/>
  <c r="B35" i="24"/>
  <c r="G35" i="24"/>
  <c r="I35" i="24"/>
  <c r="B36" i="24"/>
  <c r="G36" i="24"/>
  <c r="I36" i="24"/>
  <c r="B37" i="24"/>
  <c r="G37" i="24"/>
  <c r="I37" i="24"/>
  <c r="B38" i="24"/>
  <c r="G38" i="24"/>
  <c r="I38" i="24"/>
  <c r="B39" i="24"/>
  <c r="G39" i="24"/>
  <c r="I39" i="24"/>
  <c r="B40" i="24"/>
  <c r="G40" i="24"/>
  <c r="I40" i="24"/>
  <c r="B41" i="24"/>
  <c r="G41" i="24"/>
  <c r="I41" i="24"/>
  <c r="B42" i="24"/>
  <c r="G42" i="24"/>
  <c r="I42" i="24"/>
  <c r="B43" i="24"/>
  <c r="G43" i="24"/>
  <c r="I43" i="24"/>
  <c r="B44" i="24"/>
  <c r="G44" i="24"/>
  <c r="I44" i="24"/>
  <c r="B45" i="24"/>
  <c r="G45" i="24"/>
  <c r="I45" i="24"/>
  <c r="B46" i="24"/>
  <c r="G46" i="24"/>
  <c r="I46" i="24"/>
  <c r="B47" i="24"/>
  <c r="G47" i="24"/>
  <c r="I47" i="24"/>
  <c r="B48" i="24"/>
  <c r="G48" i="24"/>
  <c r="I48" i="24"/>
  <c r="B49" i="24"/>
  <c r="G49" i="24"/>
  <c r="I49" i="24"/>
  <c r="B50" i="24"/>
  <c r="G50" i="24"/>
  <c r="I50" i="24"/>
  <c r="B51" i="24"/>
  <c r="G51" i="24"/>
  <c r="I51" i="24"/>
  <c r="B52" i="24"/>
  <c r="G52" i="24"/>
  <c r="I52" i="24"/>
  <c r="B53" i="24"/>
  <c r="G53" i="24"/>
  <c r="I53" i="24"/>
  <c r="B54" i="24"/>
  <c r="G54" i="24"/>
  <c r="I54" i="24"/>
  <c r="B55" i="24"/>
  <c r="G55" i="24"/>
  <c r="I55" i="24"/>
  <c r="B56" i="24"/>
  <c r="G56" i="24"/>
  <c r="I56" i="24"/>
  <c r="B57" i="24"/>
  <c r="G57" i="24"/>
  <c r="I57" i="24"/>
  <c r="B58" i="24"/>
  <c r="G58" i="24"/>
  <c r="I58" i="24"/>
  <c r="B59" i="24"/>
  <c r="G59" i="24"/>
  <c r="I59" i="24"/>
  <c r="B60" i="24"/>
  <c r="G60" i="24"/>
  <c r="I60" i="24"/>
  <c r="B61" i="24"/>
  <c r="G61" i="24"/>
  <c r="I61" i="24"/>
  <c r="B62" i="24"/>
  <c r="G62" i="24"/>
  <c r="I62" i="24"/>
  <c r="B63" i="24"/>
  <c r="G63" i="24"/>
  <c r="I63" i="24"/>
  <c r="B64" i="24"/>
  <c r="G64" i="24"/>
  <c r="I64" i="24"/>
  <c r="B65" i="24"/>
  <c r="G65" i="24"/>
  <c r="I65" i="24"/>
  <c r="B66" i="24"/>
  <c r="G66" i="24"/>
  <c r="I66" i="24"/>
  <c r="B67" i="24"/>
  <c r="G67" i="24"/>
  <c r="I67" i="24"/>
  <c r="B68" i="24"/>
  <c r="G68" i="24"/>
  <c r="I68" i="24"/>
  <c r="B69" i="24"/>
  <c r="G69" i="24"/>
  <c r="I69" i="24"/>
  <c r="B70" i="24"/>
  <c r="G70" i="24"/>
  <c r="I70" i="24"/>
  <c r="B71" i="24"/>
  <c r="G71" i="24"/>
  <c r="I71" i="24"/>
  <c r="B72" i="24"/>
  <c r="G72" i="24"/>
  <c r="I72" i="24"/>
  <c r="B73" i="24"/>
  <c r="G73" i="24"/>
  <c r="I73" i="24"/>
  <c r="B74" i="24"/>
  <c r="G74" i="24"/>
  <c r="I74" i="24"/>
  <c r="B75" i="24"/>
  <c r="G75" i="24"/>
  <c r="I75" i="24"/>
  <c r="B76" i="24"/>
  <c r="G76" i="24"/>
  <c r="I76" i="24"/>
  <c r="B77" i="24"/>
  <c r="G77" i="24"/>
  <c r="I77" i="24"/>
  <c r="B78" i="24"/>
  <c r="G78" i="24"/>
  <c r="I78" i="24"/>
  <c r="B79" i="24"/>
  <c r="G79" i="24"/>
  <c r="I79" i="24"/>
  <c r="B80" i="24"/>
  <c r="G80" i="24"/>
  <c r="I80" i="24"/>
  <c r="B81" i="24"/>
  <c r="G81" i="24"/>
  <c r="I81" i="24"/>
  <c r="B82" i="24"/>
  <c r="G82" i="24"/>
  <c r="I82" i="24"/>
  <c r="B83" i="24"/>
  <c r="G83" i="24"/>
  <c r="I83" i="24"/>
  <c r="B84" i="24"/>
  <c r="G84" i="24"/>
  <c r="I84" i="24"/>
  <c r="B85" i="24"/>
  <c r="G85" i="24"/>
  <c r="I85" i="24"/>
  <c r="B86" i="24"/>
  <c r="G86" i="24"/>
  <c r="I86" i="24"/>
  <c r="B87" i="24"/>
  <c r="G87" i="24"/>
  <c r="I87" i="24"/>
  <c r="B88" i="24"/>
  <c r="G88" i="24"/>
  <c r="I88" i="24"/>
  <c r="B89" i="24"/>
  <c r="G89" i="24"/>
  <c r="I89" i="24"/>
  <c r="B90" i="24"/>
  <c r="G90" i="24"/>
  <c r="I90" i="24"/>
  <c r="B91" i="24"/>
  <c r="G91" i="24"/>
  <c r="I91" i="24"/>
  <c r="B92" i="24"/>
  <c r="G92" i="24"/>
  <c r="I92" i="24"/>
  <c r="B93" i="24"/>
  <c r="G93" i="24"/>
  <c r="I93" i="24"/>
  <c r="B94" i="24"/>
  <c r="G94" i="24"/>
  <c r="I94" i="24"/>
  <c r="B95" i="24"/>
  <c r="G95" i="24"/>
  <c r="I95" i="24"/>
  <c r="B96" i="24"/>
  <c r="G96" i="24"/>
  <c r="I96" i="24"/>
  <c r="B97" i="24"/>
  <c r="G97" i="24"/>
  <c r="I97" i="24"/>
  <c r="B98" i="24"/>
  <c r="G98" i="24"/>
  <c r="I98" i="24"/>
  <c r="B99" i="24"/>
  <c r="G99" i="24"/>
  <c r="I99" i="24"/>
  <c r="B100" i="24"/>
  <c r="G100" i="24"/>
  <c r="I100" i="24"/>
  <c r="B101" i="24"/>
  <c r="G101" i="24"/>
  <c r="I101" i="24"/>
  <c r="B102" i="24"/>
  <c r="G102" i="24"/>
  <c r="I102" i="24"/>
  <c r="B103" i="24"/>
  <c r="G103" i="24"/>
  <c r="I103" i="24"/>
  <c r="B104" i="24"/>
  <c r="G104" i="24"/>
  <c r="I104" i="24"/>
  <c r="B105" i="24"/>
  <c r="G105" i="24"/>
  <c r="I105" i="24"/>
  <c r="B106" i="24"/>
  <c r="G106" i="24"/>
  <c r="I106" i="24"/>
  <c r="B107" i="24"/>
  <c r="G107" i="24"/>
  <c r="I107" i="24"/>
  <c r="B108" i="24"/>
  <c r="G108" i="24"/>
  <c r="I108" i="24"/>
  <c r="B109" i="24"/>
  <c r="G109" i="24"/>
  <c r="I109" i="24"/>
  <c r="G179" i="23"/>
  <c r="B179" i="23"/>
  <c r="G178" i="23"/>
  <c r="B178" i="23"/>
  <c r="G177" i="23"/>
  <c r="B177" i="23"/>
  <c r="G176" i="23"/>
  <c r="B176" i="23"/>
  <c r="G175" i="23"/>
  <c r="B175" i="23"/>
  <c r="G174" i="23"/>
  <c r="B174" i="23"/>
  <c r="G173" i="23"/>
  <c r="B173" i="23"/>
  <c r="G172" i="23"/>
  <c r="B172" i="23"/>
  <c r="G171" i="23"/>
  <c r="B171" i="23"/>
  <c r="G170" i="23"/>
  <c r="B170" i="23"/>
  <c r="G169" i="23"/>
  <c r="B169" i="23"/>
  <c r="G168" i="23"/>
  <c r="B168" i="23"/>
  <c r="G167" i="23"/>
  <c r="B167" i="23"/>
  <c r="G166" i="23"/>
  <c r="B166" i="23"/>
  <c r="G165" i="23"/>
  <c r="B165" i="23"/>
  <c r="G164" i="23"/>
  <c r="B164" i="23"/>
  <c r="G163" i="23"/>
  <c r="B163" i="23"/>
  <c r="G162" i="23"/>
  <c r="B162" i="23"/>
  <c r="G161" i="23"/>
  <c r="B161" i="23"/>
  <c r="G160" i="23"/>
  <c r="B160" i="23"/>
  <c r="G159" i="23"/>
  <c r="B159" i="23"/>
  <c r="G158" i="23"/>
  <c r="B158" i="23"/>
  <c r="G157" i="23"/>
  <c r="B157" i="23"/>
  <c r="G156" i="23"/>
  <c r="B156" i="23"/>
  <c r="G155" i="23"/>
  <c r="B155" i="23"/>
  <c r="G154" i="23"/>
  <c r="B154" i="23"/>
  <c r="G153" i="23"/>
  <c r="B153" i="23"/>
  <c r="G152" i="23"/>
  <c r="B152" i="23"/>
  <c r="G151" i="23"/>
  <c r="B151" i="23"/>
  <c r="G150" i="23"/>
  <c r="B150" i="23"/>
  <c r="G149" i="23"/>
  <c r="B149" i="23"/>
  <c r="G148" i="23"/>
  <c r="B148" i="23"/>
  <c r="G147" i="23"/>
  <c r="B147" i="23"/>
  <c r="G146" i="23"/>
  <c r="B146" i="23"/>
  <c r="G145" i="23"/>
  <c r="B145" i="23"/>
  <c r="G144" i="23"/>
  <c r="B144" i="23"/>
  <c r="G143" i="23"/>
  <c r="B143" i="23"/>
  <c r="G142" i="23"/>
  <c r="B142" i="23"/>
  <c r="G141" i="23"/>
  <c r="B141" i="23"/>
  <c r="G140" i="23"/>
  <c r="B140" i="23"/>
  <c r="G139" i="23"/>
  <c r="B139" i="23"/>
  <c r="G138" i="23"/>
  <c r="B138" i="23"/>
  <c r="G137" i="23"/>
  <c r="B137" i="23"/>
  <c r="G136" i="23"/>
  <c r="B136" i="23"/>
  <c r="G135" i="23"/>
  <c r="B135" i="23"/>
  <c r="G134" i="23"/>
  <c r="B134" i="23"/>
  <c r="G133" i="23"/>
  <c r="B133" i="23"/>
  <c r="G132" i="23"/>
  <c r="B132" i="23"/>
  <c r="G131" i="23"/>
  <c r="B131" i="23"/>
  <c r="G130" i="23"/>
  <c r="B130" i="23"/>
  <c r="G129" i="23"/>
  <c r="B129" i="23"/>
  <c r="G128" i="23"/>
  <c r="B128" i="23"/>
  <c r="G127" i="23"/>
  <c r="B127" i="23"/>
  <c r="G126" i="23"/>
  <c r="B126" i="23"/>
  <c r="G125" i="23"/>
  <c r="B125" i="23"/>
  <c r="G124" i="23"/>
  <c r="B124" i="23"/>
  <c r="G123" i="23"/>
  <c r="B123" i="23"/>
  <c r="G122" i="23"/>
  <c r="B122" i="23"/>
  <c r="G121" i="23"/>
  <c r="B121" i="23"/>
  <c r="G120" i="23"/>
  <c r="B120" i="23"/>
  <c r="G119" i="23"/>
  <c r="B119" i="23"/>
  <c r="G118" i="23"/>
  <c r="B118" i="23"/>
  <c r="G117" i="23"/>
  <c r="B117" i="23"/>
  <c r="G116" i="23"/>
  <c r="B116" i="23"/>
  <c r="G115" i="23"/>
  <c r="B115" i="23"/>
  <c r="G114" i="23"/>
  <c r="B114" i="23"/>
  <c r="G113" i="23"/>
  <c r="B113" i="23"/>
  <c r="G112" i="23"/>
  <c r="B112" i="23"/>
  <c r="G111" i="23"/>
  <c r="B111" i="23"/>
  <c r="G110" i="23"/>
  <c r="B110" i="23"/>
  <c r="G109" i="23"/>
  <c r="B109" i="23"/>
  <c r="G108" i="23"/>
  <c r="B108" i="23"/>
  <c r="G107" i="23"/>
  <c r="B107" i="23"/>
  <c r="G106" i="23"/>
  <c r="B106" i="23"/>
  <c r="G105" i="23"/>
  <c r="B105" i="23"/>
  <c r="G104" i="23"/>
  <c r="B104" i="23"/>
  <c r="G103" i="23"/>
  <c r="B103" i="23"/>
  <c r="G102" i="23"/>
  <c r="B102" i="23"/>
  <c r="G101" i="23"/>
  <c r="B101" i="23"/>
  <c r="G100" i="23"/>
  <c r="B100" i="23"/>
  <c r="G99" i="23"/>
  <c r="B99" i="23"/>
  <c r="G98" i="23"/>
  <c r="B98" i="23"/>
  <c r="G97" i="23"/>
  <c r="B97" i="23"/>
  <c r="G96" i="23"/>
  <c r="B96" i="23"/>
  <c r="G95" i="23"/>
  <c r="B95" i="23"/>
  <c r="G94" i="23"/>
  <c r="B94" i="23"/>
  <c r="G93" i="23"/>
  <c r="B93" i="23"/>
  <c r="G92" i="23"/>
  <c r="B92" i="23"/>
  <c r="G91" i="23"/>
  <c r="B91" i="23"/>
  <c r="G90" i="23"/>
  <c r="B90" i="23"/>
  <c r="G89" i="23"/>
  <c r="B89" i="23"/>
  <c r="G88" i="23"/>
  <c r="B88" i="23"/>
  <c r="G87" i="23"/>
  <c r="B87" i="23"/>
  <c r="G86" i="23"/>
  <c r="B86" i="23"/>
  <c r="G85" i="23"/>
  <c r="B85" i="23"/>
  <c r="G84" i="23"/>
  <c r="B84" i="23"/>
  <c r="G83" i="23"/>
  <c r="B83" i="23"/>
  <c r="G82" i="23"/>
  <c r="B82" i="23"/>
  <c r="G81" i="23"/>
  <c r="B81" i="23"/>
  <c r="G80" i="23"/>
  <c r="B80" i="23"/>
  <c r="G79" i="23"/>
  <c r="B79" i="23"/>
  <c r="G78" i="23"/>
  <c r="B78" i="23"/>
  <c r="G77" i="23"/>
  <c r="B77" i="23"/>
  <c r="G76" i="23"/>
  <c r="B76" i="23"/>
  <c r="G75" i="23"/>
  <c r="B75" i="23"/>
  <c r="G74" i="23"/>
  <c r="B74" i="23"/>
  <c r="G73" i="23"/>
  <c r="B73" i="23"/>
  <c r="G72" i="23"/>
  <c r="B72" i="23"/>
  <c r="G71" i="23"/>
  <c r="B71" i="23"/>
  <c r="G70" i="23"/>
  <c r="B70" i="23"/>
  <c r="G69" i="23"/>
  <c r="B69" i="23"/>
  <c r="G68" i="23"/>
  <c r="B68" i="23"/>
  <c r="G67" i="23"/>
  <c r="B67" i="23"/>
  <c r="G66" i="23"/>
  <c r="B66" i="23"/>
  <c r="G65" i="23"/>
  <c r="B65" i="23"/>
  <c r="G64" i="23"/>
  <c r="B64" i="23"/>
  <c r="G63" i="23"/>
  <c r="B63" i="23"/>
  <c r="G62" i="23"/>
  <c r="B62" i="23"/>
  <c r="G61" i="23"/>
  <c r="B61" i="23"/>
  <c r="G60" i="23"/>
  <c r="B60" i="23"/>
  <c r="G59" i="23"/>
  <c r="B59" i="23"/>
  <c r="G58" i="23"/>
  <c r="B58" i="23"/>
  <c r="G57" i="23"/>
  <c r="B57" i="23"/>
  <c r="G56" i="23"/>
  <c r="B56" i="23"/>
  <c r="G55" i="23"/>
  <c r="B55" i="23"/>
  <c r="G54" i="23"/>
  <c r="B54" i="23"/>
  <c r="G53" i="23"/>
  <c r="B53" i="23"/>
  <c r="G52" i="23"/>
  <c r="B52" i="23"/>
  <c r="G51" i="23"/>
  <c r="B51" i="23"/>
  <c r="G50" i="23"/>
  <c r="B50" i="23"/>
  <c r="G49" i="23"/>
  <c r="B49" i="23"/>
  <c r="G48" i="23"/>
  <c r="B48" i="23"/>
  <c r="G47" i="23"/>
  <c r="B47" i="23"/>
  <c r="G46" i="23"/>
  <c r="B46" i="23"/>
  <c r="G45" i="23"/>
  <c r="B45" i="23"/>
  <c r="G44" i="23"/>
  <c r="B44" i="23"/>
  <c r="G43" i="23"/>
  <c r="B43" i="23"/>
  <c r="G42" i="23"/>
  <c r="B42" i="23"/>
  <c r="G41" i="23"/>
  <c r="B41" i="23"/>
  <c r="G40" i="23"/>
  <c r="B40" i="23"/>
  <c r="G39" i="23"/>
  <c r="B39" i="23"/>
  <c r="G38" i="23"/>
  <c r="B38" i="23"/>
  <c r="G37" i="23"/>
  <c r="B37" i="23"/>
  <c r="G36" i="23"/>
  <c r="B36" i="23"/>
  <c r="G35" i="23"/>
  <c r="B35" i="23"/>
  <c r="G34" i="23"/>
  <c r="B34" i="23"/>
  <c r="G33" i="23"/>
  <c r="B33" i="23"/>
  <c r="G32" i="23"/>
  <c r="B32" i="23"/>
  <c r="G31" i="23"/>
  <c r="B31" i="23"/>
  <c r="G30" i="23"/>
  <c r="B30" i="23"/>
  <c r="G29" i="23"/>
  <c r="B29" i="23"/>
  <c r="G28" i="23"/>
  <c r="B28" i="23"/>
  <c r="G27" i="23"/>
  <c r="B27" i="23"/>
  <c r="G26" i="23"/>
  <c r="B26" i="23"/>
  <c r="G25" i="23"/>
  <c r="B25" i="23"/>
  <c r="G24" i="23"/>
  <c r="B24" i="23"/>
  <c r="G23" i="23"/>
  <c r="B23" i="23"/>
  <c r="G22" i="23"/>
  <c r="B22" i="23"/>
  <c r="G21" i="23"/>
  <c r="B21" i="23"/>
  <c r="G20" i="23"/>
  <c r="B20" i="23"/>
  <c r="G19" i="23"/>
  <c r="B19" i="23"/>
  <c r="G18" i="23"/>
  <c r="B18" i="23"/>
  <c r="G17" i="23"/>
  <c r="B17" i="23"/>
  <c r="G16" i="23"/>
  <c r="B16" i="23"/>
  <c r="G15" i="23"/>
  <c r="B15" i="23"/>
  <c r="G14" i="23"/>
  <c r="B14" i="23"/>
  <c r="G13" i="23"/>
  <c r="B13" i="23"/>
  <c r="G12" i="23"/>
  <c r="B12" i="23"/>
  <c r="G11" i="23"/>
  <c r="B11" i="23"/>
  <c r="G10" i="23"/>
  <c r="B10" i="23"/>
  <c r="G9" i="23"/>
  <c r="B9" i="23"/>
  <c r="G8" i="23"/>
  <c r="B8" i="23"/>
  <c r="B8" i="22"/>
  <c r="G8" i="22"/>
  <c r="I8" i="22"/>
  <c r="K8" i="22"/>
  <c r="L8" i="22"/>
  <c r="B9" i="22"/>
  <c r="G9" i="22"/>
  <c r="I9" i="22"/>
  <c r="K9" i="22"/>
  <c r="L9" i="22"/>
  <c r="B10" i="22"/>
  <c r="G10" i="22"/>
  <c r="I10" i="22"/>
  <c r="K10" i="22"/>
  <c r="L10" i="22"/>
  <c r="B11" i="22"/>
  <c r="G11" i="22"/>
  <c r="I11" i="22"/>
  <c r="K11" i="22"/>
  <c r="L11" i="22"/>
  <c r="B12" i="22"/>
  <c r="G12" i="22"/>
  <c r="I12" i="22"/>
  <c r="K12" i="22"/>
  <c r="L12" i="22"/>
  <c r="B13" i="22"/>
  <c r="G13" i="22"/>
  <c r="I13" i="22"/>
  <c r="K13" i="22"/>
  <c r="L13" i="22"/>
  <c r="B14" i="22"/>
  <c r="G14" i="22"/>
  <c r="I14" i="22"/>
  <c r="K14" i="22"/>
  <c r="L14" i="22"/>
  <c r="B15" i="22"/>
  <c r="G15" i="22"/>
  <c r="I15" i="22"/>
  <c r="K15" i="22"/>
  <c r="L15" i="22"/>
  <c r="B16" i="22"/>
  <c r="G16" i="22"/>
  <c r="I16" i="22"/>
  <c r="K16" i="22"/>
  <c r="L16" i="22"/>
  <c r="B17" i="22"/>
  <c r="G17" i="22"/>
  <c r="I17" i="22"/>
  <c r="K17" i="22"/>
  <c r="L17" i="22"/>
  <c r="B18" i="22"/>
  <c r="G18" i="22"/>
  <c r="I18" i="22"/>
  <c r="K18" i="22"/>
  <c r="L18" i="22"/>
  <c r="B19" i="22"/>
  <c r="G19" i="22"/>
  <c r="I19" i="22"/>
  <c r="K19" i="22"/>
  <c r="L19" i="22"/>
  <c r="B20" i="22"/>
  <c r="G20" i="22"/>
  <c r="I20" i="22"/>
  <c r="K20" i="22"/>
  <c r="L20" i="22"/>
  <c r="B21" i="22"/>
  <c r="G21" i="22"/>
  <c r="I21" i="22"/>
  <c r="K21" i="22"/>
  <c r="L21" i="22"/>
  <c r="B22" i="22"/>
  <c r="G22" i="22"/>
  <c r="I22" i="22"/>
  <c r="K22" i="22"/>
  <c r="L22" i="22"/>
  <c r="B23" i="22"/>
  <c r="G23" i="22"/>
  <c r="I23" i="22"/>
  <c r="K23" i="22"/>
  <c r="L23" i="22"/>
  <c r="B24" i="22"/>
  <c r="G24" i="22"/>
  <c r="I24" i="22"/>
  <c r="K24" i="22"/>
  <c r="L24" i="22"/>
  <c r="B25" i="22"/>
  <c r="G25" i="22"/>
  <c r="I25" i="22"/>
  <c r="K25" i="22"/>
  <c r="L25" i="22"/>
  <c r="B26" i="22"/>
  <c r="G26" i="22"/>
  <c r="I26" i="22"/>
  <c r="K26" i="22"/>
  <c r="L26" i="22"/>
  <c r="B27" i="22"/>
  <c r="G27" i="22"/>
  <c r="I27" i="22"/>
  <c r="K27" i="22"/>
  <c r="L27" i="22"/>
  <c r="B28" i="22"/>
  <c r="G28" i="22"/>
  <c r="I28" i="22"/>
  <c r="K28" i="22"/>
  <c r="L28" i="22"/>
  <c r="B29" i="22"/>
  <c r="G29" i="22"/>
  <c r="I29" i="22"/>
  <c r="K29" i="22"/>
  <c r="L29" i="22"/>
  <c r="B30" i="22"/>
  <c r="G30" i="22"/>
  <c r="I30" i="22"/>
  <c r="K30" i="22"/>
  <c r="L30" i="22"/>
  <c r="B31" i="22"/>
  <c r="G31" i="22"/>
  <c r="I31" i="22"/>
  <c r="K31" i="22"/>
  <c r="L31" i="22"/>
  <c r="B32" i="22"/>
  <c r="G32" i="22"/>
  <c r="I32" i="22"/>
  <c r="K32" i="22"/>
  <c r="L32" i="22"/>
  <c r="B33" i="22"/>
  <c r="G33" i="22"/>
  <c r="I33" i="22"/>
  <c r="K33" i="22"/>
  <c r="L33" i="22"/>
  <c r="B34" i="22"/>
  <c r="G34" i="22"/>
  <c r="I34" i="22"/>
  <c r="K34" i="22"/>
  <c r="L34" i="22"/>
  <c r="B35" i="22"/>
  <c r="G35" i="22"/>
  <c r="I35" i="22"/>
  <c r="K35" i="22"/>
  <c r="L35" i="22"/>
  <c r="B36" i="22"/>
  <c r="G36" i="22"/>
  <c r="I36" i="22"/>
  <c r="K36" i="22"/>
  <c r="L36" i="22"/>
  <c r="B37" i="22"/>
  <c r="G37" i="22"/>
  <c r="I37" i="22"/>
  <c r="K37" i="22"/>
  <c r="L37" i="22"/>
  <c r="B38" i="22"/>
  <c r="G38" i="22"/>
  <c r="I38" i="22"/>
  <c r="K38" i="22"/>
  <c r="L38" i="22"/>
  <c r="B39" i="22"/>
  <c r="G39" i="22"/>
  <c r="I39" i="22"/>
  <c r="K39" i="22"/>
  <c r="L39" i="22"/>
  <c r="B40" i="22"/>
  <c r="G40" i="22"/>
  <c r="I40" i="22"/>
  <c r="K40" i="22"/>
  <c r="L40" i="22"/>
  <c r="B41" i="22"/>
  <c r="G41" i="22"/>
  <c r="I41" i="22"/>
  <c r="K41" i="22"/>
  <c r="L41" i="22"/>
  <c r="B42" i="22"/>
  <c r="G42" i="22"/>
  <c r="I42" i="22"/>
  <c r="K42" i="22"/>
  <c r="L42" i="22"/>
  <c r="B43" i="22"/>
  <c r="G43" i="22"/>
  <c r="I43" i="22"/>
  <c r="K43" i="22"/>
  <c r="L43" i="22"/>
  <c r="B44" i="22"/>
  <c r="G44" i="22"/>
  <c r="I44" i="22"/>
  <c r="K44" i="22"/>
  <c r="L44" i="22"/>
  <c r="B45" i="22"/>
  <c r="G45" i="22"/>
  <c r="I45" i="22"/>
  <c r="K45" i="22"/>
  <c r="L45" i="22"/>
  <c r="B46" i="22"/>
  <c r="G46" i="22"/>
  <c r="I46" i="22"/>
  <c r="K46" i="22"/>
  <c r="L46" i="22"/>
  <c r="B47" i="22"/>
  <c r="G47" i="22"/>
  <c r="I47" i="22"/>
  <c r="K47" i="22"/>
  <c r="L47" i="22"/>
  <c r="B48" i="22"/>
  <c r="G48" i="22"/>
  <c r="I48" i="22"/>
  <c r="K48" i="22"/>
  <c r="L48" i="22"/>
  <c r="B49" i="22"/>
  <c r="G49" i="22"/>
  <c r="I49" i="22"/>
  <c r="K49" i="22"/>
  <c r="L49" i="22"/>
  <c r="B50" i="22"/>
  <c r="G50" i="22"/>
  <c r="I50" i="22"/>
  <c r="K50" i="22"/>
  <c r="L50" i="22"/>
  <c r="B51" i="22"/>
  <c r="G51" i="22"/>
  <c r="I51" i="22"/>
  <c r="K51" i="22"/>
  <c r="L51" i="22"/>
  <c r="B52" i="22"/>
  <c r="G52" i="22"/>
  <c r="I52" i="22"/>
  <c r="K52" i="22"/>
  <c r="L52" i="22"/>
  <c r="B53" i="22"/>
  <c r="G53" i="22"/>
  <c r="I53" i="22"/>
  <c r="K53" i="22"/>
  <c r="L53" i="22"/>
  <c r="B54" i="22"/>
  <c r="G54" i="22"/>
  <c r="I54" i="22"/>
  <c r="K54" i="22"/>
  <c r="L54" i="22"/>
  <c r="B55" i="22"/>
  <c r="G55" i="22"/>
  <c r="I55" i="22"/>
  <c r="K55" i="22"/>
  <c r="L55" i="22"/>
  <c r="B56" i="22"/>
  <c r="G56" i="22"/>
  <c r="I56" i="22"/>
  <c r="K56" i="22"/>
  <c r="L56" i="22"/>
  <c r="B57" i="22"/>
  <c r="G57" i="22"/>
  <c r="I57" i="22"/>
  <c r="K57" i="22"/>
  <c r="L57" i="22"/>
  <c r="B58" i="22"/>
  <c r="G58" i="22"/>
  <c r="I58" i="22"/>
  <c r="K58" i="22"/>
  <c r="L58" i="22"/>
  <c r="B59" i="22"/>
  <c r="G59" i="22"/>
  <c r="I59" i="22"/>
  <c r="K59" i="22"/>
  <c r="L59" i="22"/>
  <c r="B60" i="22"/>
  <c r="G60" i="22"/>
  <c r="I60" i="22"/>
  <c r="K60" i="22"/>
  <c r="L60" i="22"/>
  <c r="B61" i="22"/>
  <c r="G61" i="22"/>
  <c r="I61" i="22"/>
  <c r="K61" i="22"/>
  <c r="L61" i="22"/>
  <c r="B62" i="22"/>
  <c r="G62" i="22"/>
  <c r="I62" i="22"/>
  <c r="K62" i="22"/>
  <c r="L62" i="22"/>
  <c r="B63" i="22"/>
  <c r="G63" i="22"/>
  <c r="I63" i="22"/>
  <c r="K63" i="22"/>
  <c r="L63" i="22"/>
  <c r="B64" i="22"/>
  <c r="G64" i="22"/>
  <c r="I64" i="22"/>
  <c r="K64" i="22"/>
  <c r="L64" i="22"/>
  <c r="B65" i="22"/>
  <c r="G65" i="22"/>
  <c r="I65" i="22"/>
  <c r="K65" i="22"/>
  <c r="L65" i="22"/>
  <c r="B66" i="22"/>
  <c r="G66" i="22"/>
  <c r="I66" i="22"/>
  <c r="K66" i="22"/>
  <c r="L66" i="22"/>
  <c r="B67" i="22"/>
  <c r="G67" i="22"/>
  <c r="I67" i="22"/>
  <c r="K67" i="22"/>
  <c r="L67" i="22"/>
  <c r="B68" i="22"/>
  <c r="G68" i="22"/>
  <c r="I68" i="22"/>
  <c r="K68" i="22"/>
  <c r="L68" i="22"/>
  <c r="B69" i="22"/>
  <c r="G69" i="22"/>
  <c r="I69" i="22"/>
  <c r="K69" i="22"/>
  <c r="L69" i="22"/>
  <c r="B70" i="22"/>
  <c r="G70" i="22"/>
  <c r="I70" i="22"/>
  <c r="K70" i="22"/>
  <c r="L70" i="22"/>
  <c r="B71" i="22"/>
  <c r="G71" i="22"/>
  <c r="I71" i="22"/>
  <c r="K71" i="22"/>
  <c r="L71" i="22"/>
  <c r="B72" i="22"/>
  <c r="G72" i="22"/>
  <c r="I72" i="22"/>
  <c r="K72" i="22"/>
  <c r="L72" i="22"/>
  <c r="B73" i="22"/>
  <c r="G73" i="22"/>
  <c r="I73" i="22"/>
  <c r="K73" i="22"/>
  <c r="L73" i="22"/>
  <c r="B74" i="22"/>
  <c r="G74" i="22"/>
  <c r="I74" i="22"/>
  <c r="K74" i="22"/>
  <c r="L74" i="22"/>
  <c r="B75" i="22"/>
  <c r="G75" i="22"/>
  <c r="I75" i="22"/>
  <c r="K75" i="22"/>
  <c r="L75" i="22"/>
  <c r="B76" i="22"/>
  <c r="G76" i="22"/>
  <c r="I76" i="22"/>
  <c r="K76" i="22"/>
  <c r="L76" i="22"/>
  <c r="B77" i="22"/>
  <c r="G77" i="22"/>
  <c r="I77" i="22"/>
  <c r="K77" i="22"/>
  <c r="L77" i="22"/>
  <c r="B78" i="22"/>
  <c r="G78" i="22"/>
  <c r="I78" i="22"/>
  <c r="K78" i="22"/>
  <c r="L78" i="22"/>
  <c r="B79" i="22"/>
  <c r="G79" i="22"/>
  <c r="I79" i="22"/>
  <c r="K79" i="22"/>
  <c r="L79" i="22"/>
  <c r="B80" i="22"/>
  <c r="G80" i="22"/>
  <c r="I80" i="22"/>
  <c r="K80" i="22"/>
  <c r="L80" i="22"/>
  <c r="B81" i="22"/>
  <c r="G81" i="22"/>
  <c r="I81" i="22"/>
  <c r="K81" i="22"/>
  <c r="L81" i="22"/>
  <c r="B82" i="22"/>
  <c r="G82" i="22"/>
  <c r="I82" i="22"/>
  <c r="K82" i="22"/>
  <c r="L82" i="22"/>
  <c r="B83" i="22"/>
  <c r="G83" i="22"/>
  <c r="I83" i="22"/>
  <c r="K83" i="22"/>
  <c r="L83" i="22"/>
  <c r="B84" i="22"/>
  <c r="G84" i="22"/>
  <c r="I84" i="22"/>
  <c r="K84" i="22"/>
  <c r="L84" i="22"/>
  <c r="B85" i="22"/>
  <c r="G85" i="22"/>
  <c r="I85" i="22"/>
  <c r="K85" i="22"/>
  <c r="L85" i="22"/>
  <c r="B86" i="22"/>
  <c r="G86" i="22"/>
  <c r="I86" i="22"/>
  <c r="K86" i="22"/>
  <c r="L86" i="22"/>
  <c r="B87" i="22"/>
  <c r="G87" i="22"/>
  <c r="I87" i="22"/>
  <c r="K87" i="22"/>
  <c r="L87" i="22"/>
  <c r="B88" i="22"/>
  <c r="G88" i="22"/>
  <c r="I88" i="22"/>
  <c r="K88" i="22"/>
  <c r="L88" i="22"/>
  <c r="B89" i="22"/>
  <c r="G89" i="22"/>
  <c r="I89" i="22"/>
  <c r="K89" i="22"/>
  <c r="L89" i="22"/>
  <c r="B90" i="22"/>
  <c r="G90" i="22"/>
  <c r="I90" i="22"/>
  <c r="K90" i="22"/>
  <c r="L90" i="22"/>
  <c r="B91" i="22"/>
  <c r="G91" i="22"/>
  <c r="I91" i="22"/>
  <c r="K91" i="22"/>
  <c r="L91" i="22"/>
  <c r="B92" i="22"/>
  <c r="G92" i="22"/>
  <c r="I92" i="22"/>
  <c r="K92" i="22"/>
  <c r="L92" i="22"/>
  <c r="B93" i="22"/>
  <c r="G93" i="22"/>
  <c r="I93" i="22"/>
  <c r="K93" i="22"/>
  <c r="L93" i="22"/>
  <c r="B94" i="22"/>
  <c r="G94" i="22"/>
  <c r="I94" i="22"/>
  <c r="K94" i="22"/>
  <c r="L94" i="22"/>
  <c r="B95" i="22"/>
  <c r="G95" i="22"/>
  <c r="I95" i="22"/>
  <c r="K95" i="22"/>
  <c r="L95" i="22"/>
  <c r="B96" i="22"/>
  <c r="G96" i="22"/>
  <c r="I96" i="22"/>
  <c r="K96" i="22"/>
  <c r="L96" i="22"/>
  <c r="B97" i="22"/>
  <c r="G97" i="22"/>
  <c r="I97" i="22"/>
  <c r="K97" i="22"/>
  <c r="L97" i="22"/>
  <c r="B98" i="22"/>
  <c r="G98" i="22"/>
  <c r="I98" i="22"/>
  <c r="K98" i="22"/>
  <c r="L98" i="22"/>
  <c r="B99" i="22"/>
  <c r="G99" i="22"/>
  <c r="I99" i="22"/>
  <c r="K99" i="22"/>
  <c r="L99" i="22"/>
  <c r="B100" i="22"/>
  <c r="G100" i="22"/>
  <c r="I100" i="22"/>
  <c r="K100" i="22"/>
  <c r="L100" i="22"/>
  <c r="B101" i="22"/>
  <c r="G101" i="22"/>
  <c r="I101" i="22"/>
  <c r="K101" i="22"/>
  <c r="L101" i="22"/>
  <c r="B102" i="22"/>
  <c r="G102" i="22"/>
  <c r="I102" i="22"/>
  <c r="K102" i="22"/>
  <c r="L102" i="22"/>
  <c r="B103" i="22"/>
  <c r="G103" i="22"/>
  <c r="I103" i="22"/>
  <c r="K103" i="22"/>
  <c r="L103" i="22"/>
  <c r="B104" i="22"/>
  <c r="G104" i="22"/>
  <c r="I104" i="22"/>
  <c r="K104" i="22"/>
  <c r="L104" i="22"/>
  <c r="F4" i="21"/>
  <c r="A9" i="12"/>
  <c r="A10" i="12"/>
  <c r="A11" i="12"/>
  <c r="A12" i="12"/>
  <c r="A13" i="12"/>
  <c r="A14" i="12"/>
  <c r="A8" i="12"/>
  <c r="A9" i="9"/>
  <c r="A10" i="9"/>
  <c r="A8" i="9"/>
  <c r="A9" i="7"/>
  <c r="A10" i="7"/>
  <c r="A11" i="7"/>
  <c r="A12" i="7"/>
  <c r="A8" i="7"/>
  <c r="A13" i="20"/>
  <c r="F23" i="19"/>
  <c r="E23" i="19"/>
  <c r="E15" i="19"/>
  <c r="F15" i="19"/>
  <c r="D15" i="19"/>
  <c r="D16" i="19"/>
  <c r="F17" i="19"/>
  <c r="F18" i="19"/>
  <c r="E21" i="19"/>
</calcChain>
</file>

<file path=xl/comments1.xml><?xml version="1.0" encoding="utf-8"?>
<comments xmlns="http://schemas.openxmlformats.org/spreadsheetml/2006/main">
  <authors>
    <author>Maschbauer</author>
  </authors>
  <commentList>
    <comment ref="E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F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G1" authorId="0">
      <text>
        <r>
          <rPr>
            <sz val="9"/>
            <color indexed="81"/>
            <rFont val="Segoe UI"/>
            <charset val="1"/>
          </rPr>
          <t xml:space="preserve">g/cm^3 
gaseous in g/L by 1013 mbar
</t>
        </r>
      </text>
    </comment>
    <comment ref="H1" authorId="0">
      <text>
        <r>
          <rPr>
            <b/>
            <sz val="9"/>
            <color indexed="81"/>
            <rFont val="Segoe UI"/>
            <family val="2"/>
          </rPr>
          <t>J/(kgK)</t>
        </r>
      </text>
    </comment>
    <comment ref="I1" authorId="0">
      <text>
        <r>
          <rPr>
            <b/>
            <sz val="9"/>
            <color indexed="81"/>
            <rFont val="Segoe UI"/>
            <family val="2"/>
          </rPr>
          <t>(10E-6 KE-1)</t>
        </r>
      </text>
    </comment>
    <comment ref="J1" authorId="0">
      <text>
        <r>
          <rPr>
            <b/>
            <sz val="9"/>
            <color indexed="81"/>
            <rFont val="Segoe UI"/>
            <family val="2"/>
          </rPr>
          <t>(10E10 N mE-2)</t>
        </r>
      </text>
    </comment>
  </commentList>
</comments>
</file>

<file path=xl/connections.xml><?xml version="1.0" encoding="utf-8"?>
<connections xmlns="http://schemas.openxmlformats.org/spreadsheetml/2006/main">
  <connection id="1" name="fluid.cgi-10.txt" type="6" refreshedVersion="0" background="1" saveData="1">
    <textPr fileType="mac" firstRow="2" sourceFile="Macintosh HD:Users:Claas:Downloads:fluid.cgi-10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luid.cgi-12.txt" type="6" refreshedVersion="0" background="1" saveData="1">
    <textPr fileType="mac" firstRow="2" sourceFile="Macintosh HD:Users:Claas:Downloads:fluid.cgi-12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luid.cgi-13.txt" type="6" refreshedVersion="0" deleted="1" background="1" saveData="1">
    <textPr fileType="mac" firstRow="2" sourceFile="Macintosh HD:Users:Claas:Downloads:fluid.cgi-13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luid.cgi-14.txt" type="6" refreshedVersion="0" deleted="1" background="1" saveData="1">
    <textPr fileType="mac" firstRow="2" sourceFile="Macintosh HD:Users:Claas:Downloads:fluid.cgi-14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luid.cgi-15.txt" type="6" refreshedVersion="0" deleted="1" background="1" saveData="1">
    <textPr fileType="mac" firstRow="2" sourceFile="Macintosh HD:Users:Claas:Downloads:fluid.cgi-15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luid.cgi-16.txt" type="6" refreshedVersion="0" deleted="1" background="1" saveData="1">
    <textPr fileType="mac" firstRow="2" sourceFile="Macintosh HD:Users:Claas:Downloads:fluid.cgi-16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luid.cgi-17.txt" type="6" refreshedVersion="0" deleted="1" background="1" saveData="1">
    <textPr fileType="mac" firstRow="2" sourceFile="Macintosh HD:Users:Claas:Downloads:fluid.cgi-17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luid.cgi-18.txt" type="6" refreshedVersion="0" deleted="1" background="1" saveData="1">
    <textPr fileType="mac" firstRow="2" sourceFile="Macintosh HD:Users:Claas:Downloads:fluid.cgi-18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luid.cgi-19.txt" type="6" refreshedVersion="0" deleted="1" background="1" saveData="1">
    <textPr fileType="mac" firstRow="2" sourceFile="Macintosh HD:Users:Claas:Downloads:fluid.cgi-19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fluid.cgi-2.txt" type="6" refreshedVersion="0" background="1" saveData="1">
    <textPr fileType="mac" firstRow="2" sourceFile="Macintosh HD:Users:Claas:Downloads:fluid.cgi-2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fluid.cgi-20.txt" type="6" refreshedVersion="0" deleted="1" background="1" saveData="1">
    <textPr fileType="mac" firstRow="2" sourceFile="Macintosh HD:Users:Claas:Downloads:fluid.cgi-20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fluid.cgi-3.txt" type="6" refreshedVersion="0" background="1" saveData="1">
    <textPr fileType="mac" sourceFile="Macintosh HD:Users:Claas:Downloads:fluid.cgi-3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fluid.cgi-4.txt" type="6" refreshedVersion="0" deleted="1" background="1" saveData="1">
    <textPr fileType="mac" sourceFile="Macintosh HD:Users:Claas:Downloads:fluid.cgi-4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fluid.cgi-5.txt" type="6" refreshedVersion="0" deleted="1" background="1" saveData="1">
    <textPr fileType="mac" firstRow="2" sourceFile="Macintosh HD:Users:Claas:Downloads:fluid.cgi-5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fluid.cgi-6.txt" type="6" refreshedVersion="0" deleted="1" background="1" saveData="1">
    <textPr fileType="mac" firstRow="2" sourceFile="Macintosh HD:Users:Claas:Downloads:fluid.cgi-6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fluid.cgi-7.txt" type="6" refreshedVersion="0" deleted="1" background="1" saveData="1">
    <textPr fileType="mac" firstRow="2" sourceFile="Macintosh HD:Users:Claas:Downloads:fluid.cgi-7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fluid.cgi-8.txt" type="6" refreshedVersion="0" background="1" saveData="1">
    <textPr fileType="mac" firstRow="2" sourceFile="Macintosh HD:Users:Claas:Downloads:fluid.cgi-8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fluid.cgi-9.txt" type="6" refreshedVersion="0" background="1" saveData="1">
    <textPr fileType="mac" firstRow="2" sourceFile="Macintosh HD:Users:Claas:Downloads:fluid.cgi-9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<sst xmlns="http://schemas.openxmlformats.org/spreadsheetml/2006/main" count="2194" uniqueCount="344">
  <si>
    <t>Molar mass</t>
  </si>
  <si>
    <t>specific gasconst.</t>
  </si>
  <si>
    <t>source: VDI Waermeatlas D2</t>
  </si>
  <si>
    <t>g/mol</t>
  </si>
  <si>
    <t>kJ/(kg*K)</t>
  </si>
  <si>
    <t>Temperature</t>
  </si>
  <si>
    <t>Pressure</t>
  </si>
  <si>
    <t>c_v</t>
  </si>
  <si>
    <t>eta</t>
  </si>
  <si>
    <t>lambda</t>
  </si>
  <si>
    <t>rho</t>
  </si>
  <si>
    <t>Pr</t>
  </si>
  <si>
    <t>C</t>
  </si>
  <si>
    <t>K</t>
  </si>
  <si>
    <t>bar</t>
  </si>
  <si>
    <t>kg/(m*s)</t>
  </si>
  <si>
    <t>W/(m*K)</t>
  </si>
  <si>
    <t>kg/m^3</t>
  </si>
  <si>
    <t>m^2/s</t>
  </si>
  <si>
    <t>-</t>
  </si>
  <si>
    <t>Shortcut</t>
  </si>
  <si>
    <t>Name</t>
  </si>
  <si>
    <t>Molar Weight</t>
  </si>
  <si>
    <t>Phase</t>
  </si>
  <si>
    <t>Density</t>
  </si>
  <si>
    <t>H2O</t>
  </si>
  <si>
    <t>O2</t>
  </si>
  <si>
    <t>N2</t>
  </si>
  <si>
    <t>H2</t>
  </si>
  <si>
    <t>NH3</t>
  </si>
  <si>
    <t>CO2</t>
  </si>
  <si>
    <t>H2SO4</t>
  </si>
  <si>
    <t>CO</t>
  </si>
  <si>
    <t>NO3</t>
  </si>
  <si>
    <t>Urine</t>
  </si>
  <si>
    <t>CH4</t>
  </si>
  <si>
    <t>Plastic</t>
  </si>
  <si>
    <t>Waste</t>
  </si>
  <si>
    <t>H2O2</t>
  </si>
  <si>
    <t>O3</t>
  </si>
  <si>
    <t>kappa</t>
  </si>
  <si>
    <t>kg/m³</t>
  </si>
  <si>
    <t>E-6 kg/(m*s)</t>
  </si>
  <si>
    <t>E-3 W/(m*K)</t>
  </si>
  <si>
    <t>epsilon_IR</t>
  </si>
  <si>
    <t>J/(kg*K)</t>
  </si>
  <si>
    <t>EN AW-1200</t>
  </si>
  <si>
    <t>H</t>
  </si>
  <si>
    <t>Hydrogen</t>
  </si>
  <si>
    <t>S</t>
  </si>
  <si>
    <t>P</t>
  </si>
  <si>
    <t>I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</si>
  <si>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</si>
  <si>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</si>
  <si>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</si>
  <si>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</si>
  <si>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</si>
  <si>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</si>
  <si>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</si>
  <si>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</si>
  <si>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</si>
  <si>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</si>
  <si>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</si>
  <si>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</si>
  <si>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</si>
  <si>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</si>
  <si>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</si>
  <si>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</si>
  <si>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</si>
  <si>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</si>
  <si>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</si>
  <si>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</si>
  <si>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</si>
  <si>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Aluminium</t>
  </si>
  <si>
    <t>Al</t>
  </si>
  <si>
    <t>Silicon</t>
  </si>
  <si>
    <t>Si</t>
  </si>
  <si>
    <t>Phosphorus</t>
  </si>
  <si>
    <t>Sulfur</t>
  </si>
  <si>
    <t>Chlorine</t>
  </si>
  <si>
    <t>Cl</t>
  </si>
  <si>
    <t>Argon</t>
  </si>
  <si>
    <t>Ar</t>
  </si>
  <si>
    <t>Potassium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</si>
  <si>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</si>
  <si>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</si>
  <si>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</si>
  <si>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</si>
  <si>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</si>
  <si>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</si>
  <si>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</si>
  <si>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</si>
  <si>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</si>
  <si>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</si>
  <si>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</si>
  <si>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</si>
  <si>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</si>
  <si>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</si>
  <si>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</si>
  <si>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</si>
  <si>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</si>
  <si>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</si>
  <si>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</si>
  <si>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</si>
  <si>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</si>
  <si>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</si>
  <si>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</si>
  <si>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</si>
  <si>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</si>
  <si>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</si>
  <si>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</si>
  <si>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</si>
  <si>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</si>
  <si>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</si>
  <si>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</si>
  <si>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</si>
  <si>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</si>
  <si>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</si>
  <si>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</si>
  <si>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</si>
  <si>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</si>
  <si>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</si>
  <si>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</si>
  <si>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</si>
  <si>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</si>
  <si>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</si>
  <si>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</si>
  <si>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</si>
  <si>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</si>
  <si>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</si>
  <si>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</si>
  <si>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</si>
  <si>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</si>
  <si>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</si>
  <si>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</si>
  <si>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</si>
  <si>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</si>
  <si>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</si>
  <si>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</si>
  <si>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</si>
  <si>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</si>
  <si>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</si>
  <si>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</si>
  <si>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</si>
  <si>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</si>
  <si>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</si>
  <si>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</si>
  <si>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</si>
  <si>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</si>
  <si>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</si>
  <si>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</si>
  <si>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Xenon</t>
  </si>
  <si>
    <t>Xe</t>
  </si>
  <si>
    <t>Cäsium</t>
  </si>
  <si>
    <t>Cs</t>
  </si>
  <si>
    <t>Barium</t>
  </si>
  <si>
    <t>Ba</t>
  </si>
  <si>
    <t>Lanthanium</t>
  </si>
  <si>
    <t>La</t>
  </si>
  <si>
    <t>Cerium</t>
  </si>
  <si>
    <t>Ce</t>
  </si>
  <si>
    <t>Praseodymium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</si>
  <si>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</si>
  <si>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</si>
  <si>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</si>
  <si>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</si>
  <si>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</si>
  <si>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</si>
  <si>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</si>
  <si>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</si>
  <si>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</si>
  <si>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</si>
  <si>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</si>
  <si>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</si>
  <si>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</si>
  <si>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</si>
  <si>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</si>
  <si>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</si>
  <si>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</si>
  <si>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</si>
  <si>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</si>
  <si>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</si>
  <si>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</si>
  <si>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</si>
  <si>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</si>
  <si>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</si>
  <si>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</si>
  <si>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</si>
  <si>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</si>
  <si>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</si>
  <si>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</si>
  <si>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</si>
  <si>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</si>
  <si>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</si>
  <si>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</si>
  <si>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</si>
  <si>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</si>
  <si>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</si>
  <si>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</si>
  <si>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</si>
  <si>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</si>
  <si>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</si>
  <si>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</si>
  <si>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</si>
  <si>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</si>
  <si>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</si>
  <si>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</si>
  <si>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</si>
  <si>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</si>
  <si>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</si>
  <si>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</si>
  <si>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</si>
  <si>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</si>
  <si>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</si>
  <si>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</si>
  <si>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</si>
  <si>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</si>
  <si>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</si>
  <si>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</si>
  <si>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</si>
  <si>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</si>
  <si>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</si>
  <si>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</si>
  <si>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</si>
  <si>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</si>
  <si>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</si>
  <si>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</si>
  <si>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</si>
  <si>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</si>
  <si>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</si>
  <si>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</si>
  <si>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</si>
  <si>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</si>
  <si>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</si>
  <si>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</si>
  <si>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</si>
  <si>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</si>
  <si>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</si>
  <si>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</si>
  <si>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</si>
  <si>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</si>
  <si>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</si>
  <si>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</si>
  <si>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</si>
  <si>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</si>
  <si>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Mv</t>
  </si>
  <si>
    <t>Nobelium</t>
  </si>
  <si>
    <t>No</t>
  </si>
  <si>
    <t>Lawrentium</t>
  </si>
  <si>
    <t>Lr</t>
  </si>
  <si>
    <t>Rutherfordium</t>
  </si>
  <si>
    <t>Rf</t>
  </si>
  <si>
    <t>Dupnium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</si>
  <si>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</si>
  <si>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</si>
  <si>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</si>
  <si>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</si>
  <si>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</si>
  <si>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</si>
  <si>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</si>
  <si>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</si>
  <si>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</si>
  <si>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Boiling Point</t>
  </si>
  <si>
    <t>lin. expansion coefficient</t>
  </si>
  <si>
    <t>modulus of elasticity</t>
  </si>
  <si>
    <t>gas</t>
  </si>
  <si>
    <t>solid</t>
  </si>
  <si>
    <t>liquid</t>
  </si>
  <si>
    <t>ttxPhases</t>
  </si>
  <si>
    <t>fMolMass</t>
  </si>
  <si>
    <t>fDensity</t>
  </si>
  <si>
    <t>fCp</t>
  </si>
  <si>
    <t>fMeltPoint</t>
  </si>
  <si>
    <t>fBoilPoint</t>
  </si>
  <si>
    <t>fExpCoeff</t>
  </si>
  <si>
    <t>fModElast</t>
  </si>
  <si>
    <t>KO2</t>
  </si>
  <si>
    <t>KOH</t>
  </si>
  <si>
    <t>fT</t>
  </si>
  <si>
    <t>fP</t>
  </si>
  <si>
    <t>fCv</t>
  </si>
  <si>
    <t>fEta</t>
  </si>
  <si>
    <t>fLambda</t>
  </si>
  <si>
    <t>fAlpha</t>
  </si>
  <si>
    <t>fPr</t>
  </si>
  <si>
    <t>average molecular diameter</t>
  </si>
  <si>
    <t>m</t>
  </si>
  <si>
    <t>fMolDia</t>
  </si>
  <si>
    <t>source of data</t>
  </si>
  <si>
    <t>alternate name, like water for H2O</t>
  </si>
  <si>
    <t>dimension</t>
  </si>
  <si>
    <t>number of properties is not limited, as long as the name is in the first row and the variablename in the second!</t>
  </si>
  <si>
    <t>source: old vhab matter data &amp; VDI Waermeatlas D2</t>
  </si>
  <si>
    <t>fKappa</t>
  </si>
  <si>
    <t>nitrogen</t>
  </si>
  <si>
    <t>Methane</t>
  </si>
  <si>
    <t>fEpsilon_ir</t>
  </si>
  <si>
    <t>source: VDI Wärmeatlas, Dea 4 (pdf S. 283), Dea 11ff
epsilon: http://de.wikipedia.org/wiki/Emissionsgrad</t>
  </si>
  <si>
    <t>values of properties is not limited (Excel 2013 allows ‎1.048.576 ‎rows)</t>
  </si>
  <si>
    <t>number of constants is not limited, as long as they are written here into a new column</t>
  </si>
  <si>
    <t>number of properties is not limited, as long as they are written here into a new column (Excel 2013 allows ‎16.384 ‎columns)</t>
  </si>
  <si>
    <t>completely empty rows are not allowed!</t>
  </si>
  <si>
    <t xml:space="preserve">Boxed area is a sample for the compound </t>
  </si>
  <si>
    <t>Hydrogen Sulfate</t>
  </si>
  <si>
    <t>Ozone</t>
  </si>
  <si>
    <t>Nitrate</t>
  </si>
  <si>
    <t>Ammonia</t>
  </si>
  <si>
    <t>Carbon Dioxide</t>
  </si>
  <si>
    <t>Carbon Monoxide</t>
  </si>
  <si>
    <t>Hydrogen Peroxide</t>
  </si>
  <si>
    <t>Potassium Superoxide</t>
  </si>
  <si>
    <t>Potassium Hydroxide</t>
  </si>
  <si>
    <t>sSubstance</t>
  </si>
  <si>
    <t>Heat Capacity</t>
  </si>
  <si>
    <t>Substance name (as chemical equation)</t>
  </si>
  <si>
    <t>Melting Point</t>
  </si>
  <si>
    <t>format of first 7 rows is strict</t>
  </si>
  <si>
    <t>http://www.cheresources.com/invision/files/file/34-thermodynamic-and-transport-properties-of-water-and-steam/</t>
  </si>
  <si>
    <t>www.wissenschaft-technik-ethic.de/wasser_eigenschaften.html</t>
  </si>
  <si>
    <t>Source: VDI Wärmeatlas 2013 Kapitel D2 S. 240 ff.</t>
  </si>
  <si>
    <t>Prandtl</t>
  </si>
  <si>
    <t xml:space="preserve">fPr </t>
  </si>
  <si>
    <t>carbon dioxide</t>
  </si>
  <si>
    <t>fNu</t>
  </si>
  <si>
    <t>Kinematic Viscosity</t>
  </si>
  <si>
    <t>Dynamic Viscosity</t>
  </si>
  <si>
    <t>Isentropic Expansion Factor</t>
  </si>
  <si>
    <t>Thermal Conductivity</t>
  </si>
  <si>
    <t>Thermal Diffusivity</t>
  </si>
  <si>
    <t>fTemperature</t>
  </si>
  <si>
    <t>fPressure</t>
  </si>
  <si>
    <t>Air (dry)</t>
  </si>
  <si>
    <t>Source: VDI Wärmeatlas 2013 Kapitel D2 S. 196</t>
  </si>
  <si>
    <t>Source: VDI Wärmeatlas 2013 Kapitel D2 S. 263ff.</t>
  </si>
  <si>
    <t>Source: VDI Wärmeatlas 2013 Kapitel D2 S. 218ff.</t>
  </si>
  <si>
    <t>water</t>
  </si>
  <si>
    <t>fUniversalGas</t>
  </si>
  <si>
    <r>
      <t xml:space="preserve">Name of constant1, </t>
    </r>
    <r>
      <rPr>
        <sz val="10"/>
        <color rgb="FFFF0000"/>
        <rFont val="Helvetica Neue"/>
      </rPr>
      <t>REQUIRED!</t>
    </r>
  </si>
  <si>
    <r>
      <t xml:space="preserve">variablename of constant1, </t>
    </r>
    <r>
      <rPr>
        <sz val="10"/>
        <color rgb="FFFF0000"/>
        <rFont val="Helvetica Neue"/>
      </rPr>
      <t>REQUIRED!</t>
    </r>
  </si>
  <si>
    <r>
      <t xml:space="preserve">value of constant1, </t>
    </r>
    <r>
      <rPr>
        <sz val="10"/>
        <color rgb="FFFF0000"/>
        <rFont val="Helvetica Neue"/>
      </rPr>
      <t>REQUIRED!</t>
    </r>
  </si>
  <si>
    <r>
      <t xml:space="preserve">Name of property, </t>
    </r>
    <r>
      <rPr>
        <sz val="10"/>
        <color rgb="FFFF0000"/>
        <rFont val="Helvetica Neue"/>
      </rPr>
      <t xml:space="preserve"> REQUIRED!</t>
    </r>
  </si>
  <si>
    <r>
      <t xml:space="preserve">variablename of property, </t>
    </r>
    <r>
      <rPr>
        <sz val="10"/>
        <color rgb="FFFF0000"/>
        <rFont val="Helvetica Neue"/>
      </rPr>
      <t xml:space="preserve"> REQUIRED!</t>
    </r>
  </si>
  <si>
    <r>
      <t xml:space="preserve">value of property, </t>
    </r>
    <r>
      <rPr>
        <sz val="10"/>
        <color rgb="FFFF0000"/>
        <rFont val="Helvetica Neue"/>
      </rPr>
      <t xml:space="preserve"> REQUIRED!</t>
    </r>
  </si>
  <si>
    <r>
      <t>(percentage N</t>
    </r>
    <r>
      <rPr>
        <vertAlign val="subscript"/>
        <sz val="10"/>
        <rFont val="Helvetica Neue"/>
      </rPr>
      <t>2</t>
    </r>
    <r>
      <rPr>
        <sz val="10"/>
        <rFont val="Helvetica Neue"/>
      </rPr>
      <t>: 75,57 %; O</t>
    </r>
    <r>
      <rPr>
        <vertAlign val="subscript"/>
        <sz val="10"/>
        <rFont val="Helvetica Neue"/>
      </rPr>
      <t>2</t>
    </r>
    <r>
      <rPr>
        <sz val="10"/>
        <rFont val="Helvetica Neue"/>
      </rPr>
      <t>: 23,161 %, Ar: 1,269 %)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</si>
</sst>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0;\-#,##0.0000"/>
    <numFmt numFmtId="165" formatCode="#,##0.0000"/>
    <numFmt numFmtId="166" formatCode="0.00000"/>
    <numFmt numFmtId="167" formatCode="0.000000"/>
    <numFmt numFmtId="168" formatCode="0.0000"/>
    <numFmt numFmtId="169" formatCode="0.000"/>
    <numFmt numFmtId="170" formatCode="0.0000000000E+00"/>
    <numFmt numFmtId="171" formatCode="0.000E+00"/>
    <numFmt numFmtId="172" formatCode="0.0000E+00"/>
  </numFmts>
  <fonts count="28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0"/>
      <color indexed="58"/>
      <name val="Arial"/>
      <family val="2"/>
      <charset val="1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Helvetica Neue"/>
    </font>
    <font>
      <sz val="10"/>
      <name val="Helvetica Neue"/>
    </font>
    <font>
      <sz val="11"/>
      <color indexed="8"/>
      <name val="Helvetica Neue"/>
    </font>
    <font>
      <sz val="10"/>
      <color indexed="8"/>
      <name val="Helvetica Neue"/>
    </font>
    <font>
      <sz val="10"/>
      <color rgb="FFFF0000"/>
      <name val="Helvetica Neue"/>
    </font>
    <font>
      <u/>
      <sz val="10"/>
      <color theme="10"/>
      <name val="Helvetica Neue"/>
    </font>
    <font>
      <b/>
      <sz val="12"/>
      <color theme="1"/>
      <name val="Helvetica Neue"/>
    </font>
    <font>
      <b/>
      <sz val="12"/>
      <name val="Helvetica Neue"/>
    </font>
    <font>
      <sz val="12"/>
      <color theme="1"/>
      <name val="Helvetica Neue"/>
    </font>
    <font>
      <sz val="12"/>
      <name val="Helvetica Neue"/>
    </font>
    <font>
      <sz val="10"/>
      <color theme="1"/>
      <name val="Helvetica Neue"/>
    </font>
    <font>
      <sz val="10"/>
      <color indexed="58"/>
      <name val="Helvetica Neue"/>
    </font>
    <font>
      <sz val="10"/>
      <color rgb="FF9C0006"/>
      <name val="Helvetica Neue"/>
    </font>
    <font>
      <vertAlign val="subscript"/>
      <sz val="10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4"/>
      </patternFill>
    </fill>
    <fill>
      <patternFill patternType="solid">
        <fgColor indexed="31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55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11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4" fillId="0" borderId="0" xfId="19" applyNumberFormat="1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7" fillId="0" borderId="0" xfId="0" applyFont="1" applyAlignment="1"/>
    <xf numFmtId="0" fontId="0" fillId="0" borderId="0" xfId="0" applyFont="1" applyAlignment="1">
      <alignment horizontal="left"/>
    </xf>
    <xf numFmtId="49" fontId="3" fillId="0" borderId="0" xfId="0" applyNumberFormat="1" applyFont="1"/>
    <xf numFmtId="0" fontId="0" fillId="0" borderId="0" xfId="0" applyNumberFormat="1" applyFont="1"/>
    <xf numFmtId="4" fontId="0" fillId="0" borderId="0" xfId="0" applyNumberFormat="1" applyAlignment="1">
      <alignment wrapText="1"/>
    </xf>
    <xf numFmtId="0" fontId="0" fillId="0" borderId="8" xfId="0" applyBorder="1"/>
    <xf numFmtId="170" fontId="0" fillId="0" borderId="0" xfId="0" applyNumberFormat="1"/>
    <xf numFmtId="171" fontId="0" fillId="0" borderId="0" xfId="0" applyNumberFormat="1"/>
    <xf numFmtId="0" fontId="14" fillId="0" borderId="0" xfId="0" applyFont="1"/>
    <xf numFmtId="0" fontId="15" fillId="0" borderId="0" xfId="0" applyFont="1"/>
    <xf numFmtId="4" fontId="15" fillId="0" borderId="0" xfId="0" applyNumberFormat="1" applyFont="1"/>
    <xf numFmtId="0" fontId="15" fillId="0" borderId="0" xfId="0" applyFont="1" applyBorder="1" applyAlignment="1">
      <alignment horizontal="left"/>
    </xf>
    <xf numFmtId="168" fontId="15" fillId="0" borderId="0" xfId="0" applyNumberFormat="1" applyFont="1"/>
    <xf numFmtId="166" fontId="15" fillId="0" borderId="0" xfId="0" applyNumberFormat="1" applyFont="1"/>
    <xf numFmtId="0" fontId="15" fillId="0" borderId="0" xfId="0" applyFont="1" applyAlignment="1">
      <alignment horizontal="right"/>
    </xf>
    <xf numFmtId="0" fontId="15" fillId="0" borderId="8" xfId="0" applyFont="1" applyBorder="1"/>
    <xf numFmtId="170" fontId="15" fillId="0" borderId="0" xfId="0" applyNumberFormat="1" applyFont="1"/>
    <xf numFmtId="170" fontId="15" fillId="0" borderId="8" xfId="0" applyNumberFormat="1" applyFont="1" applyBorder="1"/>
    <xf numFmtId="171" fontId="15" fillId="0" borderId="0" xfId="0" applyNumberFormat="1" applyFont="1"/>
    <xf numFmtId="171" fontId="15" fillId="0" borderId="8" xfId="0" applyNumberFormat="1" applyFont="1" applyBorder="1"/>
    <xf numFmtId="171" fontId="16" fillId="0" borderId="0" xfId="8" applyNumberFormat="1" applyFont="1" applyFill="1"/>
    <xf numFmtId="171" fontId="15" fillId="0" borderId="0" xfId="0" applyNumberFormat="1" applyFont="1" applyAlignment="1">
      <alignment horizontal="right"/>
    </xf>
    <xf numFmtId="11" fontId="0" fillId="0" borderId="0" xfId="0" applyNumberFormat="1"/>
    <xf numFmtId="171" fontId="17" fillId="0" borderId="0" xfId="8" applyNumberFormat="1" applyFont="1" applyFill="1"/>
    <xf numFmtId="0" fontId="15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5" fillId="0" borderId="5" xfId="0" applyFont="1" applyBorder="1"/>
    <xf numFmtId="0" fontId="15" fillId="0" borderId="0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9" xfId="0" applyFont="1" applyBorder="1"/>
    <xf numFmtId="0" fontId="18" fillId="0" borderId="0" xfId="0" applyFont="1"/>
    <xf numFmtId="0" fontId="19" fillId="0" borderId="0" xfId="20" applyFont="1"/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/>
    <xf numFmtId="0" fontId="2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15" fillId="0" borderId="1" xfId="0" applyFont="1" applyBorder="1"/>
    <xf numFmtId="1" fontId="15" fillId="0" borderId="1" xfId="0" applyNumberFormat="1" applyFont="1" applyBorder="1" applyAlignment="1">
      <alignment horizontal="right"/>
    </xf>
    <xf numFmtId="2" fontId="15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5" fillId="0" borderId="1" xfId="0" applyNumberFormat="1" applyFont="1" applyBorder="1" applyAlignment="1">
      <alignment horizontal="right"/>
    </xf>
    <xf numFmtId="2" fontId="15" fillId="0" borderId="1" xfId="0" applyNumberFormat="1" applyFont="1" applyBorder="1" applyAlignment="1">
      <alignment horizontal="right"/>
    </xf>
    <xf numFmtId="166" fontId="15" fillId="0" borderId="1" xfId="0" applyNumberFormat="1" applyFont="1" applyBorder="1" applyAlignment="1">
      <alignment horizontal="right"/>
    </xf>
    <xf numFmtId="1" fontId="15" fillId="0" borderId="1" xfId="0" applyNumberFormat="1" applyFont="1" applyBorder="1"/>
    <xf numFmtId="49" fontId="15" fillId="0" borderId="1" xfId="0" applyNumberFormat="1" applyFont="1" applyBorder="1" applyAlignment="1">
      <alignment horizontal="right"/>
    </xf>
    <xf numFmtId="167" fontId="15" fillId="0" borderId="1" xfId="0" applyNumberFormat="1" applyFont="1" applyBorder="1" applyAlignment="1">
      <alignment horizontal="right"/>
    </xf>
    <xf numFmtId="168" fontId="15" fillId="0" borderId="1" xfId="0" applyNumberFormat="1" applyFont="1" applyBorder="1" applyAlignment="1">
      <alignment horizontal="right"/>
    </xf>
    <xf numFmtId="169" fontId="15" fillId="0" borderId="1" xfId="0" applyNumberFormat="1" applyFont="1" applyBorder="1" applyAlignment="1">
      <alignment horizontal="right"/>
    </xf>
    <xf numFmtId="1" fontId="15" fillId="0" borderId="0" xfId="0" applyNumberFormat="1" applyFont="1"/>
    <xf numFmtId="4" fontId="15" fillId="0" borderId="0" xfId="0" applyNumberFormat="1" applyFont="1" applyBorder="1"/>
    <xf numFmtId="0" fontId="15" fillId="0" borderId="0" xfId="0" applyNumberFormat="1" applyFont="1"/>
    <xf numFmtId="4" fontId="15" fillId="0" borderId="8" xfId="0" applyNumberFormat="1" applyFont="1" applyBorder="1"/>
    <xf numFmtId="0" fontId="15" fillId="0" borderId="8" xfId="0" applyNumberFormat="1" applyFont="1" applyBorder="1"/>
    <xf numFmtId="0" fontId="25" fillId="0" borderId="8" xfId="19" applyNumberFormat="1" applyFont="1" applyBorder="1"/>
    <xf numFmtId="11" fontId="15" fillId="0" borderId="8" xfId="0" applyNumberFormat="1" applyFont="1" applyBorder="1"/>
    <xf numFmtId="1" fontId="25" fillId="0" borderId="0" xfId="19" applyNumberFormat="1" applyFont="1"/>
    <xf numFmtId="4" fontId="25" fillId="0" borderId="0" xfId="19" applyNumberFormat="1" applyFont="1"/>
    <xf numFmtId="170" fontId="24" fillId="0" borderId="0" xfId="64" applyNumberFormat="1" applyFont="1" applyFill="1"/>
    <xf numFmtId="171" fontId="25" fillId="0" borderId="0" xfId="19" applyNumberFormat="1" applyFont="1"/>
    <xf numFmtId="165" fontId="25" fillId="0" borderId="0" xfId="19" applyNumberFormat="1" applyFont="1"/>
    <xf numFmtId="0" fontId="24" fillId="0" borderId="0" xfId="64" applyFont="1" applyFill="1"/>
    <xf numFmtId="171" fontId="25" fillId="0" borderId="0" xfId="19" applyNumberFormat="1" applyFont="1" applyAlignment="1">
      <alignment horizontal="right"/>
    </xf>
    <xf numFmtId="164" fontId="15" fillId="0" borderId="0" xfId="0" applyNumberFormat="1" applyFont="1"/>
    <xf numFmtId="0" fontId="25" fillId="0" borderId="0" xfId="19" applyNumberFormat="1" applyFont="1"/>
    <xf numFmtId="170" fontId="26" fillId="0" borderId="0" xfId="65" applyNumberFormat="1" applyFont="1" applyFill="1"/>
    <xf numFmtId="172" fontId="15" fillId="0" borderId="0" xfId="0" applyNumberFormat="1" applyFont="1"/>
    <xf numFmtId="169" fontId="15" fillId="0" borderId="0" xfId="0" applyNumberFormat="1" applyFont="1"/>
    <xf numFmtId="2" fontId="15" fillId="0" borderId="0" xfId="0" applyNumberFormat="1" applyFont="1"/>
    <xf numFmtId="49" fontId="15" fillId="0" borderId="0" xfId="0" applyNumberFormat="1" applyFont="1"/>
  </cellXfs>
  <cellStyles count="131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 % - Akzent6 2" xfId="64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Excel Built-in Normal" xfId="19"/>
    <cellStyle name="Link" xfId="20" builtinId="8"/>
    <cellStyle name="Schlecht 2" xfId="65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9933"/>
      <rgbColor rgb="00800080"/>
      <rgbColor rgb="00008080"/>
      <rgbColor rgb="00C0C0C0"/>
      <rgbColor rgb="00996666"/>
      <rgbColor rgb="009999FF"/>
      <rgbColor rgb="00993366"/>
      <rgbColor rgb="00FFFFC0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C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fluid.cgi-3" connectionId="1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luid.cgi-7" connectionId="1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luid.cgi-8" connectionId="17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luid.cgi-9" connectionId="1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luid.cgi-1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uid.cgi-2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luid.cgi-6" connectionId="1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luid.cgi-5" connectionId="1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luid.cgi-4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luid.cgi-3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luid.cgi-4" connectionId="1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luid.cgi-5" connectionId="1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luid.cgi-6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ssenschaft-technik-ethic.de/wasser_eigenschaften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6" Type="http://schemas.openxmlformats.org/officeDocument/2006/relationships/queryTable" Target="../queryTables/queryTable11.xml"/><Relationship Id="rId7" Type="http://schemas.openxmlformats.org/officeDocument/2006/relationships/queryTable" Target="../queryTables/queryTable12.xml"/><Relationship Id="rId8" Type="http://schemas.openxmlformats.org/officeDocument/2006/relationships/queryTable" Target="../queryTables/queryTable13.xml"/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rgb="FFFF0000"/>
  </sheetPr>
  <dimension ref="A1:E13"/>
  <sheetViews>
    <sheetView workbookViewId="0">
      <selection activeCell="C42" sqref="C42"/>
    </sheetView>
  </sheetViews>
  <sheetFormatPr baseColWidth="10" defaultRowHeight="13" x14ac:dyDescent="0"/>
  <cols>
    <col min="1" max="1" width="40.5" style="21" bestFit="1" customWidth="1"/>
    <col min="2" max="2" width="29.5" style="21" bestFit="1" customWidth="1"/>
    <col min="3" max="3" width="10.83203125" style="21"/>
    <col min="4" max="4" width="34.1640625" style="21" bestFit="1" customWidth="1"/>
    <col min="5" max="16384" width="10.83203125" style="21"/>
  </cols>
  <sheetData>
    <row r="1" spans="1:5">
      <c r="A1" s="36" t="s">
        <v>314</v>
      </c>
      <c r="B1" s="37" t="s">
        <v>289</v>
      </c>
      <c r="C1" s="38"/>
      <c r="D1" s="21" t="s">
        <v>337</v>
      </c>
      <c r="E1" s="21" t="s">
        <v>299</v>
      </c>
    </row>
    <row r="2" spans="1:5">
      <c r="A2" s="39" t="s">
        <v>288</v>
      </c>
      <c r="B2" s="40"/>
      <c r="C2" s="41"/>
      <c r="D2" s="21" t="s">
        <v>290</v>
      </c>
    </row>
    <row r="3" spans="1:5">
      <c r="A3" s="39" t="s">
        <v>316</v>
      </c>
      <c r="B3" s="40"/>
      <c r="C3" s="41"/>
      <c r="D3" s="21" t="s">
        <v>338</v>
      </c>
    </row>
    <row r="4" spans="1:5">
      <c r="A4" s="39"/>
      <c r="B4" s="40"/>
      <c r="C4" s="41"/>
      <c r="D4" s="21" t="s">
        <v>339</v>
      </c>
    </row>
    <row r="5" spans="1:5">
      <c r="A5" s="39" t="s">
        <v>5</v>
      </c>
      <c r="B5" s="40" t="s">
        <v>5</v>
      </c>
      <c r="C5" s="41" t="s">
        <v>6</v>
      </c>
      <c r="D5" s="21" t="s">
        <v>340</v>
      </c>
      <c r="E5" s="21" t="s">
        <v>300</v>
      </c>
    </row>
    <row r="6" spans="1:5">
      <c r="A6" s="39" t="s">
        <v>12</v>
      </c>
      <c r="B6" s="40" t="s">
        <v>13</v>
      </c>
      <c r="C6" s="41" t="s">
        <v>14</v>
      </c>
      <c r="D6" s="21" t="s">
        <v>290</v>
      </c>
    </row>
    <row r="7" spans="1:5">
      <c r="A7" s="39"/>
      <c r="B7" s="40" t="s">
        <v>278</v>
      </c>
      <c r="C7" s="41" t="s">
        <v>279</v>
      </c>
      <c r="D7" s="21" t="s">
        <v>341</v>
      </c>
    </row>
    <row r="8" spans="1:5" ht="14" thickBot="1">
      <c r="A8" s="42">
        <v>0</v>
      </c>
      <c r="B8" s="27">
        <v>273.14999999999998</v>
      </c>
      <c r="C8" s="43">
        <v>1</v>
      </c>
      <c r="D8" s="21" t="s">
        <v>342</v>
      </c>
      <c r="E8" s="21" t="s">
        <v>298</v>
      </c>
    </row>
    <row r="9" spans="1:5">
      <c r="A9" s="21" t="s">
        <v>302</v>
      </c>
    </row>
    <row r="12" spans="1:5">
      <c r="A12" s="44" t="s">
        <v>301</v>
      </c>
    </row>
    <row r="13" spans="1:5">
      <c r="A13" s="45" t="str">
        <f>HYPERLINK("#'H2O'!A1","for an example refer worksheet H2O")</f>
        <v>for an example refer worksheet H2O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/>
  <dimension ref="A1:J33"/>
  <sheetViews>
    <sheetView zoomScale="125" zoomScaleNormal="125" zoomScalePageLayoutView="125" workbookViewId="0">
      <selection activeCell="I33" sqref="I33"/>
    </sheetView>
  </sheetViews>
  <sheetFormatPr baseColWidth="10" defaultRowHeight="12" x14ac:dyDescent="0"/>
  <sheetData>
    <row r="1" spans="1:10">
      <c r="A1" t="s">
        <v>74</v>
      </c>
      <c r="B1" t="s">
        <v>46</v>
      </c>
      <c r="D1" s="1" t="s">
        <v>0</v>
      </c>
      <c r="H1" s="4"/>
      <c r="J1" s="4"/>
    </row>
    <row r="2" spans="1:10" ht="14" customHeight="1">
      <c r="A2" s="16" t="s">
        <v>297</v>
      </c>
      <c r="D2" s="1" t="s">
        <v>3</v>
      </c>
      <c r="J2" s="3"/>
    </row>
    <row r="3" spans="1:10">
      <c r="D3" s="1" t="s">
        <v>269</v>
      </c>
      <c r="J3" s="5"/>
    </row>
    <row r="4" spans="1:10">
      <c r="D4" s="5">
        <v>26.9815386</v>
      </c>
    </row>
    <row r="5" spans="1:10" s="3" customFormat="1" ht="13">
      <c r="A5" s="21" t="s">
        <v>5</v>
      </c>
      <c r="B5" s="21" t="s">
        <v>5</v>
      </c>
      <c r="C5" s="21" t="s">
        <v>6</v>
      </c>
      <c r="D5" s="3" t="s">
        <v>313</v>
      </c>
      <c r="E5" s="3" t="s">
        <v>9</v>
      </c>
      <c r="F5" s="3" t="s">
        <v>10</v>
      </c>
      <c r="G5" s="3" t="s">
        <v>44</v>
      </c>
    </row>
    <row r="6" spans="1:10" ht="13">
      <c r="A6" s="22" t="s">
        <v>12</v>
      </c>
      <c r="B6" s="22" t="s">
        <v>13</v>
      </c>
      <c r="C6" s="21" t="s">
        <v>225</v>
      </c>
      <c r="D6" s="3" t="s">
        <v>4</v>
      </c>
      <c r="E6" t="s">
        <v>16</v>
      </c>
      <c r="F6" s="3" t="s">
        <v>41</v>
      </c>
      <c r="G6" s="3" t="s">
        <v>19</v>
      </c>
    </row>
    <row r="7" spans="1:10" ht="13">
      <c r="A7" s="22"/>
      <c r="B7" s="22" t="s">
        <v>329</v>
      </c>
      <c r="C7" s="21" t="s">
        <v>330</v>
      </c>
      <c r="D7" t="s">
        <v>271</v>
      </c>
      <c r="E7" s="5" t="s">
        <v>282</v>
      </c>
      <c r="F7" t="s">
        <v>270</v>
      </c>
      <c r="G7" s="5" t="s">
        <v>296</v>
      </c>
    </row>
    <row r="8" spans="1:10">
      <c r="A8">
        <f>B8-273.15</f>
        <v>-0.14999999999997726</v>
      </c>
      <c r="B8">
        <v>273</v>
      </c>
      <c r="C8">
        <v>101325</v>
      </c>
      <c r="D8">
        <v>837</v>
      </c>
      <c r="E8">
        <v>235</v>
      </c>
      <c r="F8">
        <v>2700</v>
      </c>
      <c r="G8">
        <v>0.04</v>
      </c>
    </row>
    <row r="9" spans="1:10">
      <c r="A9">
        <f t="shared" ref="A9:A14" si="0">B9-273.15</f>
        <v>99.850000000000023</v>
      </c>
      <c r="B9">
        <v>373</v>
      </c>
      <c r="C9">
        <v>101325</v>
      </c>
      <c r="D9" s="6">
        <v>837</v>
      </c>
      <c r="E9">
        <v>240</v>
      </c>
      <c r="F9" s="6">
        <v>2700</v>
      </c>
      <c r="G9" s="6">
        <v>0.04</v>
      </c>
    </row>
    <row r="10" spans="1:10">
      <c r="A10">
        <f t="shared" si="0"/>
        <v>199.85000000000002</v>
      </c>
      <c r="B10">
        <v>473</v>
      </c>
      <c r="C10">
        <v>101325</v>
      </c>
      <c r="D10">
        <v>984</v>
      </c>
      <c r="E10">
        <v>237</v>
      </c>
      <c r="F10" s="6">
        <v>2700</v>
      </c>
      <c r="G10" s="6">
        <v>0.04</v>
      </c>
    </row>
    <row r="11" spans="1:10">
      <c r="A11">
        <f t="shared" si="0"/>
        <v>299.85000000000002</v>
      </c>
      <c r="B11">
        <v>573</v>
      </c>
      <c r="C11">
        <v>101325</v>
      </c>
      <c r="D11" s="6">
        <v>984</v>
      </c>
      <c r="E11">
        <v>232</v>
      </c>
      <c r="F11" s="6">
        <v>2700</v>
      </c>
      <c r="G11" s="6">
        <v>0.04</v>
      </c>
    </row>
    <row r="12" spans="1:10">
      <c r="A12">
        <f t="shared" si="0"/>
        <v>399.85</v>
      </c>
      <c r="B12">
        <v>673</v>
      </c>
      <c r="C12">
        <v>101325</v>
      </c>
      <c r="D12">
        <v>1080</v>
      </c>
      <c r="E12">
        <v>226</v>
      </c>
      <c r="F12" s="6">
        <v>2700</v>
      </c>
      <c r="G12" s="6">
        <v>0.04</v>
      </c>
    </row>
    <row r="13" spans="1:10">
      <c r="A13">
        <f t="shared" si="0"/>
        <v>499.85</v>
      </c>
      <c r="B13">
        <v>773</v>
      </c>
      <c r="C13">
        <v>101325</v>
      </c>
      <c r="D13" s="6">
        <v>1080</v>
      </c>
      <c r="E13">
        <v>219</v>
      </c>
      <c r="F13" s="6">
        <v>2700</v>
      </c>
      <c r="G13" s="6">
        <v>0.04</v>
      </c>
    </row>
    <row r="14" spans="1:10">
      <c r="A14">
        <f t="shared" si="0"/>
        <v>599.85</v>
      </c>
      <c r="B14">
        <v>873</v>
      </c>
      <c r="C14">
        <v>101325</v>
      </c>
      <c r="D14">
        <v>1210</v>
      </c>
      <c r="E14" s="6">
        <v>219</v>
      </c>
      <c r="F14" s="6">
        <v>2700</v>
      </c>
      <c r="G14" s="6">
        <v>0.04</v>
      </c>
    </row>
    <row r="16" spans="1:10">
      <c r="E16" s="1"/>
      <c r="F16" s="1"/>
    </row>
    <row r="17" spans="1:9">
      <c r="E17" s="1"/>
      <c r="F17" s="3"/>
    </row>
    <row r="18" spans="1:9">
      <c r="E18" s="1"/>
      <c r="F18" s="3"/>
    </row>
    <row r="19" spans="1:9">
      <c r="E19" s="2"/>
      <c r="F19" s="15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D21" s="3"/>
      <c r="E21" s="3"/>
      <c r="F21" s="3"/>
      <c r="G21" s="3"/>
      <c r="H21" s="3"/>
      <c r="I21" s="3"/>
    </row>
    <row r="22" spans="1:9">
      <c r="A22" s="5"/>
      <c r="G22" s="5"/>
      <c r="H22" s="5"/>
      <c r="I22" s="14"/>
    </row>
    <row r="33" spans="5:5">
      <c r="E33" s="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 enableFormatConditionsCalculation="0">
    <tabColor theme="9"/>
  </sheetPr>
  <dimension ref="A1:L133"/>
  <sheetViews>
    <sheetView topLeftCell="A6" workbookViewId="0">
      <selection sqref="A1:K133"/>
    </sheetView>
  </sheetViews>
  <sheetFormatPr baseColWidth="10" defaultRowHeight="12" x14ac:dyDescent="0"/>
  <cols>
    <col min="1" max="1" width="16" style="12" customWidth="1"/>
    <col min="2" max="2" width="32.6640625" style="7" customWidth="1"/>
    <col min="3" max="3" width="10.83203125" style="9"/>
    <col min="4" max="4" width="13.83203125" style="8" customWidth="1"/>
    <col min="5" max="8" width="16.6640625" style="8" customWidth="1"/>
    <col min="9" max="10" width="10.83203125" style="8"/>
  </cols>
  <sheetData>
    <row r="1" spans="1:12" s="10" customFormat="1" ht="16">
      <c r="A1" s="46" t="s">
        <v>20</v>
      </c>
      <c r="B1" s="46" t="s">
        <v>21</v>
      </c>
      <c r="C1" s="47" t="s">
        <v>23</v>
      </c>
      <c r="D1" s="47" t="s">
        <v>22</v>
      </c>
      <c r="E1" s="47" t="s">
        <v>315</v>
      </c>
      <c r="F1" s="47" t="s">
        <v>262</v>
      </c>
      <c r="G1" s="47" t="s">
        <v>24</v>
      </c>
      <c r="H1" s="47" t="s">
        <v>313</v>
      </c>
      <c r="I1" s="47" t="s">
        <v>263</v>
      </c>
      <c r="J1" s="47" t="s">
        <v>264</v>
      </c>
      <c r="K1" s="48"/>
    </row>
    <row r="2" spans="1:12" s="13" customFormat="1" ht="15">
      <c r="A2" s="49" t="s">
        <v>312</v>
      </c>
      <c r="B2" s="49"/>
      <c r="C2" s="50" t="s">
        <v>268</v>
      </c>
      <c r="D2" s="50" t="s">
        <v>269</v>
      </c>
      <c r="E2" s="50" t="s">
        <v>272</v>
      </c>
      <c r="F2" s="50" t="s">
        <v>273</v>
      </c>
      <c r="G2" s="50" t="s">
        <v>270</v>
      </c>
      <c r="H2" s="50" t="s">
        <v>271</v>
      </c>
      <c r="I2" s="50" t="s">
        <v>274</v>
      </c>
      <c r="J2" s="50" t="s">
        <v>275</v>
      </c>
      <c r="K2" s="48" t="s">
        <v>291</v>
      </c>
    </row>
    <row r="3" spans="1:12" ht="13">
      <c r="A3" s="51" t="s">
        <v>29</v>
      </c>
      <c r="B3" s="52" t="s">
        <v>306</v>
      </c>
      <c r="C3" s="53" t="s">
        <v>265</v>
      </c>
      <c r="D3" s="54">
        <v>17.030519999999999</v>
      </c>
      <c r="E3" s="55">
        <v>195.42</v>
      </c>
      <c r="F3" s="55">
        <v>239.81</v>
      </c>
      <c r="G3" s="54">
        <v>0.73</v>
      </c>
      <c r="H3" s="54">
        <v>2165</v>
      </c>
      <c r="I3" s="54"/>
      <c r="J3" s="54"/>
      <c r="K3" s="21"/>
    </row>
    <row r="4" spans="1:12" ht="13">
      <c r="A4" s="51" t="s">
        <v>30</v>
      </c>
      <c r="B4" s="52" t="s">
        <v>307</v>
      </c>
      <c r="C4" s="53" t="s">
        <v>265</v>
      </c>
      <c r="D4" s="54">
        <v>44.009500000000003</v>
      </c>
      <c r="E4" s="55">
        <v>194.7</v>
      </c>
      <c r="F4" s="55">
        <v>216.6</v>
      </c>
      <c r="G4" s="55">
        <v>1.9770000000000001</v>
      </c>
      <c r="H4" s="54">
        <v>819</v>
      </c>
      <c r="I4" s="54"/>
      <c r="J4" s="54"/>
      <c r="K4" s="21"/>
    </row>
    <row r="5" spans="1:12" ht="13">
      <c r="A5" s="51" t="s">
        <v>30</v>
      </c>
      <c r="B5" s="52" t="s">
        <v>307</v>
      </c>
      <c r="C5" s="53" t="s">
        <v>267</v>
      </c>
      <c r="D5" s="54">
        <v>44.009500000000003</v>
      </c>
      <c r="E5" s="55">
        <v>194.7</v>
      </c>
      <c r="F5" s="55">
        <v>216.6</v>
      </c>
      <c r="G5" s="55">
        <v>1.9770000000000001</v>
      </c>
      <c r="H5" s="54">
        <v>819</v>
      </c>
      <c r="I5" s="54"/>
      <c r="J5" s="54"/>
      <c r="K5" s="21"/>
    </row>
    <row r="6" spans="1:12" ht="13">
      <c r="A6" s="51" t="s">
        <v>31</v>
      </c>
      <c r="B6" s="52" t="s">
        <v>303</v>
      </c>
      <c r="C6" s="53" t="s">
        <v>265</v>
      </c>
      <c r="D6" s="54">
        <v>98.078479999999999</v>
      </c>
      <c r="E6" s="55">
        <v>283</v>
      </c>
      <c r="F6" s="55">
        <v>610</v>
      </c>
      <c r="G6" s="54"/>
      <c r="H6" s="54"/>
      <c r="I6" s="54"/>
      <c r="J6" s="54"/>
      <c r="K6" s="21"/>
    </row>
    <row r="7" spans="1:12" ht="13">
      <c r="A7" s="51" t="s">
        <v>32</v>
      </c>
      <c r="B7" s="52" t="s">
        <v>308</v>
      </c>
      <c r="C7" s="53" t="s">
        <v>265</v>
      </c>
      <c r="D7" s="54">
        <v>28.010100000000001</v>
      </c>
      <c r="E7" s="55">
        <v>68.13</v>
      </c>
      <c r="F7" s="55">
        <v>81.599999999999994</v>
      </c>
      <c r="G7" s="55">
        <v>1.145</v>
      </c>
      <c r="H7" s="54">
        <v>7270.3</v>
      </c>
      <c r="I7" s="54"/>
      <c r="J7" s="54"/>
      <c r="K7" s="21"/>
    </row>
    <row r="8" spans="1:12" ht="13">
      <c r="A8" s="51" t="s">
        <v>33</v>
      </c>
      <c r="B8" s="52" t="s">
        <v>305</v>
      </c>
      <c r="C8" s="53" t="s">
        <v>266</v>
      </c>
      <c r="D8" s="54">
        <v>62.004899999999999</v>
      </c>
      <c r="E8" s="54"/>
      <c r="F8" s="54"/>
      <c r="G8" s="54"/>
      <c r="H8" s="54"/>
      <c r="I8" s="54"/>
      <c r="J8" s="54"/>
      <c r="K8" s="21"/>
    </row>
    <row r="9" spans="1:12" ht="13">
      <c r="A9" s="51" t="s">
        <v>34</v>
      </c>
      <c r="B9" s="52" t="s">
        <v>34</v>
      </c>
      <c r="C9" s="53" t="s">
        <v>267</v>
      </c>
      <c r="D9" s="54">
        <v>18</v>
      </c>
      <c r="E9" s="54"/>
      <c r="F9" s="54"/>
      <c r="G9" s="54"/>
      <c r="H9" s="54"/>
      <c r="I9" s="54"/>
      <c r="J9" s="54"/>
      <c r="K9" s="21"/>
    </row>
    <row r="10" spans="1:12" ht="13">
      <c r="A10" s="51" t="s">
        <v>35</v>
      </c>
      <c r="B10" s="52" t="s">
        <v>295</v>
      </c>
      <c r="C10" s="53" t="s">
        <v>265</v>
      </c>
      <c r="D10" s="54">
        <v>16.042459999999998</v>
      </c>
      <c r="E10" s="55">
        <v>90.7</v>
      </c>
      <c r="F10" s="55">
        <v>111.66</v>
      </c>
      <c r="G10" s="55">
        <v>0.65600000000000003</v>
      </c>
      <c r="H10" s="54">
        <v>8916.7000000000007</v>
      </c>
      <c r="I10" s="54"/>
      <c r="J10" s="54"/>
      <c r="K10" s="21"/>
    </row>
    <row r="11" spans="1:12" ht="13">
      <c r="A11" s="51" t="s">
        <v>36</v>
      </c>
      <c r="B11" s="52" t="s">
        <v>36</v>
      </c>
      <c r="C11" s="53" t="s">
        <v>266</v>
      </c>
      <c r="D11" s="54">
        <v>43.47</v>
      </c>
      <c r="E11" s="54"/>
      <c r="F11" s="54"/>
      <c r="G11" s="54">
        <v>980</v>
      </c>
      <c r="H11" s="56"/>
      <c r="I11" s="54"/>
      <c r="J11" s="54"/>
      <c r="K11" s="21"/>
      <c r="L11" s="5"/>
    </row>
    <row r="12" spans="1:12" ht="13">
      <c r="A12" s="51" t="s">
        <v>37</v>
      </c>
      <c r="B12" s="52" t="s">
        <v>37</v>
      </c>
      <c r="C12" s="53" t="s">
        <v>266</v>
      </c>
      <c r="D12" s="54">
        <v>50</v>
      </c>
      <c r="E12" s="54"/>
      <c r="F12" s="54"/>
      <c r="G12" s="54"/>
      <c r="H12" s="56"/>
      <c r="I12" s="54"/>
      <c r="J12" s="54"/>
      <c r="K12" s="21"/>
      <c r="L12" s="5"/>
    </row>
    <row r="13" spans="1:12" ht="13">
      <c r="A13" s="51" t="s">
        <v>38</v>
      </c>
      <c r="B13" s="52" t="s">
        <v>309</v>
      </c>
      <c r="C13" s="53" t="s">
        <v>265</v>
      </c>
      <c r="D13" s="54">
        <v>34.014679999999998</v>
      </c>
      <c r="E13" s="55">
        <v>272.72000000000003</v>
      </c>
      <c r="F13" s="55">
        <v>423.3</v>
      </c>
      <c r="G13" s="54"/>
      <c r="H13" s="55">
        <v>1267</v>
      </c>
      <c r="I13" s="54"/>
      <c r="J13" s="54"/>
      <c r="K13" s="21"/>
    </row>
    <row r="14" spans="1:12" ht="13">
      <c r="A14" s="51" t="s">
        <v>39</v>
      </c>
      <c r="B14" s="52" t="s">
        <v>304</v>
      </c>
      <c r="C14" s="53" t="s">
        <v>265</v>
      </c>
      <c r="D14" s="54">
        <v>47.998199999999997</v>
      </c>
      <c r="E14" s="55">
        <v>81</v>
      </c>
      <c r="F14" s="55">
        <v>161</v>
      </c>
      <c r="G14" s="55">
        <v>2.1440000000000001</v>
      </c>
      <c r="H14" s="56"/>
      <c r="I14" s="54"/>
      <c r="J14" s="54"/>
      <c r="K14" s="21"/>
    </row>
    <row r="15" spans="1:12" ht="13">
      <c r="A15" s="51" t="s">
        <v>28</v>
      </c>
      <c r="B15" s="52" t="s">
        <v>48</v>
      </c>
      <c r="C15" s="53" t="s">
        <v>265</v>
      </c>
      <c r="D15" s="54">
        <f>2*D24</f>
        <v>2.0158800000000001</v>
      </c>
      <c r="E15" s="57">
        <f>E24</f>
        <v>14.149999999999977</v>
      </c>
      <c r="F15" s="57">
        <f>F24</f>
        <v>20.249999999999972</v>
      </c>
      <c r="G15" s="55">
        <v>8.9899999999999994E-2</v>
      </c>
      <c r="H15" s="56">
        <v>14304</v>
      </c>
      <c r="I15" s="54"/>
      <c r="J15" s="54"/>
      <c r="K15" s="21"/>
    </row>
    <row r="16" spans="1:12" ht="13">
      <c r="A16" s="51" t="s">
        <v>28</v>
      </c>
      <c r="B16" s="52" t="s">
        <v>48</v>
      </c>
      <c r="C16" s="53" t="s">
        <v>267</v>
      </c>
      <c r="D16" s="54">
        <f>D15</f>
        <v>2.0158800000000001</v>
      </c>
      <c r="E16" s="55"/>
      <c r="F16" s="55"/>
      <c r="G16" s="55"/>
      <c r="H16" s="56">
        <v>14304</v>
      </c>
      <c r="I16" s="54"/>
      <c r="J16" s="54"/>
      <c r="K16" s="21"/>
    </row>
    <row r="17" spans="1:12" ht="13">
      <c r="A17" s="51" t="s">
        <v>26</v>
      </c>
      <c r="B17" s="52" t="s">
        <v>63</v>
      </c>
      <c r="C17" s="53" t="s">
        <v>265</v>
      </c>
      <c r="D17" s="54">
        <v>32</v>
      </c>
      <c r="E17" s="55">
        <v>54.8</v>
      </c>
      <c r="F17" s="55">
        <f>273.15-183</f>
        <v>90.149999999999977</v>
      </c>
      <c r="G17" s="55">
        <v>1.429</v>
      </c>
      <c r="H17" s="56">
        <v>920</v>
      </c>
      <c r="I17" s="54"/>
      <c r="J17" s="54"/>
      <c r="K17" s="21"/>
    </row>
    <row r="18" spans="1:12" ht="13">
      <c r="A18" s="51" t="s">
        <v>26</v>
      </c>
      <c r="B18" s="52" t="s">
        <v>63</v>
      </c>
      <c r="C18" s="53" t="s">
        <v>267</v>
      </c>
      <c r="D18" s="54">
        <v>32</v>
      </c>
      <c r="E18" s="55">
        <v>54.8</v>
      </c>
      <c r="F18" s="55">
        <f>F17</f>
        <v>90.149999999999977</v>
      </c>
      <c r="G18" s="55">
        <v>1.141</v>
      </c>
      <c r="H18" s="56">
        <v>920</v>
      </c>
      <c r="I18" s="54"/>
      <c r="J18" s="54"/>
      <c r="K18" s="21"/>
    </row>
    <row r="19" spans="1:12" ht="13">
      <c r="A19" s="51" t="s">
        <v>27</v>
      </c>
      <c r="B19" s="52" t="s">
        <v>61</v>
      </c>
      <c r="C19" s="53" t="s">
        <v>265</v>
      </c>
      <c r="D19" s="54">
        <v>28.013000000000002</v>
      </c>
      <c r="E19" s="55"/>
      <c r="F19" s="55">
        <v>77.36</v>
      </c>
      <c r="G19" s="55">
        <v>0.314</v>
      </c>
      <c r="H19" s="56">
        <v>1040</v>
      </c>
      <c r="I19" s="54"/>
      <c r="J19" s="54"/>
      <c r="K19" s="21"/>
    </row>
    <row r="20" spans="1:12" ht="13">
      <c r="A20" s="51" t="s">
        <v>27</v>
      </c>
      <c r="B20" s="52" t="s">
        <v>61</v>
      </c>
      <c r="C20" s="53" t="s">
        <v>267</v>
      </c>
      <c r="D20" s="54">
        <v>28.013000000000002</v>
      </c>
      <c r="E20" s="55"/>
      <c r="F20" s="55">
        <v>77.36</v>
      </c>
      <c r="G20" s="55">
        <v>0.8085</v>
      </c>
      <c r="H20" s="56">
        <v>1040</v>
      </c>
      <c r="I20" s="54"/>
      <c r="J20" s="54"/>
      <c r="K20" s="21"/>
    </row>
    <row r="21" spans="1:12" ht="13">
      <c r="A21" s="51" t="s">
        <v>276</v>
      </c>
      <c r="B21" s="52" t="s">
        <v>310</v>
      </c>
      <c r="C21" s="53" t="s">
        <v>266</v>
      </c>
      <c r="D21" s="54">
        <v>71.099999999999994</v>
      </c>
      <c r="E21" s="55">
        <f>380+273.15</f>
        <v>653.15</v>
      </c>
      <c r="F21" s="55"/>
      <c r="G21" s="55">
        <v>2.14</v>
      </c>
      <c r="H21" s="56"/>
      <c r="I21" s="54"/>
      <c r="J21" s="54"/>
      <c r="K21" s="21"/>
    </row>
    <row r="22" spans="1:12" ht="13">
      <c r="A22" s="51" t="s">
        <v>277</v>
      </c>
      <c r="B22" s="52" t="s">
        <v>311</v>
      </c>
      <c r="C22" s="53" t="s">
        <v>267</v>
      </c>
      <c r="D22" s="54">
        <v>56.11</v>
      </c>
      <c r="E22" s="55"/>
      <c r="F22" s="55"/>
      <c r="G22" s="55"/>
      <c r="H22" s="56">
        <v>1180</v>
      </c>
      <c r="I22" s="54"/>
      <c r="J22" s="54"/>
      <c r="K22" s="21"/>
    </row>
    <row r="23" spans="1:12" ht="13">
      <c r="A23" s="51" t="s">
        <v>277</v>
      </c>
      <c r="B23" s="52" t="s">
        <v>311</v>
      </c>
      <c r="C23" s="53" t="s">
        <v>266</v>
      </c>
      <c r="D23" s="54">
        <v>56.11</v>
      </c>
      <c r="E23" s="55">
        <f>273.15+360</f>
        <v>633.15</v>
      </c>
      <c r="F23" s="55">
        <f>273.15+1320</f>
        <v>1593.15</v>
      </c>
      <c r="G23" s="55">
        <v>2.04</v>
      </c>
      <c r="H23" s="56">
        <v>1180</v>
      </c>
      <c r="I23" s="54"/>
      <c r="J23" s="54"/>
      <c r="K23" s="21"/>
    </row>
    <row r="24" spans="1:12" ht="13">
      <c r="A24" s="51" t="s">
        <v>47</v>
      </c>
      <c r="B24" s="52" t="s">
        <v>48</v>
      </c>
      <c r="C24" s="58" t="s">
        <v>265</v>
      </c>
      <c r="D24" s="59">
        <v>1.0079400000000001</v>
      </c>
      <c r="E24" s="60">
        <v>14.149999999999977</v>
      </c>
      <c r="F24" s="60">
        <v>20.249999999999972</v>
      </c>
      <c r="G24" s="54">
        <v>8.4000000000000005E-2</v>
      </c>
      <c r="H24" s="56">
        <v>709</v>
      </c>
      <c r="I24" s="54"/>
      <c r="J24" s="54">
        <v>0.02</v>
      </c>
      <c r="K24" s="21"/>
    </row>
    <row r="25" spans="1:12" ht="13">
      <c r="A25" s="51" t="s">
        <v>53</v>
      </c>
      <c r="B25" s="52" t="s">
        <v>52</v>
      </c>
      <c r="C25" s="58" t="s">
        <v>265</v>
      </c>
      <c r="D25" s="61">
        <v>4.0026000000000002</v>
      </c>
      <c r="E25" s="60">
        <v>1.1499999999999773</v>
      </c>
      <c r="F25" s="60">
        <v>4.25</v>
      </c>
      <c r="G25" s="54">
        <v>0.17</v>
      </c>
      <c r="H25" s="62">
        <v>5193</v>
      </c>
      <c r="I25" s="54"/>
      <c r="J25" s="54">
        <v>0.1</v>
      </c>
      <c r="K25" s="21"/>
      <c r="L25" s="11"/>
    </row>
    <row r="26" spans="1:12" ht="13">
      <c r="A26" s="51" t="s">
        <v>55</v>
      </c>
      <c r="B26" s="52" t="s">
        <v>54</v>
      </c>
      <c r="C26" s="58" t="s">
        <v>266</v>
      </c>
      <c r="D26" s="63">
        <v>6.9409999999999998</v>
      </c>
      <c r="E26" s="60">
        <v>453.65</v>
      </c>
      <c r="F26" s="60">
        <v>1615.15</v>
      </c>
      <c r="G26" s="54">
        <v>0.53</v>
      </c>
      <c r="H26" s="62">
        <v>3582</v>
      </c>
      <c r="I26" s="54">
        <v>58</v>
      </c>
      <c r="J26" s="54">
        <v>1.1599999999999999</v>
      </c>
      <c r="K26" s="21"/>
      <c r="L26" s="11"/>
    </row>
    <row r="27" spans="1:12" ht="13">
      <c r="A27" s="51" t="s">
        <v>57</v>
      </c>
      <c r="B27" s="52" t="s">
        <v>56</v>
      </c>
      <c r="C27" s="58" t="s">
        <v>266</v>
      </c>
      <c r="D27" s="59">
        <v>9.0121819999999992</v>
      </c>
      <c r="E27" s="60">
        <v>1551.15</v>
      </c>
      <c r="F27" s="60">
        <v>3243.15</v>
      </c>
      <c r="G27" s="54">
        <v>1.85</v>
      </c>
      <c r="H27" s="62">
        <v>1825</v>
      </c>
      <c r="I27" s="54">
        <v>12.3</v>
      </c>
      <c r="J27" s="54">
        <v>10.029999999999999</v>
      </c>
      <c r="K27" s="21"/>
    </row>
    <row r="28" spans="1:12" ht="13">
      <c r="A28" s="51" t="s">
        <v>59</v>
      </c>
      <c r="B28" s="52" t="s">
        <v>58</v>
      </c>
      <c r="C28" s="58" t="s">
        <v>266</v>
      </c>
      <c r="D28" s="59">
        <v>10.811</v>
      </c>
      <c r="E28" s="60">
        <v>2573.15</v>
      </c>
      <c r="F28" s="60">
        <v>2823.15</v>
      </c>
      <c r="G28" s="54">
        <v>2.34</v>
      </c>
      <c r="H28" s="62">
        <v>1026</v>
      </c>
      <c r="I28" s="54"/>
      <c r="J28" s="54">
        <v>17.8</v>
      </c>
      <c r="K28" s="21"/>
    </row>
    <row r="29" spans="1:12" ht="13">
      <c r="A29" s="51" t="s">
        <v>12</v>
      </c>
      <c r="B29" s="52" t="s">
        <v>60</v>
      </c>
      <c r="C29" s="58" t="s">
        <v>266</v>
      </c>
      <c r="D29" s="59">
        <v>12.0107</v>
      </c>
      <c r="E29" s="60">
        <v>3923.15</v>
      </c>
      <c r="F29" s="60">
        <v>5100.1499999999996</v>
      </c>
      <c r="G29" s="54">
        <v>2.25</v>
      </c>
      <c r="H29" s="62">
        <v>709</v>
      </c>
      <c r="I29" s="54">
        <v>1.2</v>
      </c>
      <c r="J29" s="54">
        <v>54.5</v>
      </c>
      <c r="K29" s="21"/>
    </row>
    <row r="30" spans="1:12" ht="13">
      <c r="A30" s="51" t="s">
        <v>12</v>
      </c>
      <c r="B30" s="52" t="s">
        <v>60</v>
      </c>
      <c r="C30" s="58" t="s">
        <v>265</v>
      </c>
      <c r="D30" s="59">
        <v>12.0107</v>
      </c>
      <c r="E30" s="60">
        <v>3923.15</v>
      </c>
      <c r="F30" s="60">
        <v>5100.1499999999996</v>
      </c>
      <c r="G30" s="54"/>
      <c r="H30" s="62">
        <v>600</v>
      </c>
      <c r="I30" s="54"/>
      <c r="J30" s="54"/>
      <c r="K30" s="21"/>
    </row>
    <row r="31" spans="1:12" ht="13">
      <c r="A31" s="51" t="s">
        <v>62</v>
      </c>
      <c r="B31" s="52" t="s">
        <v>61</v>
      </c>
      <c r="C31" s="58" t="s">
        <v>265</v>
      </c>
      <c r="D31" s="63">
        <v>14.0067</v>
      </c>
      <c r="E31" s="60">
        <v>63.149999999999977</v>
      </c>
      <c r="F31" s="60">
        <v>77.349999999999966</v>
      </c>
      <c r="G31" s="54">
        <v>1.17</v>
      </c>
      <c r="H31" s="62">
        <v>1042</v>
      </c>
      <c r="I31" s="54"/>
      <c r="J31" s="54">
        <v>0.12</v>
      </c>
      <c r="K31" s="21"/>
    </row>
    <row r="32" spans="1:12" ht="13">
      <c r="A32" s="51" t="s">
        <v>64</v>
      </c>
      <c r="B32" s="52" t="s">
        <v>63</v>
      </c>
      <c r="C32" s="58" t="s">
        <v>265</v>
      </c>
      <c r="D32" s="63">
        <v>15.9994</v>
      </c>
      <c r="E32" s="60">
        <v>54.149999999999977</v>
      </c>
      <c r="F32" s="60">
        <v>90.149999999999977</v>
      </c>
      <c r="G32" s="54">
        <v>1.33</v>
      </c>
      <c r="H32" s="62">
        <v>92</v>
      </c>
      <c r="I32" s="54"/>
      <c r="J32" s="54"/>
      <c r="K32" s="21"/>
      <c r="L32" s="5"/>
    </row>
    <row r="33" spans="1:11" ht="13">
      <c r="A33" s="51" t="s">
        <v>66</v>
      </c>
      <c r="B33" s="52" t="s">
        <v>65</v>
      </c>
      <c r="C33" s="58" t="s">
        <v>265</v>
      </c>
      <c r="D33" s="59">
        <v>18.998403199999998</v>
      </c>
      <c r="E33" s="60">
        <v>54.149999999999977</v>
      </c>
      <c r="F33" s="60">
        <v>85.049999999999983</v>
      </c>
      <c r="G33" s="54">
        <v>1.58</v>
      </c>
      <c r="H33" s="62">
        <v>824</v>
      </c>
      <c r="I33" s="54"/>
      <c r="J33" s="54"/>
      <c r="K33" s="21"/>
    </row>
    <row r="34" spans="1:11" ht="13">
      <c r="A34" s="51" t="s">
        <v>68</v>
      </c>
      <c r="B34" s="52" t="s">
        <v>67</v>
      </c>
      <c r="C34" s="58" t="s">
        <v>265</v>
      </c>
      <c r="D34" s="59">
        <v>20.1797</v>
      </c>
      <c r="E34" s="60">
        <v>24.149999999999977</v>
      </c>
      <c r="F34" s="60">
        <v>27.149999999999977</v>
      </c>
      <c r="G34" s="54">
        <v>0.84</v>
      </c>
      <c r="H34" s="62">
        <v>1030</v>
      </c>
      <c r="I34" s="54"/>
      <c r="J34" s="54">
        <v>0.1</v>
      </c>
      <c r="K34" s="21"/>
    </row>
    <row r="35" spans="1:11" ht="13">
      <c r="A35" s="51" t="s">
        <v>70</v>
      </c>
      <c r="B35" s="52" t="s">
        <v>69</v>
      </c>
      <c r="C35" s="58" t="s">
        <v>266</v>
      </c>
      <c r="D35" s="64">
        <v>22.98977</v>
      </c>
      <c r="E35" s="60">
        <v>370.95</v>
      </c>
      <c r="F35" s="60">
        <v>1156.1500000000001</v>
      </c>
      <c r="G35" s="54">
        <v>0.97</v>
      </c>
      <c r="H35" s="62">
        <v>1230</v>
      </c>
      <c r="I35" s="54">
        <v>71</v>
      </c>
      <c r="J35" s="54">
        <v>0.68</v>
      </c>
      <c r="K35" s="21"/>
    </row>
    <row r="36" spans="1:11" ht="13">
      <c r="A36" s="51" t="s">
        <v>72</v>
      </c>
      <c r="B36" s="52" t="s">
        <v>71</v>
      </c>
      <c r="C36" s="58" t="s">
        <v>266</v>
      </c>
      <c r="D36" s="65">
        <v>24.305</v>
      </c>
      <c r="E36" s="60">
        <v>921.94999999999993</v>
      </c>
      <c r="F36" s="60">
        <v>1380.15</v>
      </c>
      <c r="G36" s="54">
        <v>1.74</v>
      </c>
      <c r="H36" s="56">
        <v>1020</v>
      </c>
      <c r="I36" s="54">
        <v>26</v>
      </c>
      <c r="J36" s="54">
        <v>3.54</v>
      </c>
      <c r="K36" s="21"/>
    </row>
    <row r="37" spans="1:11" ht="13">
      <c r="A37" s="51" t="s">
        <v>74</v>
      </c>
      <c r="B37" s="52" t="s">
        <v>73</v>
      </c>
      <c r="C37" s="58" t="s">
        <v>266</v>
      </c>
      <c r="D37" s="64">
        <v>26.981538</v>
      </c>
      <c r="E37" s="60">
        <v>933.55</v>
      </c>
      <c r="F37" s="60">
        <v>2740.15</v>
      </c>
      <c r="G37" s="54">
        <v>2.7</v>
      </c>
      <c r="H37" s="56">
        <v>900</v>
      </c>
      <c r="I37" s="54">
        <v>23.8</v>
      </c>
      <c r="J37" s="54">
        <v>7.22</v>
      </c>
      <c r="K37" s="21"/>
    </row>
    <row r="38" spans="1:11" ht="13">
      <c r="A38" s="51" t="s">
        <v>76</v>
      </c>
      <c r="B38" s="52" t="s">
        <v>75</v>
      </c>
      <c r="C38" s="58" t="s">
        <v>266</v>
      </c>
      <c r="D38" s="59">
        <v>28.0855</v>
      </c>
      <c r="E38" s="60">
        <v>1683.15</v>
      </c>
      <c r="F38" s="60">
        <v>2628.15</v>
      </c>
      <c r="G38" s="54">
        <v>2.33</v>
      </c>
      <c r="H38" s="56">
        <v>700</v>
      </c>
      <c r="I38" s="54">
        <v>7.6</v>
      </c>
      <c r="J38" s="54">
        <v>9.8800000000000008</v>
      </c>
      <c r="K38" s="21"/>
    </row>
    <row r="39" spans="1:11" ht="13">
      <c r="A39" s="51" t="s">
        <v>50</v>
      </c>
      <c r="B39" s="52" t="s">
        <v>77</v>
      </c>
      <c r="C39" s="58" t="s">
        <v>266</v>
      </c>
      <c r="D39" s="64">
        <v>30.973761</v>
      </c>
      <c r="E39" s="60">
        <v>317.25</v>
      </c>
      <c r="F39" s="60">
        <v>553.15</v>
      </c>
      <c r="G39" s="54">
        <v>1.82</v>
      </c>
      <c r="H39" s="62">
        <v>769</v>
      </c>
      <c r="I39" s="54">
        <v>124</v>
      </c>
      <c r="J39" s="54">
        <v>3.04</v>
      </c>
      <c r="K39" s="21"/>
    </row>
    <row r="40" spans="1:11" ht="13">
      <c r="A40" s="51" t="s">
        <v>49</v>
      </c>
      <c r="B40" s="52" t="s">
        <v>78</v>
      </c>
      <c r="C40" s="58" t="s">
        <v>266</v>
      </c>
      <c r="D40" s="59">
        <v>32.064999999999998</v>
      </c>
      <c r="E40" s="60">
        <v>392.15</v>
      </c>
      <c r="F40" s="60">
        <v>3104.15</v>
      </c>
      <c r="G40" s="54">
        <v>2.0699999999999998</v>
      </c>
      <c r="H40" s="56">
        <v>710</v>
      </c>
      <c r="I40" s="54">
        <v>64.099999999999994</v>
      </c>
      <c r="J40" s="54">
        <v>1.78</v>
      </c>
      <c r="K40" s="21"/>
    </row>
    <row r="41" spans="1:11" ht="13">
      <c r="A41" s="51" t="s">
        <v>80</v>
      </c>
      <c r="B41" s="52" t="s">
        <v>79</v>
      </c>
      <c r="C41" s="58" t="s">
        <v>266</v>
      </c>
      <c r="D41" s="63">
        <v>35.453000000000003</v>
      </c>
      <c r="E41" s="60">
        <v>172.14999999999998</v>
      </c>
      <c r="F41" s="60">
        <v>238.54999999999998</v>
      </c>
      <c r="G41" s="54">
        <v>2.95</v>
      </c>
      <c r="H41" s="56">
        <v>480</v>
      </c>
      <c r="I41" s="54"/>
      <c r="J41" s="54"/>
      <c r="K41" s="21"/>
    </row>
    <row r="42" spans="1:11" ht="13">
      <c r="A42" s="51" t="s">
        <v>82</v>
      </c>
      <c r="B42" s="52" t="s">
        <v>81</v>
      </c>
      <c r="C42" s="58" t="s">
        <v>265</v>
      </c>
      <c r="D42" s="63">
        <v>39.948</v>
      </c>
      <c r="E42" s="60">
        <v>84.149999999999977</v>
      </c>
      <c r="F42" s="60">
        <v>87.449999999999989</v>
      </c>
      <c r="G42" s="54">
        <v>1.66</v>
      </c>
      <c r="H42" s="56">
        <v>520</v>
      </c>
      <c r="I42" s="54"/>
      <c r="J42" s="54">
        <v>0.16</v>
      </c>
      <c r="K42" s="21"/>
    </row>
    <row r="43" spans="1:11" ht="13">
      <c r="A43" s="51" t="s">
        <v>13</v>
      </c>
      <c r="B43" s="52" t="s">
        <v>83</v>
      </c>
      <c r="C43" s="58" t="s">
        <v>266</v>
      </c>
      <c r="D43" s="59">
        <v>39.098300000000002</v>
      </c>
      <c r="E43" s="60">
        <v>336.45</v>
      </c>
      <c r="F43" s="60">
        <v>1033.1500000000001</v>
      </c>
      <c r="G43" s="54">
        <v>0.86</v>
      </c>
      <c r="H43" s="62">
        <v>757</v>
      </c>
      <c r="I43" s="54">
        <v>84</v>
      </c>
      <c r="J43" s="54">
        <v>0.32</v>
      </c>
      <c r="K43" s="21"/>
    </row>
    <row r="44" spans="1:11" ht="13">
      <c r="A44" s="51" t="s">
        <v>85</v>
      </c>
      <c r="B44" s="52" t="s">
        <v>84</v>
      </c>
      <c r="C44" s="58" t="s">
        <v>266</v>
      </c>
      <c r="D44" s="59">
        <v>40.078000000000003</v>
      </c>
      <c r="E44" s="60">
        <v>1112.1500000000001</v>
      </c>
      <c r="F44" s="60">
        <v>1757.15</v>
      </c>
      <c r="G44" s="54">
        <v>1.54</v>
      </c>
      <c r="H44" s="62">
        <v>647</v>
      </c>
      <c r="I44" s="54">
        <v>22.5</v>
      </c>
      <c r="J44" s="54">
        <v>1.52</v>
      </c>
      <c r="K44" s="21"/>
    </row>
    <row r="45" spans="1:11" ht="13">
      <c r="A45" s="51" t="s">
        <v>87</v>
      </c>
      <c r="B45" s="52" t="s">
        <v>86</v>
      </c>
      <c r="C45" s="58" t="s">
        <v>266</v>
      </c>
      <c r="D45" s="64">
        <v>44.955910000000003</v>
      </c>
      <c r="E45" s="60">
        <v>1812.15</v>
      </c>
      <c r="F45" s="60">
        <v>3104.15</v>
      </c>
      <c r="G45" s="54">
        <v>2.99</v>
      </c>
      <c r="H45" s="62">
        <v>568</v>
      </c>
      <c r="I45" s="54"/>
      <c r="J45" s="54">
        <v>4.3499999999999996</v>
      </c>
      <c r="K45" s="21"/>
    </row>
    <row r="46" spans="1:11" ht="13">
      <c r="A46" s="51" t="s">
        <v>89</v>
      </c>
      <c r="B46" s="52" t="s">
        <v>88</v>
      </c>
      <c r="C46" s="58" t="s">
        <v>266</v>
      </c>
      <c r="D46" s="59">
        <v>47.866999999999997</v>
      </c>
      <c r="E46" s="60">
        <v>1933.15</v>
      </c>
      <c r="F46" s="60">
        <v>3560.15</v>
      </c>
      <c r="G46" s="54">
        <v>4.51</v>
      </c>
      <c r="H46" s="62">
        <v>523</v>
      </c>
      <c r="I46" s="54">
        <v>9</v>
      </c>
      <c r="J46" s="54">
        <v>10.51</v>
      </c>
      <c r="K46" s="21"/>
    </row>
    <row r="47" spans="1:11" ht="13">
      <c r="A47" s="51" t="s">
        <v>91</v>
      </c>
      <c r="B47" s="52" t="s">
        <v>90</v>
      </c>
      <c r="C47" s="58" t="s">
        <v>266</v>
      </c>
      <c r="D47" s="59">
        <v>50.941499999999998</v>
      </c>
      <c r="E47" s="60">
        <v>2163.15</v>
      </c>
      <c r="F47" s="60">
        <v>3653.15</v>
      </c>
      <c r="G47" s="54">
        <v>6.09</v>
      </c>
      <c r="H47" s="62">
        <v>489</v>
      </c>
      <c r="I47" s="54"/>
      <c r="J47" s="54">
        <v>16.190000000000001</v>
      </c>
      <c r="K47" s="21"/>
    </row>
    <row r="48" spans="1:11" ht="13">
      <c r="A48" s="51" t="s">
        <v>93</v>
      </c>
      <c r="B48" s="52" t="s">
        <v>92</v>
      </c>
      <c r="C48" s="58" t="s">
        <v>266</v>
      </c>
      <c r="D48" s="59">
        <v>51.996099999999998</v>
      </c>
      <c r="E48" s="60">
        <v>2130.15</v>
      </c>
      <c r="F48" s="60">
        <v>2945.15</v>
      </c>
      <c r="G48" s="54">
        <v>7.14</v>
      </c>
      <c r="H48" s="62">
        <v>449</v>
      </c>
      <c r="I48" s="54">
        <v>7.5</v>
      </c>
      <c r="J48" s="54">
        <v>19.010000000000002</v>
      </c>
      <c r="K48" s="21"/>
    </row>
    <row r="49" spans="1:11" ht="13">
      <c r="A49" s="51" t="s">
        <v>95</v>
      </c>
      <c r="B49" s="52" t="s">
        <v>94</v>
      </c>
      <c r="C49" s="58" t="s">
        <v>266</v>
      </c>
      <c r="D49" s="59">
        <v>54.938048999999999</v>
      </c>
      <c r="E49" s="60">
        <v>1517.15</v>
      </c>
      <c r="F49" s="60">
        <v>2235.15</v>
      </c>
      <c r="G49" s="54">
        <v>7.44</v>
      </c>
      <c r="H49" s="56">
        <v>480</v>
      </c>
      <c r="I49" s="54">
        <v>23</v>
      </c>
      <c r="J49" s="54">
        <v>5.96</v>
      </c>
      <c r="K49" s="21"/>
    </row>
    <row r="50" spans="1:11" ht="13">
      <c r="A50" s="51" t="s">
        <v>97</v>
      </c>
      <c r="B50" s="52" t="s">
        <v>96</v>
      </c>
      <c r="C50" s="58" t="s">
        <v>266</v>
      </c>
      <c r="D50" s="59">
        <v>55.844999999999999</v>
      </c>
      <c r="E50" s="60">
        <v>1808.15</v>
      </c>
      <c r="F50" s="60">
        <v>3023.15</v>
      </c>
      <c r="G50" s="54">
        <v>7.87</v>
      </c>
      <c r="H50" s="62">
        <v>449</v>
      </c>
      <c r="I50" s="54">
        <v>12</v>
      </c>
      <c r="J50" s="54">
        <v>16.829999999999998</v>
      </c>
      <c r="K50" s="21"/>
    </row>
    <row r="51" spans="1:11" ht="13">
      <c r="A51" s="51" t="s">
        <v>99</v>
      </c>
      <c r="B51" s="52" t="s">
        <v>98</v>
      </c>
      <c r="C51" s="58" t="s">
        <v>266</v>
      </c>
      <c r="D51" s="64">
        <v>58.933199999999999</v>
      </c>
      <c r="E51" s="60">
        <v>1768.15</v>
      </c>
      <c r="F51" s="60">
        <v>3143.15</v>
      </c>
      <c r="G51" s="54">
        <v>8.89</v>
      </c>
      <c r="H51" s="62">
        <v>421</v>
      </c>
      <c r="I51" s="54">
        <v>13</v>
      </c>
      <c r="J51" s="54">
        <v>19.14</v>
      </c>
      <c r="K51" s="21"/>
    </row>
    <row r="52" spans="1:11" ht="13">
      <c r="A52" s="51" t="s">
        <v>101</v>
      </c>
      <c r="B52" s="52" t="s">
        <v>100</v>
      </c>
      <c r="C52" s="58" t="s">
        <v>266</v>
      </c>
      <c r="D52" s="59">
        <v>58.693399999999997</v>
      </c>
      <c r="E52" s="60">
        <v>1726.15</v>
      </c>
      <c r="F52" s="60">
        <v>3003.15</v>
      </c>
      <c r="G52" s="54">
        <v>8.91</v>
      </c>
      <c r="H52" s="62">
        <v>444</v>
      </c>
      <c r="I52" s="54">
        <v>12.8</v>
      </c>
      <c r="J52" s="54">
        <v>18.600000000000001</v>
      </c>
      <c r="K52" s="21"/>
    </row>
    <row r="53" spans="1:11" ht="13">
      <c r="A53" s="51" t="s">
        <v>103</v>
      </c>
      <c r="B53" s="52" t="s">
        <v>102</v>
      </c>
      <c r="C53" s="58" t="s">
        <v>266</v>
      </c>
      <c r="D53" s="59">
        <v>63.545999999999999</v>
      </c>
      <c r="E53" s="60">
        <v>1356.5500000000002</v>
      </c>
      <c r="F53" s="60">
        <v>2840.15</v>
      </c>
      <c r="G53" s="54">
        <v>8.92</v>
      </c>
      <c r="H53" s="62">
        <v>385</v>
      </c>
      <c r="I53" s="54">
        <v>16.8</v>
      </c>
      <c r="J53" s="54">
        <v>13.7</v>
      </c>
      <c r="K53" s="21"/>
    </row>
    <row r="54" spans="1:11" ht="13">
      <c r="A54" s="51" t="s">
        <v>105</v>
      </c>
      <c r="B54" s="52" t="s">
        <v>104</v>
      </c>
      <c r="C54" s="58" t="s">
        <v>266</v>
      </c>
      <c r="D54" s="59">
        <v>65.39</v>
      </c>
      <c r="E54" s="60">
        <v>692.75</v>
      </c>
      <c r="F54" s="60">
        <v>1180.1500000000001</v>
      </c>
      <c r="G54" s="54">
        <v>7.14</v>
      </c>
      <c r="H54" s="62">
        <v>388</v>
      </c>
      <c r="I54" s="54">
        <v>26.3</v>
      </c>
      <c r="J54" s="54">
        <v>5.98</v>
      </c>
      <c r="K54" s="21"/>
    </row>
    <row r="55" spans="1:11" ht="13">
      <c r="A55" s="51" t="s">
        <v>107</v>
      </c>
      <c r="B55" s="52" t="s">
        <v>106</v>
      </c>
      <c r="C55" s="58" t="s">
        <v>266</v>
      </c>
      <c r="D55" s="59">
        <v>69.722999999999999</v>
      </c>
      <c r="E55" s="60">
        <v>302.95</v>
      </c>
      <c r="F55" s="60">
        <v>2676.15</v>
      </c>
      <c r="G55" s="54">
        <v>5.91</v>
      </c>
      <c r="H55" s="62">
        <v>371</v>
      </c>
      <c r="I55" s="54">
        <v>18</v>
      </c>
      <c r="J55" s="54">
        <v>5.69</v>
      </c>
      <c r="K55" s="21"/>
    </row>
    <row r="56" spans="1:11" ht="13">
      <c r="A56" s="51" t="s">
        <v>109</v>
      </c>
      <c r="B56" s="52" t="s">
        <v>108</v>
      </c>
      <c r="C56" s="58" t="s">
        <v>266</v>
      </c>
      <c r="D56" s="59">
        <v>72.64</v>
      </c>
      <c r="E56" s="60">
        <v>1210.55</v>
      </c>
      <c r="F56" s="60">
        <v>3103.15</v>
      </c>
      <c r="G56" s="54">
        <v>5.32</v>
      </c>
      <c r="H56" s="56">
        <v>320</v>
      </c>
      <c r="I56" s="54">
        <v>6</v>
      </c>
      <c r="J56" s="54">
        <v>7.72</v>
      </c>
      <c r="K56" s="21"/>
    </row>
    <row r="57" spans="1:11" ht="13">
      <c r="A57" s="51" t="s">
        <v>111</v>
      </c>
      <c r="B57" s="52" t="s">
        <v>110</v>
      </c>
      <c r="C57" s="58" t="s">
        <v>266</v>
      </c>
      <c r="D57" s="61">
        <v>74.921599999999998</v>
      </c>
      <c r="E57" s="60">
        <v>886.15</v>
      </c>
      <c r="F57" s="60">
        <v>1090.1500000000001</v>
      </c>
      <c r="G57" s="54">
        <v>5.72</v>
      </c>
      <c r="H57" s="56">
        <v>330</v>
      </c>
      <c r="I57" s="54"/>
      <c r="J57" s="54">
        <v>3.94</v>
      </c>
      <c r="K57" s="21"/>
    </row>
    <row r="58" spans="1:11" ht="13">
      <c r="A58" s="51" t="s">
        <v>113</v>
      </c>
      <c r="B58" s="52" t="s">
        <v>112</v>
      </c>
      <c r="C58" s="58" t="s">
        <v>266</v>
      </c>
      <c r="D58" s="63">
        <v>78.959999999999994</v>
      </c>
      <c r="E58" s="60">
        <v>490.15</v>
      </c>
      <c r="F58" s="60">
        <v>958.15</v>
      </c>
      <c r="G58" s="54">
        <v>4.8099999999999996</v>
      </c>
      <c r="H58" s="56">
        <v>320</v>
      </c>
      <c r="I58" s="54">
        <v>37</v>
      </c>
      <c r="J58" s="54">
        <v>0.91</v>
      </c>
      <c r="K58" s="21"/>
    </row>
    <row r="59" spans="1:11" ht="13">
      <c r="A59" s="51" t="s">
        <v>115</v>
      </c>
      <c r="B59" s="52" t="s">
        <v>114</v>
      </c>
      <c r="C59" s="58" t="s">
        <v>267</v>
      </c>
      <c r="D59" s="59">
        <v>79.903999999999996</v>
      </c>
      <c r="E59" s="60">
        <v>266.14999999999998</v>
      </c>
      <c r="F59" s="60">
        <v>331.95</v>
      </c>
      <c r="G59" s="54">
        <v>3.14</v>
      </c>
      <c r="H59" s="62">
        <v>266</v>
      </c>
      <c r="I59" s="54"/>
      <c r="J59" s="54"/>
      <c r="K59" s="21"/>
    </row>
    <row r="60" spans="1:11" ht="13">
      <c r="A60" s="51" t="s">
        <v>117</v>
      </c>
      <c r="B60" s="52" t="s">
        <v>116</v>
      </c>
      <c r="C60" s="58" t="s">
        <v>265</v>
      </c>
      <c r="D60" s="60">
        <v>83.8</v>
      </c>
      <c r="E60" s="60">
        <v>116.14999999999998</v>
      </c>
      <c r="F60" s="60">
        <v>20.849999999999966</v>
      </c>
      <c r="G60" s="54">
        <v>3.48</v>
      </c>
      <c r="H60" s="62">
        <v>248</v>
      </c>
      <c r="I60" s="54"/>
      <c r="J60" s="54">
        <v>0.18</v>
      </c>
      <c r="K60" s="21"/>
    </row>
    <row r="61" spans="1:11" ht="13">
      <c r="A61" s="51" t="s">
        <v>119</v>
      </c>
      <c r="B61" s="52" t="s">
        <v>118</v>
      </c>
      <c r="C61" s="58" t="s">
        <v>266</v>
      </c>
      <c r="D61" s="59">
        <v>85.467799999999997</v>
      </c>
      <c r="E61" s="60">
        <v>312.04999999999995</v>
      </c>
      <c r="F61" s="60">
        <v>959.15</v>
      </c>
      <c r="G61" s="54">
        <v>1.53</v>
      </c>
      <c r="H61" s="62">
        <v>363</v>
      </c>
      <c r="I61" s="54">
        <v>90</v>
      </c>
      <c r="J61" s="54">
        <v>0.31</v>
      </c>
      <c r="K61" s="21"/>
    </row>
    <row r="62" spans="1:11" ht="13">
      <c r="A62" s="51" t="s">
        <v>121</v>
      </c>
      <c r="B62" s="52" t="s">
        <v>120</v>
      </c>
      <c r="C62" s="58" t="s">
        <v>266</v>
      </c>
      <c r="D62" s="59">
        <v>87.62</v>
      </c>
      <c r="E62" s="60">
        <v>1042.1500000000001</v>
      </c>
      <c r="F62" s="60">
        <v>1657.15</v>
      </c>
      <c r="G62" s="54">
        <v>2.63</v>
      </c>
      <c r="H62" s="56">
        <v>300</v>
      </c>
      <c r="I62" s="54"/>
      <c r="J62" s="54">
        <v>1.1599999999999999</v>
      </c>
      <c r="K62" s="21"/>
    </row>
    <row r="63" spans="1:11" ht="13">
      <c r="A63" s="51" t="s">
        <v>123</v>
      </c>
      <c r="B63" s="52" t="s">
        <v>122</v>
      </c>
      <c r="C63" s="58" t="s">
        <v>266</v>
      </c>
      <c r="D63" s="59">
        <v>88.905850000000001</v>
      </c>
      <c r="E63" s="60">
        <v>1796.15</v>
      </c>
      <c r="F63" s="60">
        <v>3611.15</v>
      </c>
      <c r="G63" s="54">
        <v>4.47</v>
      </c>
      <c r="H63" s="56">
        <v>300</v>
      </c>
      <c r="I63" s="54"/>
      <c r="J63" s="54">
        <v>3.66</v>
      </c>
      <c r="K63" s="21"/>
    </row>
    <row r="64" spans="1:11" ht="13">
      <c r="A64" s="51" t="s">
        <v>125</v>
      </c>
      <c r="B64" s="52" t="s">
        <v>124</v>
      </c>
      <c r="C64" s="58" t="s">
        <v>266</v>
      </c>
      <c r="D64" s="59">
        <v>91.224000000000004</v>
      </c>
      <c r="E64" s="60">
        <v>2125.15</v>
      </c>
      <c r="F64" s="60">
        <v>4650.1499999999996</v>
      </c>
      <c r="G64" s="54">
        <v>6.51</v>
      </c>
      <c r="H64" s="62">
        <v>278</v>
      </c>
      <c r="I64" s="54">
        <v>4.8</v>
      </c>
      <c r="J64" s="54">
        <v>8.33</v>
      </c>
      <c r="K64" s="21"/>
    </row>
    <row r="65" spans="1:11" ht="13">
      <c r="A65" s="51" t="s">
        <v>127</v>
      </c>
      <c r="B65" s="52" t="s">
        <v>126</v>
      </c>
      <c r="C65" s="58" t="s">
        <v>266</v>
      </c>
      <c r="D65" s="59">
        <v>92.906379999999999</v>
      </c>
      <c r="E65" s="60">
        <v>2741.15</v>
      </c>
      <c r="F65" s="60">
        <v>5015.1499999999996</v>
      </c>
      <c r="G65" s="54">
        <v>8.58</v>
      </c>
      <c r="H65" s="62">
        <v>265</v>
      </c>
      <c r="I65" s="54">
        <v>7.1</v>
      </c>
      <c r="J65" s="54">
        <v>17.02</v>
      </c>
      <c r="K65" s="21"/>
    </row>
    <row r="66" spans="1:11" ht="13">
      <c r="A66" s="51" t="s">
        <v>129</v>
      </c>
      <c r="B66" s="52" t="s">
        <v>128</v>
      </c>
      <c r="C66" s="58" t="s">
        <v>266</v>
      </c>
      <c r="D66" s="63">
        <v>95.94</v>
      </c>
      <c r="E66" s="60">
        <v>2890.15</v>
      </c>
      <c r="F66" s="60">
        <v>5833.15</v>
      </c>
      <c r="G66" s="54">
        <v>10.28</v>
      </c>
      <c r="H66" s="56"/>
      <c r="I66" s="54">
        <v>5</v>
      </c>
      <c r="J66" s="54">
        <v>33.6</v>
      </c>
      <c r="K66" s="21"/>
    </row>
    <row r="67" spans="1:11" ht="13">
      <c r="A67" s="51" t="s">
        <v>131</v>
      </c>
      <c r="B67" s="52" t="s">
        <v>130</v>
      </c>
      <c r="C67" s="58" t="s">
        <v>266</v>
      </c>
      <c r="D67" s="59">
        <v>98.906300000000002</v>
      </c>
      <c r="E67" s="60">
        <v>2445.15</v>
      </c>
      <c r="F67" s="60">
        <v>5150.1499999999996</v>
      </c>
      <c r="G67" s="54">
        <v>11.49</v>
      </c>
      <c r="H67" s="56">
        <v>240</v>
      </c>
      <c r="I67" s="54"/>
      <c r="J67" s="54">
        <v>29.7</v>
      </c>
      <c r="K67" s="21"/>
    </row>
    <row r="68" spans="1:11" ht="13">
      <c r="A68" s="51" t="s">
        <v>133</v>
      </c>
      <c r="B68" s="52" t="s">
        <v>132</v>
      </c>
      <c r="C68" s="58" t="s">
        <v>266</v>
      </c>
      <c r="D68" s="59">
        <v>101.07</v>
      </c>
      <c r="E68" s="60">
        <v>2583.15</v>
      </c>
      <c r="F68" s="60">
        <v>4173.1499999999996</v>
      </c>
      <c r="G68" s="54">
        <v>12.45</v>
      </c>
      <c r="H68" s="62">
        <v>238</v>
      </c>
      <c r="I68" s="54">
        <v>9.6</v>
      </c>
      <c r="J68" s="54">
        <v>32.08</v>
      </c>
      <c r="K68" s="21"/>
    </row>
    <row r="69" spans="1:11" ht="13">
      <c r="A69" s="51" t="s">
        <v>135</v>
      </c>
      <c r="B69" s="52" t="s">
        <v>134</v>
      </c>
      <c r="C69" s="58" t="s">
        <v>266</v>
      </c>
      <c r="D69" s="59">
        <v>102.9055</v>
      </c>
      <c r="E69" s="60">
        <v>2239.15</v>
      </c>
      <c r="F69" s="60">
        <v>5900.15</v>
      </c>
      <c r="G69" s="54">
        <v>12.41</v>
      </c>
      <c r="H69" s="62">
        <v>242</v>
      </c>
      <c r="I69" s="54">
        <v>8.5</v>
      </c>
      <c r="J69" s="54">
        <v>27.04</v>
      </c>
      <c r="K69" s="21"/>
    </row>
    <row r="70" spans="1:11" ht="13">
      <c r="A70" s="51" t="s">
        <v>137</v>
      </c>
      <c r="B70" s="52" t="s">
        <v>136</v>
      </c>
      <c r="C70" s="58" t="s">
        <v>266</v>
      </c>
      <c r="D70" s="59">
        <v>106.42</v>
      </c>
      <c r="E70" s="60">
        <v>1827.15</v>
      </c>
      <c r="F70" s="60">
        <v>3243.15</v>
      </c>
      <c r="G70" s="54">
        <v>12.02</v>
      </c>
      <c r="H70" s="62">
        <v>244</v>
      </c>
      <c r="I70" s="54">
        <v>11</v>
      </c>
      <c r="J70" s="54">
        <v>18.079999999999998</v>
      </c>
      <c r="K70" s="21"/>
    </row>
    <row r="71" spans="1:11" ht="13">
      <c r="A71" s="51" t="s">
        <v>139</v>
      </c>
      <c r="B71" s="52" t="s">
        <v>138</v>
      </c>
      <c r="C71" s="58" t="s">
        <v>266</v>
      </c>
      <c r="D71" s="59">
        <v>107.8682</v>
      </c>
      <c r="E71" s="60">
        <v>1235.05</v>
      </c>
      <c r="F71" s="60">
        <v>2485.15</v>
      </c>
      <c r="G71" s="54">
        <v>10.49</v>
      </c>
      <c r="H71" s="62">
        <v>235</v>
      </c>
      <c r="I71" s="54">
        <v>19.7</v>
      </c>
      <c r="J71" s="54">
        <v>10.07</v>
      </c>
      <c r="K71" s="21"/>
    </row>
    <row r="72" spans="1:11" ht="13">
      <c r="A72" s="51" t="s">
        <v>141</v>
      </c>
      <c r="B72" s="52" t="s">
        <v>140</v>
      </c>
      <c r="C72" s="58" t="s">
        <v>266</v>
      </c>
      <c r="D72" s="59">
        <v>112.411</v>
      </c>
      <c r="E72" s="60">
        <v>594.04999999999995</v>
      </c>
      <c r="F72" s="60">
        <v>1038.1500000000001</v>
      </c>
      <c r="G72" s="54">
        <v>8.64</v>
      </c>
      <c r="H72" s="62">
        <v>232</v>
      </c>
      <c r="I72" s="54">
        <v>29.4</v>
      </c>
      <c r="J72" s="54">
        <v>4.67</v>
      </c>
      <c r="K72" s="21"/>
    </row>
    <row r="73" spans="1:11" ht="13">
      <c r="A73" s="51" t="s">
        <v>143</v>
      </c>
      <c r="B73" s="52" t="s">
        <v>142</v>
      </c>
      <c r="C73" s="58" t="s">
        <v>266</v>
      </c>
      <c r="D73" s="59">
        <v>114.818</v>
      </c>
      <c r="E73" s="60">
        <v>429.75</v>
      </c>
      <c r="F73" s="60">
        <v>2353.15</v>
      </c>
      <c r="G73" s="54">
        <v>7.31</v>
      </c>
      <c r="H73" s="62">
        <v>233</v>
      </c>
      <c r="I73" s="54">
        <v>56</v>
      </c>
      <c r="J73" s="54">
        <v>4.1100000000000003</v>
      </c>
      <c r="K73" s="21"/>
    </row>
    <row r="74" spans="1:11" ht="13">
      <c r="A74" s="51" t="s">
        <v>145</v>
      </c>
      <c r="B74" s="52" t="s">
        <v>144</v>
      </c>
      <c r="C74" s="58" t="s">
        <v>266</v>
      </c>
      <c r="D74" s="66">
        <v>118.71</v>
      </c>
      <c r="E74" s="60">
        <v>505.15</v>
      </c>
      <c r="F74" s="60">
        <v>2543.15</v>
      </c>
      <c r="G74" s="54">
        <v>7.29</v>
      </c>
      <c r="H74" s="62">
        <v>228</v>
      </c>
      <c r="I74" s="54">
        <v>27</v>
      </c>
      <c r="J74" s="54">
        <v>5.5</v>
      </c>
      <c r="K74" s="21"/>
    </row>
    <row r="75" spans="1:11" ht="13">
      <c r="A75" s="51" t="s">
        <v>147</v>
      </c>
      <c r="B75" s="52" t="s">
        <v>146</v>
      </c>
      <c r="C75" s="58" t="s">
        <v>266</v>
      </c>
      <c r="D75" s="66">
        <v>121.76</v>
      </c>
      <c r="E75" s="60">
        <v>903.85</v>
      </c>
      <c r="F75" s="60">
        <v>2023.15</v>
      </c>
      <c r="G75" s="54">
        <v>6.69</v>
      </c>
      <c r="H75" s="62">
        <v>207</v>
      </c>
      <c r="I75" s="54">
        <v>10.9</v>
      </c>
      <c r="J75" s="54">
        <v>3.83</v>
      </c>
      <c r="K75" s="21"/>
    </row>
    <row r="76" spans="1:11" ht="13">
      <c r="A76" s="51" t="s">
        <v>149</v>
      </c>
      <c r="B76" s="52" t="s">
        <v>148</v>
      </c>
      <c r="C76" s="58" t="s">
        <v>266</v>
      </c>
      <c r="D76" s="60">
        <v>127.6</v>
      </c>
      <c r="E76" s="60">
        <v>722.65</v>
      </c>
      <c r="F76" s="60">
        <v>1263.1500000000001</v>
      </c>
      <c r="G76" s="54">
        <v>6.25</v>
      </c>
      <c r="H76" s="62">
        <v>202</v>
      </c>
      <c r="I76" s="54">
        <v>17.2</v>
      </c>
      <c r="J76" s="54">
        <v>2.2999999999999998</v>
      </c>
      <c r="K76" s="21"/>
    </row>
    <row r="77" spans="1:11" ht="13">
      <c r="A77" s="51" t="s">
        <v>51</v>
      </c>
      <c r="B77" s="52" t="s">
        <v>150</v>
      </c>
      <c r="C77" s="58" t="s">
        <v>266</v>
      </c>
      <c r="D77" s="59">
        <v>126.90447</v>
      </c>
      <c r="E77" s="60">
        <v>386.65</v>
      </c>
      <c r="F77" s="60">
        <v>457.15</v>
      </c>
      <c r="G77" s="54">
        <v>4.9400000000000004</v>
      </c>
      <c r="H77" s="62">
        <v>145</v>
      </c>
      <c r="I77" s="54">
        <v>83</v>
      </c>
      <c r="J77" s="54"/>
      <c r="K77" s="21"/>
    </row>
    <row r="78" spans="1:11" ht="13">
      <c r="A78" s="51" t="s">
        <v>152</v>
      </c>
      <c r="B78" s="52" t="s">
        <v>151</v>
      </c>
      <c r="C78" s="58" t="s">
        <v>265</v>
      </c>
      <c r="D78" s="59">
        <v>131.29300000000001</v>
      </c>
      <c r="E78" s="60">
        <v>161.14999999999998</v>
      </c>
      <c r="F78" s="60">
        <v>166.04999999999998</v>
      </c>
      <c r="G78" s="54">
        <v>5.49</v>
      </c>
      <c r="H78" s="62">
        <v>158</v>
      </c>
      <c r="I78" s="54"/>
      <c r="J78" s="54"/>
      <c r="K78" s="21"/>
    </row>
    <row r="79" spans="1:11" ht="13">
      <c r="A79" s="51" t="s">
        <v>154</v>
      </c>
      <c r="B79" s="52" t="s">
        <v>153</v>
      </c>
      <c r="C79" s="58" t="s">
        <v>266</v>
      </c>
      <c r="D79" s="59">
        <v>132.90545</v>
      </c>
      <c r="E79" s="60">
        <v>301.54999999999995</v>
      </c>
      <c r="F79" s="60">
        <v>942.15</v>
      </c>
      <c r="G79" s="54">
        <v>1.88</v>
      </c>
      <c r="H79" s="56">
        <v>240</v>
      </c>
      <c r="I79" s="54">
        <v>97</v>
      </c>
      <c r="J79" s="54">
        <v>0.2</v>
      </c>
      <c r="K79" s="21"/>
    </row>
    <row r="80" spans="1:11" ht="13">
      <c r="A80" s="51" t="s">
        <v>156</v>
      </c>
      <c r="B80" s="52" t="s">
        <v>155</v>
      </c>
      <c r="C80" s="58" t="s">
        <v>266</v>
      </c>
      <c r="D80" s="59">
        <v>137.327</v>
      </c>
      <c r="E80" s="60">
        <v>998.15</v>
      </c>
      <c r="F80" s="60">
        <v>1913.15</v>
      </c>
      <c r="G80" s="54">
        <v>3.65</v>
      </c>
      <c r="H80" s="56"/>
      <c r="I80" s="54"/>
      <c r="J80" s="54">
        <v>1.03</v>
      </c>
      <c r="K80" s="21"/>
    </row>
    <row r="81" spans="1:11" ht="13">
      <c r="A81" s="51" t="s">
        <v>158</v>
      </c>
      <c r="B81" s="52" t="s">
        <v>157</v>
      </c>
      <c r="C81" s="58" t="s">
        <v>266</v>
      </c>
      <c r="D81" s="59">
        <v>138.90549999999999</v>
      </c>
      <c r="E81" s="60">
        <v>1193.1500000000001</v>
      </c>
      <c r="F81" s="60">
        <v>3730.15</v>
      </c>
      <c r="G81" s="54">
        <v>6.16</v>
      </c>
      <c r="H81" s="56"/>
      <c r="I81" s="54"/>
      <c r="J81" s="54">
        <v>2.4300000000000002</v>
      </c>
      <c r="K81" s="21"/>
    </row>
    <row r="82" spans="1:11" ht="13">
      <c r="A82" s="51" t="s">
        <v>160</v>
      </c>
      <c r="B82" s="52" t="s">
        <v>159</v>
      </c>
      <c r="C82" s="58" t="s">
        <v>266</v>
      </c>
      <c r="D82" s="59">
        <v>141.11600000000001</v>
      </c>
      <c r="E82" s="60">
        <v>1071.1500000000001</v>
      </c>
      <c r="F82" s="60">
        <v>3699.15</v>
      </c>
      <c r="G82" s="54">
        <v>6.77</v>
      </c>
      <c r="H82" s="56"/>
      <c r="I82" s="54"/>
      <c r="J82" s="54">
        <v>2.39</v>
      </c>
      <c r="K82" s="21"/>
    </row>
    <row r="83" spans="1:11" ht="13">
      <c r="A83" s="51" t="s">
        <v>11</v>
      </c>
      <c r="B83" s="52" t="s">
        <v>161</v>
      </c>
      <c r="C83" s="58" t="s">
        <v>266</v>
      </c>
      <c r="D83" s="59">
        <v>140.90764999999999</v>
      </c>
      <c r="E83" s="60">
        <v>1204.1500000000001</v>
      </c>
      <c r="F83" s="60">
        <v>3785.15</v>
      </c>
      <c r="G83" s="54">
        <v>6.48</v>
      </c>
      <c r="H83" s="56"/>
      <c r="I83" s="54"/>
      <c r="J83" s="54">
        <v>3.06</v>
      </c>
      <c r="K83" s="21"/>
    </row>
    <row r="84" spans="1:11" ht="13">
      <c r="A84" s="51" t="s">
        <v>163</v>
      </c>
      <c r="B84" s="52" t="s">
        <v>162</v>
      </c>
      <c r="C84" s="58" t="s">
        <v>266</v>
      </c>
      <c r="D84" s="59">
        <v>144.24</v>
      </c>
      <c r="E84" s="60">
        <v>1283.1500000000001</v>
      </c>
      <c r="F84" s="60">
        <v>273.14999999999998</v>
      </c>
      <c r="G84" s="54">
        <v>7</v>
      </c>
      <c r="H84" s="56"/>
      <c r="I84" s="54"/>
      <c r="J84" s="54">
        <v>3.27</v>
      </c>
      <c r="K84" s="21"/>
    </row>
    <row r="85" spans="1:11" ht="13">
      <c r="A85" s="51" t="s">
        <v>165</v>
      </c>
      <c r="B85" s="52" t="s">
        <v>164</v>
      </c>
      <c r="C85" s="58" t="s">
        <v>266</v>
      </c>
      <c r="D85" s="59">
        <v>146.9151</v>
      </c>
      <c r="E85" s="60">
        <v>1353.15</v>
      </c>
      <c r="F85" s="60">
        <v>273.14999999999998</v>
      </c>
      <c r="G85" s="54">
        <v>7.22</v>
      </c>
      <c r="H85" s="56"/>
      <c r="I85" s="54"/>
      <c r="J85" s="54">
        <v>3.5</v>
      </c>
      <c r="K85" s="21"/>
    </row>
    <row r="86" spans="1:11" ht="13">
      <c r="A86" s="51" t="s">
        <v>167</v>
      </c>
      <c r="B86" s="52" t="s">
        <v>166</v>
      </c>
      <c r="C86" s="58" t="s">
        <v>266</v>
      </c>
      <c r="D86" s="59">
        <v>150.36000000000001</v>
      </c>
      <c r="E86" s="60">
        <v>1345.15</v>
      </c>
      <c r="F86" s="60">
        <v>273.14999999999998</v>
      </c>
      <c r="G86" s="54">
        <v>7.54</v>
      </c>
      <c r="H86" s="56"/>
      <c r="I86" s="54"/>
      <c r="J86" s="54">
        <v>2.94</v>
      </c>
      <c r="K86" s="21"/>
    </row>
    <row r="87" spans="1:11" ht="13">
      <c r="A87" s="51" t="s">
        <v>169</v>
      </c>
      <c r="B87" s="52" t="s">
        <v>168</v>
      </c>
      <c r="C87" s="58" t="s">
        <v>266</v>
      </c>
      <c r="D87" s="59">
        <v>151.964</v>
      </c>
      <c r="E87" s="60">
        <v>1095.1500000000001</v>
      </c>
      <c r="F87" s="60">
        <v>273.14999999999998</v>
      </c>
      <c r="G87" s="54">
        <v>5.25</v>
      </c>
      <c r="H87" s="56"/>
      <c r="I87" s="54"/>
      <c r="J87" s="54">
        <v>1.42</v>
      </c>
      <c r="K87" s="21"/>
    </row>
    <row r="88" spans="1:11" ht="13">
      <c r="A88" s="51" t="s">
        <v>171</v>
      </c>
      <c r="B88" s="52" t="s">
        <v>170</v>
      </c>
      <c r="C88" s="58" t="s">
        <v>266</v>
      </c>
      <c r="D88" s="63">
        <v>157.25</v>
      </c>
      <c r="E88" s="60">
        <v>1584.15</v>
      </c>
      <c r="F88" s="60">
        <v>273.14999999999998</v>
      </c>
      <c r="G88" s="54">
        <v>7.89</v>
      </c>
      <c r="H88" s="56"/>
      <c r="I88" s="54"/>
      <c r="J88" s="54">
        <v>3.83</v>
      </c>
      <c r="K88" s="21"/>
    </row>
    <row r="89" spans="1:11" ht="13">
      <c r="A89" s="51" t="s">
        <v>173</v>
      </c>
      <c r="B89" s="52" t="s">
        <v>172</v>
      </c>
      <c r="C89" s="58" t="s">
        <v>266</v>
      </c>
      <c r="D89" s="59">
        <v>158.92534000000001</v>
      </c>
      <c r="E89" s="60">
        <v>1633.15</v>
      </c>
      <c r="F89" s="60">
        <v>273.14999999999998</v>
      </c>
      <c r="G89" s="54">
        <v>8.25</v>
      </c>
      <c r="H89" s="56"/>
      <c r="I89" s="54"/>
      <c r="J89" s="54">
        <v>3.99</v>
      </c>
      <c r="K89" s="21"/>
    </row>
    <row r="90" spans="1:11" ht="13">
      <c r="A90" s="51" t="s">
        <v>175</v>
      </c>
      <c r="B90" s="52" t="s">
        <v>174</v>
      </c>
      <c r="C90" s="58" t="s">
        <v>266</v>
      </c>
      <c r="D90" s="60">
        <v>162.5</v>
      </c>
      <c r="E90" s="60">
        <v>1682.15</v>
      </c>
      <c r="F90" s="60">
        <v>273.14999999999998</v>
      </c>
      <c r="G90" s="54">
        <v>8.56</v>
      </c>
      <c r="H90" s="56"/>
      <c r="I90" s="54"/>
      <c r="J90" s="54">
        <v>3.84</v>
      </c>
      <c r="K90" s="21"/>
    </row>
    <row r="91" spans="1:11" ht="13">
      <c r="A91" s="51" t="s">
        <v>177</v>
      </c>
      <c r="B91" s="52" t="s">
        <v>176</v>
      </c>
      <c r="C91" s="58" t="s">
        <v>266</v>
      </c>
      <c r="D91" s="59">
        <v>164.93031999999999</v>
      </c>
      <c r="E91" s="60">
        <v>1743.15</v>
      </c>
      <c r="F91" s="60">
        <v>273.14999999999998</v>
      </c>
      <c r="G91" s="54">
        <v>8.7799999999999994</v>
      </c>
      <c r="H91" s="56"/>
      <c r="I91" s="54">
        <v>3.97</v>
      </c>
      <c r="J91" s="54"/>
      <c r="K91" s="21"/>
    </row>
    <row r="92" spans="1:11" ht="13">
      <c r="A92" s="51" t="s">
        <v>179</v>
      </c>
      <c r="B92" s="52" t="s">
        <v>178</v>
      </c>
      <c r="C92" s="58" t="s">
        <v>266</v>
      </c>
      <c r="D92" s="59">
        <v>167.25899999999999</v>
      </c>
      <c r="E92" s="60">
        <v>1795.15</v>
      </c>
      <c r="F92" s="60">
        <v>273.14999999999998</v>
      </c>
      <c r="G92" s="54">
        <v>9.0500000000000007</v>
      </c>
      <c r="H92" s="56"/>
      <c r="I92" s="54"/>
      <c r="J92" s="54">
        <v>4.1100000000000003</v>
      </c>
      <c r="K92" s="21"/>
    </row>
    <row r="93" spans="1:11" ht="13">
      <c r="A93" s="51" t="s">
        <v>181</v>
      </c>
      <c r="B93" s="52" t="s">
        <v>180</v>
      </c>
      <c r="C93" s="58" t="s">
        <v>266</v>
      </c>
      <c r="D93" s="59">
        <v>168.93421000000001</v>
      </c>
      <c r="E93" s="60">
        <v>1818.15</v>
      </c>
      <c r="F93" s="60">
        <v>273.14999999999998</v>
      </c>
      <c r="G93" s="54">
        <v>9.32</v>
      </c>
      <c r="H93" s="56"/>
      <c r="I93" s="54"/>
      <c r="J93" s="54">
        <v>3.97</v>
      </c>
      <c r="K93" s="21"/>
    </row>
    <row r="94" spans="1:11" ht="13">
      <c r="A94" s="51" t="s">
        <v>183</v>
      </c>
      <c r="B94" s="52" t="s">
        <v>182</v>
      </c>
      <c r="C94" s="58" t="s">
        <v>266</v>
      </c>
      <c r="D94" s="63">
        <v>173.04</v>
      </c>
      <c r="E94" s="60">
        <v>1097.1500000000001</v>
      </c>
      <c r="F94" s="60">
        <v>273.14999999999998</v>
      </c>
      <c r="G94" s="54">
        <v>6.97</v>
      </c>
      <c r="H94" s="56"/>
      <c r="I94" s="54"/>
      <c r="J94" s="54">
        <v>1.33</v>
      </c>
      <c r="K94" s="21"/>
    </row>
    <row r="95" spans="1:11" ht="13">
      <c r="A95" s="51" t="s">
        <v>185</v>
      </c>
      <c r="B95" s="52" t="s">
        <v>184</v>
      </c>
      <c r="C95" s="58" t="s">
        <v>266</v>
      </c>
      <c r="D95" s="59">
        <v>174.96700000000001</v>
      </c>
      <c r="E95" s="60">
        <v>1929.15</v>
      </c>
      <c r="F95" s="60">
        <v>273.14999999999998</v>
      </c>
      <c r="G95" s="54">
        <v>9.84</v>
      </c>
      <c r="H95" s="56"/>
      <c r="I95" s="54"/>
      <c r="J95" s="54">
        <v>4.1100000000000003</v>
      </c>
      <c r="K95" s="21"/>
    </row>
    <row r="96" spans="1:11" ht="13">
      <c r="A96" s="51" t="s">
        <v>187</v>
      </c>
      <c r="B96" s="52" t="s">
        <v>186</v>
      </c>
      <c r="C96" s="58" t="s">
        <v>266</v>
      </c>
      <c r="D96" s="63">
        <v>178.49</v>
      </c>
      <c r="E96" s="60">
        <v>2500.15</v>
      </c>
      <c r="F96" s="60">
        <v>4875.1499999999996</v>
      </c>
      <c r="G96" s="54">
        <v>13.31</v>
      </c>
      <c r="H96" s="56"/>
      <c r="I96" s="54"/>
      <c r="J96" s="54">
        <v>10.9</v>
      </c>
      <c r="K96" s="21"/>
    </row>
    <row r="97" spans="1:11" ht="13">
      <c r="A97" s="51" t="s">
        <v>189</v>
      </c>
      <c r="B97" s="52" t="s">
        <v>188</v>
      </c>
      <c r="C97" s="58" t="s">
        <v>266</v>
      </c>
      <c r="D97" s="59">
        <v>180.9479</v>
      </c>
      <c r="E97" s="60">
        <v>3269.15</v>
      </c>
      <c r="F97" s="60">
        <v>5698.15</v>
      </c>
      <c r="G97" s="54">
        <v>16.68</v>
      </c>
      <c r="H97" s="56"/>
      <c r="I97" s="54">
        <v>6.5</v>
      </c>
      <c r="J97" s="54">
        <v>20</v>
      </c>
      <c r="K97" s="21"/>
    </row>
    <row r="98" spans="1:11" ht="13">
      <c r="A98" s="51" t="s">
        <v>191</v>
      </c>
      <c r="B98" s="52" t="s">
        <v>190</v>
      </c>
      <c r="C98" s="58" t="s">
        <v>266</v>
      </c>
      <c r="D98" s="59">
        <v>183.84</v>
      </c>
      <c r="E98" s="60">
        <v>3683.15</v>
      </c>
      <c r="F98" s="60">
        <v>5933.15</v>
      </c>
      <c r="G98" s="54">
        <v>19.260000000000002</v>
      </c>
      <c r="H98" s="56"/>
      <c r="I98" s="54">
        <v>4.3</v>
      </c>
      <c r="J98" s="54">
        <v>32.32</v>
      </c>
      <c r="K98" s="21"/>
    </row>
    <row r="99" spans="1:11" ht="13">
      <c r="A99" s="51" t="s">
        <v>193</v>
      </c>
      <c r="B99" s="52" t="s">
        <v>192</v>
      </c>
      <c r="C99" s="58" t="s">
        <v>266</v>
      </c>
      <c r="D99" s="59">
        <v>186.20699999999999</v>
      </c>
      <c r="E99" s="60">
        <v>3453.15</v>
      </c>
      <c r="F99" s="60">
        <v>5900.15</v>
      </c>
      <c r="G99" s="54">
        <v>21.03</v>
      </c>
      <c r="H99" s="56"/>
      <c r="I99" s="54"/>
      <c r="J99" s="54">
        <v>37.200000000000003</v>
      </c>
      <c r="K99" s="21"/>
    </row>
    <row r="100" spans="1:11" ht="13">
      <c r="A100" s="51" t="s">
        <v>195</v>
      </c>
      <c r="B100" s="52" t="s">
        <v>194</v>
      </c>
      <c r="C100" s="58" t="s">
        <v>266</v>
      </c>
      <c r="D100" s="59">
        <v>190.23</v>
      </c>
      <c r="E100" s="60">
        <v>3318.15</v>
      </c>
      <c r="F100" s="60">
        <v>5573.15</v>
      </c>
      <c r="G100" s="54">
        <v>22.61</v>
      </c>
      <c r="H100" s="56"/>
      <c r="I100" s="54">
        <v>6.6</v>
      </c>
      <c r="J100" s="54">
        <v>41.8</v>
      </c>
      <c r="K100" s="21"/>
    </row>
    <row r="101" spans="1:11" ht="13">
      <c r="A101" s="51" t="s">
        <v>197</v>
      </c>
      <c r="B101" s="52" t="s">
        <v>196</v>
      </c>
      <c r="C101" s="58" t="s">
        <v>266</v>
      </c>
      <c r="D101" s="59">
        <v>192.21700000000001</v>
      </c>
      <c r="E101" s="60">
        <v>2683.15</v>
      </c>
      <c r="F101" s="60">
        <v>4403.1499999999996</v>
      </c>
      <c r="G101" s="54">
        <v>22.65</v>
      </c>
      <c r="H101" s="56"/>
      <c r="I101" s="54">
        <v>6.6</v>
      </c>
      <c r="J101" s="54">
        <v>35.5</v>
      </c>
      <c r="K101" s="21"/>
    </row>
    <row r="102" spans="1:11" ht="13">
      <c r="A102" s="51" t="s">
        <v>199</v>
      </c>
      <c r="B102" s="52" t="s">
        <v>198</v>
      </c>
      <c r="C102" s="58" t="s">
        <v>266</v>
      </c>
      <c r="D102" s="59">
        <v>195.078</v>
      </c>
      <c r="E102" s="60">
        <v>2045.15</v>
      </c>
      <c r="F102" s="60">
        <v>4100.1499999999996</v>
      </c>
      <c r="G102" s="54">
        <v>21.45</v>
      </c>
      <c r="H102" s="56">
        <v>130</v>
      </c>
      <c r="I102" s="54">
        <v>9</v>
      </c>
      <c r="J102" s="54">
        <v>27.83</v>
      </c>
      <c r="K102" s="21"/>
    </row>
    <row r="103" spans="1:11" ht="13">
      <c r="A103" s="51" t="s">
        <v>201</v>
      </c>
      <c r="B103" s="52" t="s">
        <v>200</v>
      </c>
      <c r="C103" s="58" t="s">
        <v>266</v>
      </c>
      <c r="D103" s="59">
        <v>196.96654000000001</v>
      </c>
      <c r="E103" s="60">
        <v>1337.5500000000002</v>
      </c>
      <c r="F103" s="60">
        <v>3353.15</v>
      </c>
      <c r="G103" s="54">
        <v>19.32</v>
      </c>
      <c r="H103" s="67">
        <v>128</v>
      </c>
      <c r="I103" s="54">
        <v>14.3</v>
      </c>
      <c r="J103" s="54">
        <v>17.32</v>
      </c>
      <c r="K103" s="21"/>
    </row>
    <row r="104" spans="1:11" ht="13">
      <c r="A104" s="51" t="s">
        <v>203</v>
      </c>
      <c r="B104" s="52" t="s">
        <v>202</v>
      </c>
      <c r="C104" s="58" t="s">
        <v>266</v>
      </c>
      <c r="D104" s="59">
        <v>200.59</v>
      </c>
      <c r="E104" s="60">
        <v>234.14999999999998</v>
      </c>
      <c r="F104" s="60">
        <v>629.75</v>
      </c>
      <c r="G104" s="54">
        <v>13.55</v>
      </c>
      <c r="H104" s="56"/>
      <c r="I104" s="54"/>
      <c r="J104" s="54">
        <v>3.82</v>
      </c>
      <c r="K104" s="21"/>
    </row>
    <row r="105" spans="1:11" ht="13">
      <c r="A105" s="51" t="s">
        <v>205</v>
      </c>
      <c r="B105" s="52" t="s">
        <v>204</v>
      </c>
      <c r="C105" s="58" t="s">
        <v>266</v>
      </c>
      <c r="D105" s="59">
        <v>204.38329999999999</v>
      </c>
      <c r="E105" s="60">
        <v>576.65</v>
      </c>
      <c r="F105" s="60">
        <v>1730.15</v>
      </c>
      <c r="G105" s="54">
        <v>11.85</v>
      </c>
      <c r="H105" s="56"/>
      <c r="I105" s="54">
        <v>29</v>
      </c>
      <c r="J105" s="54">
        <v>3.53</v>
      </c>
      <c r="K105" s="21"/>
    </row>
    <row r="106" spans="1:11" ht="13">
      <c r="A106" s="51" t="s">
        <v>207</v>
      </c>
      <c r="B106" s="52" t="s">
        <v>206</v>
      </c>
      <c r="C106" s="58" t="s">
        <v>266</v>
      </c>
      <c r="D106" s="59">
        <v>207.2</v>
      </c>
      <c r="E106" s="60">
        <v>600.65</v>
      </c>
      <c r="F106" s="60">
        <v>2013.15</v>
      </c>
      <c r="G106" s="54">
        <v>11.34</v>
      </c>
      <c r="H106" s="67">
        <v>129</v>
      </c>
      <c r="I106" s="54">
        <v>29.4</v>
      </c>
      <c r="J106" s="54">
        <v>4.3</v>
      </c>
      <c r="K106" s="21"/>
    </row>
    <row r="107" spans="1:11" ht="13">
      <c r="A107" s="51" t="s">
        <v>209</v>
      </c>
      <c r="B107" s="52" t="s">
        <v>208</v>
      </c>
      <c r="C107" s="58" t="s">
        <v>266</v>
      </c>
      <c r="D107" s="59">
        <v>208.98038</v>
      </c>
      <c r="E107" s="60">
        <v>544.45000000000005</v>
      </c>
      <c r="F107" s="60">
        <v>1833.15</v>
      </c>
      <c r="G107" s="54">
        <v>9.8000000000000007</v>
      </c>
      <c r="H107" s="56"/>
      <c r="I107" s="54">
        <v>13.5</v>
      </c>
      <c r="J107" s="54">
        <v>3.15</v>
      </c>
      <c r="K107" s="21"/>
    </row>
    <row r="108" spans="1:11" ht="13">
      <c r="A108" s="51" t="s">
        <v>211</v>
      </c>
      <c r="B108" s="52" t="s">
        <v>210</v>
      </c>
      <c r="C108" s="58" t="s">
        <v>266</v>
      </c>
      <c r="D108" s="59">
        <v>208.98240000000001</v>
      </c>
      <c r="E108" s="60">
        <v>527.15</v>
      </c>
      <c r="F108" s="60">
        <v>1235.1500000000001</v>
      </c>
      <c r="G108" s="54">
        <v>9.1999999999999993</v>
      </c>
      <c r="H108" s="56"/>
      <c r="I108" s="54"/>
      <c r="J108" s="54">
        <v>2.6</v>
      </c>
      <c r="K108" s="21"/>
    </row>
    <row r="109" spans="1:11" ht="13">
      <c r="A109" s="51" t="s">
        <v>213</v>
      </c>
      <c r="B109" s="52" t="s">
        <v>212</v>
      </c>
      <c r="C109" s="58" t="s">
        <v>266</v>
      </c>
      <c r="D109" s="59">
        <v>209.9871</v>
      </c>
      <c r="E109" s="60">
        <v>575.15</v>
      </c>
      <c r="F109" s="60">
        <v>610.15</v>
      </c>
      <c r="G109" s="54"/>
      <c r="H109" s="56"/>
      <c r="I109" s="54"/>
      <c r="J109" s="54"/>
      <c r="K109" s="21"/>
    </row>
    <row r="110" spans="1:11" ht="13">
      <c r="A110" s="51" t="s">
        <v>215</v>
      </c>
      <c r="B110" s="52" t="s">
        <v>214</v>
      </c>
      <c r="C110" s="58" t="s">
        <v>265</v>
      </c>
      <c r="D110" s="59">
        <v>222.01759999999999</v>
      </c>
      <c r="E110" s="60">
        <v>202.14999999999998</v>
      </c>
      <c r="F110" s="60">
        <v>211.34999999999997</v>
      </c>
      <c r="G110" s="54">
        <v>9.23</v>
      </c>
      <c r="H110" s="56">
        <v>94</v>
      </c>
      <c r="I110" s="54"/>
      <c r="J110" s="54"/>
      <c r="K110" s="21"/>
    </row>
    <row r="111" spans="1:11" ht="13">
      <c r="A111" s="51" t="s">
        <v>217</v>
      </c>
      <c r="B111" s="52" t="s">
        <v>216</v>
      </c>
      <c r="C111" s="58" t="s">
        <v>266</v>
      </c>
      <c r="D111" s="59">
        <v>223.0197</v>
      </c>
      <c r="E111" s="60">
        <v>300.14999999999998</v>
      </c>
      <c r="F111" s="60">
        <v>950.15</v>
      </c>
      <c r="G111" s="54"/>
      <c r="H111" s="56"/>
      <c r="I111" s="54"/>
      <c r="J111" s="54">
        <v>0.2</v>
      </c>
      <c r="K111" s="21"/>
    </row>
    <row r="112" spans="1:11" ht="13">
      <c r="A112" s="51" t="s">
        <v>219</v>
      </c>
      <c r="B112" s="52" t="s">
        <v>218</v>
      </c>
      <c r="C112" s="58" t="s">
        <v>266</v>
      </c>
      <c r="D112" s="59">
        <v>226.02539999999999</v>
      </c>
      <c r="E112" s="60">
        <v>973.15</v>
      </c>
      <c r="F112" s="60">
        <v>1413.15</v>
      </c>
      <c r="G112" s="54">
        <v>5.5</v>
      </c>
      <c r="H112" s="56"/>
      <c r="I112" s="54"/>
      <c r="J112" s="54">
        <v>1.32</v>
      </c>
      <c r="K112" s="21"/>
    </row>
    <row r="113" spans="1:11" ht="13">
      <c r="A113" s="51" t="s">
        <v>221</v>
      </c>
      <c r="B113" s="52" t="s">
        <v>220</v>
      </c>
      <c r="C113" s="58" t="s">
        <v>266</v>
      </c>
      <c r="D113" s="59">
        <v>227.02780000000001</v>
      </c>
      <c r="E113" s="60">
        <v>1323.15</v>
      </c>
      <c r="F113" s="60">
        <v>3473.15</v>
      </c>
      <c r="G113" s="54">
        <v>10.07</v>
      </c>
      <c r="H113" s="56"/>
      <c r="I113" s="54"/>
      <c r="J113" s="54">
        <v>2.5</v>
      </c>
      <c r="K113" s="21"/>
    </row>
    <row r="114" spans="1:11" ht="13">
      <c r="A114" s="51" t="s">
        <v>223</v>
      </c>
      <c r="B114" s="52" t="s">
        <v>222</v>
      </c>
      <c r="C114" s="58" t="s">
        <v>266</v>
      </c>
      <c r="D114" s="59">
        <v>232.03809999999999</v>
      </c>
      <c r="E114" s="60">
        <v>2023.15</v>
      </c>
      <c r="F114" s="60">
        <v>5063.1499999999996</v>
      </c>
      <c r="G114" s="54">
        <v>11.72</v>
      </c>
      <c r="H114" s="56"/>
      <c r="I114" s="54">
        <v>11</v>
      </c>
      <c r="J114" s="54">
        <v>5.43</v>
      </c>
      <c r="K114" s="21"/>
    </row>
    <row r="115" spans="1:11" ht="13">
      <c r="A115" s="51" t="s">
        <v>225</v>
      </c>
      <c r="B115" s="52" t="s">
        <v>224</v>
      </c>
      <c r="C115" s="58" t="s">
        <v>266</v>
      </c>
      <c r="D115" s="59">
        <v>231.03587999999999</v>
      </c>
      <c r="E115" s="60">
        <v>1827.15</v>
      </c>
      <c r="F115" s="60">
        <v>273.14999999999998</v>
      </c>
      <c r="G115" s="54">
        <v>15.37</v>
      </c>
      <c r="H115" s="56"/>
      <c r="I115" s="54"/>
      <c r="J115" s="54">
        <v>7.6</v>
      </c>
      <c r="K115" s="21"/>
    </row>
    <row r="116" spans="1:11" ht="13">
      <c r="A116" s="51" t="s">
        <v>227</v>
      </c>
      <c r="B116" s="52" t="s">
        <v>226</v>
      </c>
      <c r="C116" s="58" t="s">
        <v>266</v>
      </c>
      <c r="D116" s="59">
        <v>238.02891</v>
      </c>
      <c r="E116" s="60">
        <v>1405.4499999999998</v>
      </c>
      <c r="F116" s="60">
        <v>4091.15</v>
      </c>
      <c r="G116" s="54">
        <v>18.97</v>
      </c>
      <c r="H116" s="56"/>
      <c r="I116" s="54"/>
      <c r="J116" s="54">
        <v>9.8699999999999992</v>
      </c>
      <c r="K116" s="21"/>
    </row>
    <row r="117" spans="1:11" ht="13">
      <c r="A117" s="51" t="s">
        <v>229</v>
      </c>
      <c r="B117" s="52" t="s">
        <v>228</v>
      </c>
      <c r="C117" s="58" t="s">
        <v>266</v>
      </c>
      <c r="D117" s="59">
        <v>237.04820000000001</v>
      </c>
      <c r="E117" s="60">
        <v>913.15</v>
      </c>
      <c r="F117" s="60">
        <v>273.14999999999998</v>
      </c>
      <c r="G117" s="54">
        <v>20.48</v>
      </c>
      <c r="H117" s="56"/>
      <c r="I117" s="54"/>
      <c r="J117" s="54">
        <v>6.8</v>
      </c>
      <c r="K117" s="21"/>
    </row>
    <row r="118" spans="1:11" ht="13">
      <c r="A118" s="51" t="s">
        <v>231</v>
      </c>
      <c r="B118" s="52" t="s">
        <v>230</v>
      </c>
      <c r="C118" s="58" t="s">
        <v>266</v>
      </c>
      <c r="D118" s="59">
        <v>244.0642</v>
      </c>
      <c r="E118" s="60">
        <v>914.15</v>
      </c>
      <c r="F118" s="60">
        <v>273.14999999999998</v>
      </c>
      <c r="G118" s="54">
        <v>19.739999999999998</v>
      </c>
      <c r="H118" s="54"/>
      <c r="I118" s="54"/>
      <c r="J118" s="54">
        <v>5.4</v>
      </c>
      <c r="K118" s="21"/>
    </row>
    <row r="119" spans="1:11" ht="13">
      <c r="A119" s="51" t="s">
        <v>233</v>
      </c>
      <c r="B119" s="52" t="s">
        <v>232</v>
      </c>
      <c r="C119" s="58" t="s">
        <v>266</v>
      </c>
      <c r="D119" s="59">
        <v>243.06139999999999</v>
      </c>
      <c r="E119" s="60">
        <v>1267.1500000000001</v>
      </c>
      <c r="F119" s="60">
        <v>273.14999999999998</v>
      </c>
      <c r="G119" s="54">
        <v>13.67</v>
      </c>
      <c r="H119" s="54"/>
      <c r="I119" s="54"/>
      <c r="J119" s="54"/>
      <c r="K119" s="21"/>
    </row>
    <row r="120" spans="1:11" ht="13">
      <c r="A120" s="51" t="s">
        <v>235</v>
      </c>
      <c r="B120" s="52" t="s">
        <v>234</v>
      </c>
      <c r="C120" s="58" t="s">
        <v>266</v>
      </c>
      <c r="D120" s="59">
        <v>247.0703</v>
      </c>
      <c r="E120" s="60">
        <v>1613.15</v>
      </c>
      <c r="F120" s="60">
        <v>273.14999999999998</v>
      </c>
      <c r="G120" s="54">
        <v>13.51</v>
      </c>
      <c r="H120" s="54"/>
      <c r="I120" s="54"/>
      <c r="J120" s="54"/>
      <c r="K120" s="21"/>
    </row>
    <row r="121" spans="1:11" ht="13">
      <c r="A121" s="51" t="s">
        <v>237</v>
      </c>
      <c r="B121" s="52" t="s">
        <v>236</v>
      </c>
      <c r="C121" s="58" t="s">
        <v>266</v>
      </c>
      <c r="D121" s="59">
        <v>247.0703</v>
      </c>
      <c r="E121" s="60">
        <v>1259.1500000000001</v>
      </c>
      <c r="F121" s="60">
        <v>273.14999999999998</v>
      </c>
      <c r="G121" s="54">
        <v>13.25</v>
      </c>
      <c r="H121" s="54"/>
      <c r="I121" s="54"/>
      <c r="J121" s="54"/>
      <c r="K121" s="21"/>
    </row>
    <row r="122" spans="1:11" ht="13">
      <c r="A122" s="51" t="s">
        <v>239</v>
      </c>
      <c r="B122" s="52" t="s">
        <v>238</v>
      </c>
      <c r="C122" s="58" t="s">
        <v>266</v>
      </c>
      <c r="D122" s="59">
        <v>251.0796</v>
      </c>
      <c r="E122" s="60">
        <v>1173.1500000000001</v>
      </c>
      <c r="F122" s="60">
        <v>273.14999999999998</v>
      </c>
      <c r="G122" s="54">
        <v>15.1</v>
      </c>
      <c r="H122" s="54"/>
      <c r="I122" s="54"/>
      <c r="J122" s="54"/>
      <c r="K122" s="21"/>
    </row>
    <row r="123" spans="1:11" ht="13">
      <c r="A123" s="51" t="s">
        <v>241</v>
      </c>
      <c r="B123" s="52" t="s">
        <v>240</v>
      </c>
      <c r="C123" s="58" t="s">
        <v>266</v>
      </c>
      <c r="D123" s="59">
        <v>252.0829</v>
      </c>
      <c r="E123" s="54"/>
      <c r="F123" s="54"/>
      <c r="G123" s="54"/>
      <c r="H123" s="54"/>
      <c r="I123" s="54"/>
      <c r="J123" s="54"/>
      <c r="K123" s="21"/>
    </row>
    <row r="124" spans="1:11" ht="13">
      <c r="A124" s="51" t="s">
        <v>243</v>
      </c>
      <c r="B124" s="52" t="s">
        <v>242</v>
      </c>
      <c r="C124" s="58" t="s">
        <v>266</v>
      </c>
      <c r="D124" s="59">
        <v>257.0951</v>
      </c>
      <c r="E124" s="54"/>
      <c r="F124" s="54"/>
      <c r="G124" s="54"/>
      <c r="H124" s="54"/>
      <c r="I124" s="54"/>
      <c r="J124" s="54"/>
      <c r="K124" s="21"/>
    </row>
    <row r="125" spans="1:11" ht="13">
      <c r="A125" s="51" t="s">
        <v>245</v>
      </c>
      <c r="B125" s="52" t="s">
        <v>244</v>
      </c>
      <c r="C125" s="58" t="s">
        <v>266</v>
      </c>
      <c r="D125" s="59">
        <v>258.09859999999998</v>
      </c>
      <c r="E125" s="54"/>
      <c r="F125" s="54"/>
      <c r="G125" s="54"/>
      <c r="H125" s="54"/>
      <c r="I125" s="54"/>
      <c r="J125" s="54"/>
      <c r="K125" s="21"/>
    </row>
    <row r="126" spans="1:11" ht="13">
      <c r="A126" s="51" t="s">
        <v>247</v>
      </c>
      <c r="B126" s="52" t="s">
        <v>246</v>
      </c>
      <c r="C126" s="58" t="s">
        <v>266</v>
      </c>
      <c r="D126" s="59">
        <v>259.10090000000002</v>
      </c>
      <c r="E126" s="54"/>
      <c r="F126" s="54"/>
      <c r="G126" s="54"/>
      <c r="H126" s="54"/>
      <c r="I126" s="54"/>
      <c r="J126" s="54"/>
      <c r="K126" s="21"/>
    </row>
    <row r="127" spans="1:11" ht="13">
      <c r="A127" s="51" t="s">
        <v>249</v>
      </c>
      <c r="B127" s="52" t="s">
        <v>248</v>
      </c>
      <c r="C127" s="58" t="s">
        <v>266</v>
      </c>
      <c r="D127" s="59">
        <v>262.11</v>
      </c>
      <c r="E127" s="54"/>
      <c r="F127" s="54"/>
      <c r="G127" s="54"/>
      <c r="H127" s="54"/>
      <c r="I127" s="54"/>
      <c r="J127" s="54"/>
      <c r="K127" s="21"/>
    </row>
    <row r="128" spans="1:11" ht="13">
      <c r="A128" s="51" t="s">
        <v>251</v>
      </c>
      <c r="B128" s="52" t="s">
        <v>250</v>
      </c>
      <c r="C128" s="58" t="s">
        <v>266</v>
      </c>
      <c r="D128" s="59">
        <v>261.10890000000001</v>
      </c>
      <c r="E128" s="54"/>
      <c r="F128" s="54"/>
      <c r="G128" s="54"/>
      <c r="H128" s="54"/>
      <c r="I128" s="54"/>
      <c r="J128" s="54"/>
      <c r="K128" s="21"/>
    </row>
    <row r="129" spans="1:11" ht="13">
      <c r="A129" s="51" t="s">
        <v>253</v>
      </c>
      <c r="B129" s="52" t="s">
        <v>252</v>
      </c>
      <c r="C129" s="58" t="s">
        <v>266</v>
      </c>
      <c r="D129" s="59">
        <v>262.11439999999999</v>
      </c>
      <c r="E129" s="54"/>
      <c r="F129" s="54"/>
      <c r="G129" s="54"/>
      <c r="H129" s="54"/>
      <c r="I129" s="54"/>
      <c r="J129" s="54"/>
      <c r="K129" s="21"/>
    </row>
    <row r="130" spans="1:11" ht="13">
      <c r="A130" s="51" t="s">
        <v>255</v>
      </c>
      <c r="B130" s="52" t="s">
        <v>254</v>
      </c>
      <c r="C130" s="58" t="s">
        <v>266</v>
      </c>
      <c r="D130" s="59">
        <v>263.11860000000001</v>
      </c>
      <c r="E130" s="54"/>
      <c r="F130" s="54"/>
      <c r="G130" s="54"/>
      <c r="H130" s="54"/>
      <c r="I130" s="54"/>
      <c r="J130" s="54"/>
      <c r="K130" s="21"/>
    </row>
    <row r="131" spans="1:11" ht="13">
      <c r="A131" s="51" t="s">
        <v>257</v>
      </c>
      <c r="B131" s="52" t="s">
        <v>256</v>
      </c>
      <c r="C131" s="58" t="s">
        <v>266</v>
      </c>
      <c r="D131" s="59">
        <v>262.12310000000002</v>
      </c>
      <c r="E131" s="54"/>
      <c r="F131" s="54"/>
      <c r="G131" s="54"/>
      <c r="H131" s="54"/>
      <c r="I131" s="54"/>
      <c r="J131" s="54"/>
      <c r="K131" s="21"/>
    </row>
    <row r="132" spans="1:11" ht="13">
      <c r="A132" s="51" t="s">
        <v>259</v>
      </c>
      <c r="B132" s="52" t="s">
        <v>258</v>
      </c>
      <c r="C132" s="58" t="s">
        <v>266</v>
      </c>
      <c r="D132" s="59">
        <v>265.13060000000002</v>
      </c>
      <c r="E132" s="54"/>
      <c r="F132" s="54"/>
      <c r="G132" s="54"/>
      <c r="H132" s="54"/>
      <c r="I132" s="54"/>
      <c r="J132" s="54"/>
      <c r="K132" s="21"/>
    </row>
    <row r="133" spans="1:11" ht="13">
      <c r="A133" s="51" t="s">
        <v>261</v>
      </c>
      <c r="B133" s="52" t="s">
        <v>260</v>
      </c>
      <c r="C133" s="58" t="s">
        <v>266</v>
      </c>
      <c r="D133" s="59">
        <v>266.13780000000003</v>
      </c>
      <c r="E133" s="54"/>
      <c r="F133" s="54"/>
      <c r="G133" s="54"/>
      <c r="H133" s="54"/>
      <c r="I133" s="54"/>
      <c r="J133" s="54"/>
      <c r="K133" s="21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59999389629810485"/>
  </sheetPr>
  <dimension ref="A1:N297"/>
  <sheetViews>
    <sheetView zoomScale="125" zoomScaleNormal="125" zoomScalePageLayoutView="125" workbookViewId="0">
      <selection activeCell="A554" sqref="A255:XFD554"/>
    </sheetView>
  </sheetViews>
  <sheetFormatPr baseColWidth="10" defaultColWidth="11.5" defaultRowHeight="12" x14ac:dyDescent="0"/>
  <cols>
    <col min="5" max="5" width="11.5" style="5"/>
    <col min="6" max="6" width="12.5" style="5" customWidth="1"/>
    <col min="7" max="7" width="11.5" style="5"/>
    <col min="8" max="8" width="15.5" style="18" bestFit="1" customWidth="1"/>
    <col min="9" max="9" width="15.5" style="18" customWidth="1"/>
    <col min="10" max="10" width="16" style="18" bestFit="1" customWidth="1"/>
    <col min="11" max="11" width="14.1640625" style="19" bestFit="1" customWidth="1"/>
    <col min="15" max="15" width="14.5" bestFit="1" customWidth="1"/>
  </cols>
  <sheetData>
    <row r="1" spans="1:14" ht="13">
      <c r="A1" s="20" t="s">
        <v>25</v>
      </c>
      <c r="B1" s="68" t="s">
        <v>335</v>
      </c>
      <c r="C1" s="68"/>
      <c r="D1" s="21" t="s">
        <v>0</v>
      </c>
      <c r="E1" s="21" t="s">
        <v>1</v>
      </c>
      <c r="F1" s="28" t="s">
        <v>285</v>
      </c>
      <c r="G1" s="69"/>
      <c r="H1" s="28"/>
      <c r="I1" s="28"/>
      <c r="J1" s="28"/>
      <c r="K1" s="30"/>
      <c r="L1" s="21"/>
      <c r="M1" s="21"/>
      <c r="N1" s="21"/>
    </row>
    <row r="2" spans="1:14" ht="13">
      <c r="A2" s="22" t="s">
        <v>2</v>
      </c>
      <c r="B2" s="22"/>
      <c r="C2" s="21"/>
      <c r="D2" s="21" t="s">
        <v>3</v>
      </c>
      <c r="E2" s="21" t="s">
        <v>4</v>
      </c>
      <c r="F2" s="28" t="s">
        <v>286</v>
      </c>
      <c r="G2" s="69"/>
      <c r="H2" s="28"/>
      <c r="I2" s="28"/>
      <c r="J2" s="28"/>
      <c r="K2" s="30"/>
      <c r="L2" s="21"/>
      <c r="M2" s="21"/>
      <c r="N2" s="21"/>
    </row>
    <row r="3" spans="1:14" ht="13">
      <c r="A3" s="22"/>
      <c r="B3" s="22"/>
      <c r="C3" s="21"/>
      <c r="D3" s="21" t="s">
        <v>269</v>
      </c>
      <c r="E3" s="21" t="s">
        <v>336</v>
      </c>
      <c r="F3" s="28" t="s">
        <v>287</v>
      </c>
      <c r="G3" s="69"/>
      <c r="H3" s="28"/>
      <c r="I3" s="28"/>
      <c r="J3" s="28"/>
      <c r="K3" s="30"/>
      <c r="L3" s="21"/>
      <c r="M3" s="21"/>
      <c r="N3" s="21"/>
    </row>
    <row r="4" spans="1:14" s="17" customFormat="1" ht="14" thickBot="1">
      <c r="A4" s="70"/>
      <c r="B4" s="70"/>
      <c r="C4" s="71"/>
      <c r="D4" s="72">
        <v>18.015274999999999</v>
      </c>
      <c r="E4" s="72">
        <v>0.46152599999999999</v>
      </c>
      <c r="F4" s="73">
        <f>272*10^-12</f>
        <v>2.7199999999999999E-10</v>
      </c>
      <c r="G4" s="71"/>
      <c r="H4" s="27"/>
      <c r="I4" s="27"/>
      <c r="J4" s="29"/>
      <c r="K4" s="31"/>
      <c r="L4" s="71"/>
      <c r="M4" s="71"/>
      <c r="N4" s="27"/>
    </row>
    <row r="5" spans="1:14" ht="13">
      <c r="A5" s="21" t="s">
        <v>5</v>
      </c>
      <c r="B5" s="21" t="s">
        <v>5</v>
      </c>
      <c r="C5" s="21" t="s">
        <v>6</v>
      </c>
      <c r="D5" s="21" t="s">
        <v>24</v>
      </c>
      <c r="E5" s="21" t="s">
        <v>313</v>
      </c>
      <c r="F5" s="21" t="s">
        <v>7</v>
      </c>
      <c r="G5" s="21" t="s">
        <v>326</v>
      </c>
      <c r="H5" s="30" t="s">
        <v>325</v>
      </c>
      <c r="I5" s="28" t="s">
        <v>324</v>
      </c>
      <c r="J5" s="21" t="s">
        <v>327</v>
      </c>
      <c r="K5" s="21" t="s">
        <v>328</v>
      </c>
      <c r="L5" s="21" t="s">
        <v>320</v>
      </c>
      <c r="M5" s="21" t="s">
        <v>23</v>
      </c>
      <c r="N5" s="21"/>
    </row>
    <row r="6" spans="1:14" ht="13">
      <c r="A6" s="22" t="s">
        <v>12</v>
      </c>
      <c r="B6" s="22" t="s">
        <v>13</v>
      </c>
      <c r="C6" s="21" t="s">
        <v>225</v>
      </c>
      <c r="D6" s="21" t="s">
        <v>17</v>
      </c>
      <c r="E6" s="21" t="s">
        <v>45</v>
      </c>
      <c r="F6" s="21" t="s">
        <v>45</v>
      </c>
      <c r="G6" s="21" t="s">
        <v>19</v>
      </c>
      <c r="H6" s="35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  <c r="N6" s="21"/>
    </row>
    <row r="7" spans="1:14" ht="12" customHeight="1">
      <c r="A7" s="22"/>
      <c r="B7" s="22" t="s">
        <v>329</v>
      </c>
      <c r="C7" s="21" t="s">
        <v>330</v>
      </c>
      <c r="D7" s="21" t="s">
        <v>270</v>
      </c>
      <c r="E7" s="21" t="s">
        <v>271</v>
      </c>
      <c r="F7" s="21" t="s">
        <v>280</v>
      </c>
      <c r="G7" s="21" t="s">
        <v>293</v>
      </c>
      <c r="H7" s="35" t="s">
        <v>281</v>
      </c>
      <c r="I7" s="28" t="s">
        <v>323</v>
      </c>
      <c r="J7" s="21" t="s">
        <v>282</v>
      </c>
      <c r="K7" s="21" t="s">
        <v>283</v>
      </c>
      <c r="L7" s="21" t="s">
        <v>321</v>
      </c>
      <c r="M7" s="23" t="s">
        <v>268</v>
      </c>
      <c r="N7" s="21"/>
    </row>
    <row r="8" spans="1:14" ht="13">
      <c r="A8" s="74">
        <v>0</v>
      </c>
      <c r="B8" s="22">
        <v>273.14999999999998</v>
      </c>
      <c r="C8" s="69">
        <v>101325</v>
      </c>
      <c r="D8" s="75">
        <v>999.84</v>
      </c>
      <c r="E8" s="69">
        <v>4219</v>
      </c>
      <c r="F8" s="69">
        <v>4216.9765190906764</v>
      </c>
      <c r="G8" s="69">
        <f>E8/F8</f>
        <v>1.0004798416353904</v>
      </c>
      <c r="H8" s="76">
        <v>1.7915309519018975E-3</v>
      </c>
      <c r="I8" s="76">
        <f>H8/D8</f>
        <v>1.7918176427247334E-6</v>
      </c>
      <c r="J8" s="21">
        <v>0.55564999999999998</v>
      </c>
      <c r="K8" s="77">
        <v>1.3169999999999999E-7</v>
      </c>
      <c r="L8" s="78">
        <v>13.602931856517783</v>
      </c>
      <c r="M8" s="21" t="s">
        <v>267</v>
      </c>
      <c r="N8" s="21"/>
    </row>
    <row r="9" spans="1:14" ht="13">
      <c r="A9" s="74">
        <v>1</v>
      </c>
      <c r="B9" s="22">
        <v>274.14999999999998</v>
      </c>
      <c r="C9" s="69">
        <v>101325</v>
      </c>
      <c r="D9" s="75">
        <v>999.9</v>
      </c>
      <c r="E9" s="69">
        <v>4216</v>
      </c>
      <c r="F9" s="69">
        <v>4214.6753244675892</v>
      </c>
      <c r="G9" s="69">
        <f t="shared" ref="G9:G72" si="0">E9/F9</f>
        <v>1.0003143007302888</v>
      </c>
      <c r="H9" s="76">
        <v>1.7308583277342476E-3</v>
      </c>
      <c r="I9" s="76">
        <f t="shared" ref="I9:I72" si="1">H9/D9</f>
        <v>1.7310314308773352E-6</v>
      </c>
      <c r="J9" s="21">
        <v>0.55818000000000001</v>
      </c>
      <c r="K9" s="77">
        <v>1.3240000000000002E-7</v>
      </c>
      <c r="L9" s="78">
        <v>13.073379034948561</v>
      </c>
      <c r="M9" s="21" t="s">
        <v>267</v>
      </c>
      <c r="N9" s="21"/>
    </row>
    <row r="10" spans="1:14" ht="13">
      <c r="A10" s="74">
        <v>2</v>
      </c>
      <c r="B10" s="22">
        <v>275.14999999999998</v>
      </c>
      <c r="C10" s="69">
        <v>101325</v>
      </c>
      <c r="D10" s="75">
        <v>999.94</v>
      </c>
      <c r="E10" s="69">
        <v>4213</v>
      </c>
      <c r="F10" s="69">
        <v>4212.3094449294149</v>
      </c>
      <c r="G10" s="69">
        <f t="shared" si="0"/>
        <v>1.0001639374028934</v>
      </c>
      <c r="H10" s="76">
        <v>1.6733983678171205E-3</v>
      </c>
      <c r="I10" s="76">
        <f t="shared" si="1"/>
        <v>1.673498777743785E-6</v>
      </c>
      <c r="J10" s="21">
        <v>0.56065999999999994</v>
      </c>
      <c r="K10" s="77">
        <v>1.3309999999999999E-7</v>
      </c>
      <c r="L10" s="78">
        <v>12.574514542884332</v>
      </c>
      <c r="M10" s="21" t="s">
        <v>267</v>
      </c>
      <c r="N10" s="21"/>
    </row>
    <row r="11" spans="1:14" ht="13">
      <c r="A11" s="74">
        <v>3</v>
      </c>
      <c r="B11" s="22">
        <v>276.14999999999998</v>
      </c>
      <c r="C11" s="69">
        <v>101325</v>
      </c>
      <c r="D11" s="75">
        <v>1000</v>
      </c>
      <c r="E11" s="69">
        <v>4210</v>
      </c>
      <c r="F11" s="69">
        <v>4209.8766296896692</v>
      </c>
      <c r="G11" s="69">
        <f t="shared" si="0"/>
        <v>1.0000293049704736</v>
      </c>
      <c r="H11" s="76">
        <v>1.6189248384269022E-3</v>
      </c>
      <c r="I11" s="76">
        <f t="shared" si="1"/>
        <v>1.6189248384269022E-6</v>
      </c>
      <c r="J11" s="21">
        <v>0.56309000000000009</v>
      </c>
      <c r="K11" s="77">
        <v>1.3379999999999999E-7</v>
      </c>
      <c r="L11" s="78">
        <v>12.104057201827874</v>
      </c>
      <c r="M11" s="21" t="s">
        <v>267</v>
      </c>
      <c r="N11" s="79" t="s">
        <v>317</v>
      </c>
    </row>
    <row r="12" spans="1:14" ht="13">
      <c r="A12" s="74">
        <v>4</v>
      </c>
      <c r="B12" s="22">
        <v>277.14999999999998</v>
      </c>
      <c r="C12" s="69">
        <v>101325</v>
      </c>
      <c r="D12" s="75">
        <v>1000</v>
      </c>
      <c r="E12" s="69">
        <v>4207</v>
      </c>
      <c r="F12" s="69">
        <v>4207.3749444426394</v>
      </c>
      <c r="G12" s="69">
        <f t="shared" si="0"/>
        <v>0.99991088399593797</v>
      </c>
      <c r="H12" s="76">
        <v>1.5672310452696304E-3</v>
      </c>
      <c r="I12" s="76">
        <f t="shared" si="1"/>
        <v>1.5672310452696304E-6</v>
      </c>
      <c r="J12" s="21">
        <v>0.56547000000000003</v>
      </c>
      <c r="K12" s="77">
        <v>1.3440000000000001E-7</v>
      </c>
      <c r="L12" s="78">
        <v>11.659930690309539</v>
      </c>
      <c r="M12" s="21" t="s">
        <v>267</v>
      </c>
      <c r="N12" s="21"/>
    </row>
    <row r="13" spans="1:14" ht="13">
      <c r="A13" s="74">
        <v>5</v>
      </c>
      <c r="B13" s="22">
        <v>278.14999999999998</v>
      </c>
      <c r="C13" s="69">
        <v>101325</v>
      </c>
      <c r="D13" s="75">
        <v>1000</v>
      </c>
      <c r="E13" s="69">
        <v>4205</v>
      </c>
      <c r="F13" s="69">
        <v>4204.8027635023764</v>
      </c>
      <c r="G13" s="69">
        <f t="shared" si="0"/>
        <v>1.0000469074315057</v>
      </c>
      <c r="H13" s="76">
        <v>1.5181278597450624E-3</v>
      </c>
      <c r="I13" s="76">
        <f t="shared" si="1"/>
        <v>1.5181278597450625E-6</v>
      </c>
      <c r="J13" s="21">
        <v>0.56779000000000002</v>
      </c>
      <c r="K13" s="77">
        <v>1.35E-7</v>
      </c>
      <c r="L13" s="78">
        <v>11.243113915757563</v>
      </c>
      <c r="M13" s="21" t="s">
        <v>267</v>
      </c>
      <c r="N13" s="21"/>
    </row>
    <row r="14" spans="1:14" ht="13">
      <c r="A14" s="74">
        <v>6</v>
      </c>
      <c r="B14" s="22">
        <v>279.14999999999998</v>
      </c>
      <c r="C14" s="69">
        <v>101325</v>
      </c>
      <c r="D14" s="75">
        <v>999.94</v>
      </c>
      <c r="E14" s="69">
        <v>4203</v>
      </c>
      <c r="F14" s="69">
        <v>4202.1587591395473</v>
      </c>
      <c r="G14" s="69">
        <f t="shared" si="0"/>
        <v>1.0002001925459438</v>
      </c>
      <c r="H14" s="76">
        <v>1.471441971792887E-3</v>
      </c>
      <c r="I14" s="76">
        <f t="shared" si="1"/>
        <v>1.4715302636087035E-6</v>
      </c>
      <c r="J14" s="21">
        <v>0.57008000000000003</v>
      </c>
      <c r="K14" s="77">
        <v>1.357E-7</v>
      </c>
      <c r="L14" s="78">
        <v>10.848425848030985</v>
      </c>
      <c r="M14" s="21" t="s">
        <v>267</v>
      </c>
      <c r="N14" s="21"/>
    </row>
    <row r="15" spans="1:14" ht="13">
      <c r="A15" s="74">
        <v>7</v>
      </c>
      <c r="B15" s="22">
        <v>280.14999999999998</v>
      </c>
      <c r="C15" s="69">
        <v>101325</v>
      </c>
      <c r="D15" s="75">
        <v>999.9</v>
      </c>
      <c r="E15" s="69">
        <v>4201</v>
      </c>
      <c r="F15" s="69">
        <v>4199.4418888204755</v>
      </c>
      <c r="G15" s="69">
        <f t="shared" si="0"/>
        <v>1.00037102815583</v>
      </c>
      <c r="H15" s="76">
        <v>1.4270143403283557E-3</v>
      </c>
      <c r="I15" s="76">
        <f t="shared" si="1"/>
        <v>1.4271570560339592E-6</v>
      </c>
      <c r="J15" s="21">
        <v>0.57230999999999999</v>
      </c>
      <c r="K15" s="77">
        <v>1.363E-7</v>
      </c>
      <c r="L15" s="78">
        <v>10.474895150738973</v>
      </c>
      <c r="M15" s="21" t="s">
        <v>267</v>
      </c>
      <c r="N15" s="21"/>
    </row>
    <row r="16" spans="1:14" ht="13">
      <c r="A16" s="74">
        <v>8</v>
      </c>
      <c r="B16" s="22">
        <v>281.14999999999998</v>
      </c>
      <c r="C16" s="69">
        <v>101325</v>
      </c>
      <c r="D16" s="75">
        <v>999.85</v>
      </c>
      <c r="E16" s="69">
        <v>4199</v>
      </c>
      <c r="F16" s="69">
        <v>4196.651380933532</v>
      </c>
      <c r="G16" s="69">
        <f t="shared" si="0"/>
        <v>1.0005596412123099</v>
      </c>
      <c r="H16" s="76">
        <v>1.3846988163506578E-3</v>
      </c>
      <c r="I16" s="76">
        <f t="shared" si="1"/>
        <v>1.3849065523335079E-6</v>
      </c>
      <c r="J16" s="21">
        <v>0.57450999999999997</v>
      </c>
      <c r="K16" s="77">
        <v>1.3680000000000001E-7</v>
      </c>
      <c r="L16" s="78">
        <v>10.120538075675642</v>
      </c>
      <c r="M16" s="21" t="s">
        <v>267</v>
      </c>
      <c r="N16" s="21"/>
    </row>
    <row r="17" spans="1:14" ht="13">
      <c r="A17" s="74">
        <v>9</v>
      </c>
      <c r="B17" s="22">
        <v>282.14999999999998</v>
      </c>
      <c r="C17" s="69">
        <v>101325</v>
      </c>
      <c r="D17" s="75">
        <v>999.78</v>
      </c>
      <c r="E17" s="69">
        <v>4197</v>
      </c>
      <c r="F17" s="69">
        <v>4193.7867194863375</v>
      </c>
      <c r="G17" s="69">
        <f t="shared" si="0"/>
        <v>1.0007662002692537</v>
      </c>
      <c r="H17" s="76">
        <v>1.3443609172593706E-3</v>
      </c>
      <c r="I17" s="76">
        <f t="shared" si="1"/>
        <v>1.3446567417425541E-6</v>
      </c>
      <c r="J17" s="21">
        <v>0.57665999999999995</v>
      </c>
      <c r="K17" s="77">
        <v>1.374E-7</v>
      </c>
      <c r="L17" s="78">
        <v>9.7844184957125151</v>
      </c>
      <c r="M17" s="21" t="s">
        <v>267</v>
      </c>
      <c r="N17" s="21"/>
    </row>
    <row r="18" spans="1:14" ht="13">
      <c r="A18" s="74">
        <v>10</v>
      </c>
      <c r="B18" s="22">
        <v>283.14999999999998</v>
      </c>
      <c r="C18" s="69">
        <v>101325</v>
      </c>
      <c r="D18" s="75">
        <v>999.7</v>
      </c>
      <c r="E18" s="69">
        <v>4195</v>
      </c>
      <c r="F18" s="69">
        <v>4190.8476281702251</v>
      </c>
      <c r="G18" s="69">
        <f t="shared" si="0"/>
        <v>1.0009908190891654</v>
      </c>
      <c r="H18" s="76">
        <v>1.3058767338473979E-3</v>
      </c>
      <c r="I18" s="76">
        <f t="shared" si="1"/>
        <v>1.3062686144317274E-6</v>
      </c>
      <c r="J18" s="21">
        <v>0.57877999999999996</v>
      </c>
      <c r="K18" s="77">
        <v>1.3800000000000002E-7</v>
      </c>
      <c r="L18" s="78">
        <v>9.4650003429452205</v>
      </c>
      <c r="M18" s="21" t="s">
        <v>267</v>
      </c>
      <c r="N18" s="21"/>
    </row>
    <row r="19" spans="1:14" ht="13">
      <c r="A19" s="74">
        <v>11</v>
      </c>
      <c r="B19" s="22">
        <v>284.14999999999998</v>
      </c>
      <c r="C19" s="69">
        <v>101325</v>
      </c>
      <c r="D19" s="75">
        <v>999.61</v>
      </c>
      <c r="E19" s="69">
        <v>4194</v>
      </c>
      <c r="F19" s="69">
        <v>4187.8340541153257</v>
      </c>
      <c r="G19" s="69">
        <f t="shared" si="0"/>
        <v>1.0014723472336768</v>
      </c>
      <c r="H19" s="76">
        <v>1.2691319539368307E-3</v>
      </c>
      <c r="I19" s="76">
        <f t="shared" si="1"/>
        <v>1.2696271085091493E-6</v>
      </c>
      <c r="J19" s="21">
        <v>0.58085000000000009</v>
      </c>
      <c r="K19" s="77">
        <v>1.3859999999999998E-7</v>
      </c>
      <c r="L19" s="78">
        <v>9.1637073509702471</v>
      </c>
      <c r="M19" s="21" t="s">
        <v>267</v>
      </c>
      <c r="N19" s="21"/>
    </row>
    <row r="20" spans="1:14" ht="13">
      <c r="A20" s="74">
        <v>12</v>
      </c>
      <c r="B20" s="22">
        <v>285.14999999999998</v>
      </c>
      <c r="C20" s="69">
        <v>101325</v>
      </c>
      <c r="D20" s="75">
        <v>999.5</v>
      </c>
      <c r="E20" s="69">
        <v>4193</v>
      </c>
      <c r="F20" s="69">
        <v>4184.7461515971181</v>
      </c>
      <c r="G20" s="69">
        <f t="shared" si="0"/>
        <v>1.0019723653726837</v>
      </c>
      <c r="H20" s="76">
        <v>1.2340209887556448E-3</v>
      </c>
      <c r="I20" s="76">
        <f t="shared" si="1"/>
        <v>1.2346383079095996E-6</v>
      </c>
      <c r="J20" s="21">
        <v>0.58289000000000002</v>
      </c>
      <c r="K20" s="77">
        <v>1.3909999999999999E-7</v>
      </c>
      <c r="L20" s="78">
        <v>8.8768893030458891</v>
      </c>
      <c r="M20" s="21" t="s">
        <v>267</v>
      </c>
      <c r="N20" s="21"/>
    </row>
    <row r="21" spans="1:14" ht="13">
      <c r="A21" s="74">
        <v>13</v>
      </c>
      <c r="B21" s="22">
        <v>286.14999999999998</v>
      </c>
      <c r="C21" s="69">
        <v>101325</v>
      </c>
      <c r="D21" s="75">
        <v>999.38</v>
      </c>
      <c r="E21" s="69">
        <v>4191</v>
      </c>
      <c r="F21" s="69">
        <v>4181.5842659026439</v>
      </c>
      <c r="G21" s="69">
        <f t="shared" si="0"/>
        <v>1.0022517145413363</v>
      </c>
      <c r="H21" s="76">
        <v>1.2004461899764662E-3</v>
      </c>
      <c r="I21" s="76">
        <f t="shared" si="1"/>
        <v>1.2011909283520444E-6</v>
      </c>
      <c r="J21" s="21">
        <v>0.58489000000000002</v>
      </c>
      <c r="K21" s="77">
        <v>1.3960000000000001E-7</v>
      </c>
      <c r="L21" s="78">
        <v>8.6017370483191193</v>
      </c>
      <c r="M21" s="21" t="s">
        <v>267</v>
      </c>
      <c r="N21" s="21"/>
    </row>
    <row r="22" spans="1:14" ht="13">
      <c r="A22" s="74">
        <v>14</v>
      </c>
      <c r="B22" s="22">
        <v>287.14999999999998</v>
      </c>
      <c r="C22" s="69">
        <v>101325</v>
      </c>
      <c r="D22" s="75">
        <v>999.25</v>
      </c>
      <c r="E22" s="69">
        <v>4190</v>
      </c>
      <c r="F22" s="69">
        <v>4178.3489175208433</v>
      </c>
      <c r="G22" s="69">
        <f t="shared" si="0"/>
        <v>1.0027884417288133</v>
      </c>
      <c r="H22" s="76">
        <v>1.1683171469028847E-3</v>
      </c>
      <c r="I22" s="76">
        <f t="shared" si="1"/>
        <v>1.1691940424347108E-6</v>
      </c>
      <c r="J22" s="21">
        <v>0.58686000000000005</v>
      </c>
      <c r="K22" s="77">
        <v>1.4020000000000002E-7</v>
      </c>
      <c r="L22" s="78">
        <v>8.3414252897166037</v>
      </c>
      <c r="M22" s="21" t="s">
        <v>267</v>
      </c>
      <c r="N22" s="21"/>
    </row>
    <row r="23" spans="1:14" ht="13">
      <c r="A23" s="74">
        <v>15</v>
      </c>
      <c r="B23" s="22">
        <v>288.14999999999998</v>
      </c>
      <c r="C23" s="69">
        <v>101325</v>
      </c>
      <c r="D23" s="75">
        <v>999.1</v>
      </c>
      <c r="E23" s="69">
        <v>4189</v>
      </c>
      <c r="F23" s="69">
        <v>4175.0407867836911</v>
      </c>
      <c r="G23" s="69">
        <f t="shared" si="0"/>
        <v>1.0033434914601307</v>
      </c>
      <c r="H23" s="76">
        <v>1.1375500546304117E-3</v>
      </c>
      <c r="I23" s="76">
        <f t="shared" si="1"/>
        <v>1.1385747719251443E-6</v>
      </c>
      <c r="J23" s="21">
        <v>0.58879999999999999</v>
      </c>
      <c r="K23" s="77">
        <v>1.4070000000000001E-7</v>
      </c>
      <c r="L23" s="78">
        <v>8.0930658608131711</v>
      </c>
      <c r="M23" s="21" t="s">
        <v>267</v>
      </c>
      <c r="N23" s="21"/>
    </row>
    <row r="24" spans="1:14" ht="13">
      <c r="A24" s="74">
        <v>16</v>
      </c>
      <c r="B24" s="22">
        <v>289.14999999999998</v>
      </c>
      <c r="C24" s="69">
        <v>101325</v>
      </c>
      <c r="D24" s="75">
        <v>998.94</v>
      </c>
      <c r="E24" s="69">
        <v>4188</v>
      </c>
      <c r="F24" s="69">
        <v>4171.660699054637</v>
      </c>
      <c r="G24" s="69">
        <f t="shared" si="0"/>
        <v>1.0039167377512428</v>
      </c>
      <c r="H24" s="76">
        <v>1.1080671451674687E-3</v>
      </c>
      <c r="I24" s="76">
        <f t="shared" si="1"/>
        <v>1.1092429426867165E-6</v>
      </c>
      <c r="J24" s="21">
        <v>0.5907</v>
      </c>
      <c r="K24" s="77">
        <v>1.4120000000000002E-7</v>
      </c>
      <c r="L24" s="78">
        <v>7.856077880415369</v>
      </c>
      <c r="M24" s="21" t="s">
        <v>267</v>
      </c>
      <c r="N24" s="21"/>
    </row>
    <row r="25" spans="1:14" ht="13">
      <c r="A25" s="74">
        <v>17</v>
      </c>
      <c r="B25" s="22">
        <v>290.14999999999998</v>
      </c>
      <c r="C25" s="69">
        <v>101325</v>
      </c>
      <c r="D25" s="75">
        <v>998.78</v>
      </c>
      <c r="E25" s="69">
        <v>4187</v>
      </c>
      <c r="F25" s="69">
        <v>4168.2096105345036</v>
      </c>
      <c r="G25" s="69">
        <f t="shared" si="0"/>
        <v>1.0045080241209574</v>
      </c>
      <c r="H25" s="76">
        <v>1.0797961744977891E-3</v>
      </c>
      <c r="I25" s="76">
        <f t="shared" si="1"/>
        <v>1.0811151349624433E-6</v>
      </c>
      <c r="J25" s="21">
        <v>0.59257000000000004</v>
      </c>
      <c r="K25" s="77">
        <v>1.417E-7</v>
      </c>
      <c r="L25" s="78">
        <v>7.6296582388953933</v>
      </c>
      <c r="M25" s="21" t="s">
        <v>267</v>
      </c>
      <c r="N25" s="21"/>
    </row>
    <row r="26" spans="1:14" ht="13">
      <c r="A26" s="74">
        <v>18</v>
      </c>
      <c r="B26" s="22">
        <v>291.14999999999998</v>
      </c>
      <c r="C26" s="69">
        <v>101325</v>
      </c>
      <c r="D26" s="75">
        <v>998.6</v>
      </c>
      <c r="E26" s="69">
        <v>4186</v>
      </c>
      <c r="F26" s="69">
        <v>4164.6885947341289</v>
      </c>
      <c r="G26" s="69">
        <f t="shared" si="0"/>
        <v>1.0051171665734666</v>
      </c>
      <c r="H26" s="76">
        <v>1.052669959428995E-3</v>
      </c>
      <c r="I26" s="76">
        <f t="shared" si="1"/>
        <v>1.054145763497892E-6</v>
      </c>
      <c r="J26" s="21">
        <v>0.59441999999999995</v>
      </c>
      <c r="K26" s="77">
        <v>1.4219999999999999E-7</v>
      </c>
      <c r="L26" s="78">
        <v>7.4130689582614542</v>
      </c>
      <c r="M26" s="21" t="s">
        <v>267</v>
      </c>
      <c r="N26" s="21"/>
    </row>
    <row r="27" spans="1:14" ht="13">
      <c r="A27" s="74">
        <v>19</v>
      </c>
      <c r="B27" s="22">
        <v>292.14999999999998</v>
      </c>
      <c r="C27" s="69">
        <v>101325</v>
      </c>
      <c r="D27" s="75">
        <v>998.41</v>
      </c>
      <c r="E27" s="69">
        <v>4186</v>
      </c>
      <c r="F27" s="69">
        <v>4161.0988296452124</v>
      </c>
      <c r="G27" s="69">
        <f t="shared" si="0"/>
        <v>1.0059842775608649</v>
      </c>
      <c r="H27" s="76">
        <v>1.0266259588184628E-3</v>
      </c>
      <c r="I27" s="76">
        <f t="shared" si="1"/>
        <v>1.0282608936393494E-6</v>
      </c>
      <c r="J27" s="21">
        <v>0.59623000000000004</v>
      </c>
      <c r="K27" s="77">
        <v>1.4269999999999997E-7</v>
      </c>
      <c r="L27" s="78">
        <v>7.207715585619785</v>
      </c>
      <c r="M27" s="21" t="s">
        <v>267</v>
      </c>
      <c r="N27" s="21"/>
    </row>
    <row r="28" spans="1:14" ht="13">
      <c r="A28" s="74">
        <v>20</v>
      </c>
      <c r="B28" s="22">
        <v>293.14999999999998</v>
      </c>
      <c r="C28" s="69">
        <v>101325</v>
      </c>
      <c r="D28" s="75">
        <v>998.21</v>
      </c>
      <c r="E28" s="69">
        <v>4185</v>
      </c>
      <c r="F28" s="69">
        <v>4157.4415856269152</v>
      </c>
      <c r="G28" s="69">
        <f t="shared" si="0"/>
        <v>1.0066286955103252</v>
      </c>
      <c r="H28" s="76">
        <v>1.0016058944161846E-3</v>
      </c>
      <c r="I28" s="76">
        <f t="shared" si="1"/>
        <v>1.0034019839674864E-6</v>
      </c>
      <c r="J28" s="21">
        <v>0.59801000000000004</v>
      </c>
      <c r="K28" s="77">
        <v>1.4319999999999999E-7</v>
      </c>
      <c r="L28" s="78">
        <v>7.009449119800224</v>
      </c>
      <c r="M28" s="21" t="s">
        <v>267</v>
      </c>
      <c r="N28" s="21"/>
    </row>
    <row r="29" spans="1:14" ht="13">
      <c r="A29" s="74">
        <v>22</v>
      </c>
      <c r="B29" s="22">
        <v>295.14999999999998</v>
      </c>
      <c r="C29" s="69">
        <v>101325</v>
      </c>
      <c r="D29" s="75">
        <v>997.77</v>
      </c>
      <c r="E29" s="69">
        <v>4183</v>
      </c>
      <c r="F29" s="69">
        <v>4149.9301364410994</v>
      </c>
      <c r="G29" s="69">
        <f t="shared" si="0"/>
        <v>1.007968775972518</v>
      </c>
      <c r="H29" s="76">
        <v>9.544237449881605E-4</v>
      </c>
      <c r="I29" s="76">
        <f t="shared" si="1"/>
        <v>9.5655686680112704E-7</v>
      </c>
      <c r="J29" s="21">
        <v>0.60148999999999997</v>
      </c>
      <c r="K29" s="77">
        <v>1.441E-7</v>
      </c>
      <c r="L29" s="78">
        <v>6.6374412297552334</v>
      </c>
      <c r="M29" s="21" t="s">
        <v>267</v>
      </c>
      <c r="N29" s="21"/>
    </row>
    <row r="30" spans="1:14" ht="13">
      <c r="A30" s="74">
        <v>24</v>
      </c>
      <c r="B30" s="22">
        <v>297.14999999999998</v>
      </c>
      <c r="C30" s="69">
        <v>101325</v>
      </c>
      <c r="D30" s="75">
        <v>997.3</v>
      </c>
      <c r="E30" s="69">
        <v>4182</v>
      </c>
      <c r="F30" s="69">
        <v>4142.1658423509016</v>
      </c>
      <c r="G30" s="69">
        <f t="shared" si="0"/>
        <v>1.0096167462060115</v>
      </c>
      <c r="H30" s="76">
        <v>9.107302479572963E-4</v>
      </c>
      <c r="I30" s="76">
        <f t="shared" si="1"/>
        <v>9.1319587682472313E-7</v>
      </c>
      <c r="J30" s="21">
        <v>0.60487000000000002</v>
      </c>
      <c r="K30" s="77">
        <v>1.4500000000000001E-7</v>
      </c>
      <c r="L30" s="78">
        <v>6.2966817612998049</v>
      </c>
      <c r="M30" s="21" t="s">
        <v>267</v>
      </c>
      <c r="N30" s="21"/>
    </row>
    <row r="31" spans="1:14" ht="13">
      <c r="A31" s="74">
        <v>25</v>
      </c>
      <c r="B31" s="22">
        <v>298.14999999999998</v>
      </c>
      <c r="C31" s="69">
        <v>101325</v>
      </c>
      <c r="D31" s="75">
        <v>997.05</v>
      </c>
      <c r="E31" s="69">
        <v>4182</v>
      </c>
      <c r="F31" s="69">
        <v>4138.1927343331954</v>
      </c>
      <c r="G31" s="69">
        <f t="shared" si="0"/>
        <v>1.0105860863616503</v>
      </c>
      <c r="H31" s="76">
        <v>8.9008251757221202E-4</v>
      </c>
      <c r="I31" s="76">
        <f t="shared" si="1"/>
        <v>8.9271602986029998E-7</v>
      </c>
      <c r="J31" s="21">
        <v>0.60651999999999995</v>
      </c>
      <c r="K31" s="77">
        <v>1.455E-7</v>
      </c>
      <c r="L31" s="78">
        <v>6.1371844102205877</v>
      </c>
      <c r="M31" s="21" t="s">
        <v>267</v>
      </c>
      <c r="N31" s="21"/>
    </row>
    <row r="32" spans="1:14" ht="13">
      <c r="A32" s="74">
        <v>26</v>
      </c>
      <c r="B32" s="22">
        <v>299.14999999999998</v>
      </c>
      <c r="C32" s="69">
        <v>101325</v>
      </c>
      <c r="D32" s="75">
        <v>996.79</v>
      </c>
      <c r="E32" s="69">
        <v>4181</v>
      </c>
      <c r="F32" s="69">
        <v>4134.1611207846063</v>
      </c>
      <c r="G32" s="69">
        <f t="shared" si="0"/>
        <v>1.011329717891233</v>
      </c>
      <c r="H32" s="76">
        <v>8.7018137180842241E-4</v>
      </c>
      <c r="I32" s="76">
        <f t="shared" si="1"/>
        <v>8.7298364932274849E-7</v>
      </c>
      <c r="J32" s="21">
        <v>0.60814000000000001</v>
      </c>
      <c r="K32" s="77">
        <v>1.459E-7</v>
      </c>
      <c r="L32" s="78">
        <v>5.9825505895534148</v>
      </c>
      <c r="M32" s="21" t="s">
        <v>267</v>
      </c>
      <c r="N32" s="21"/>
    </row>
    <row r="33" spans="1:14" ht="13">
      <c r="A33" s="74">
        <v>28</v>
      </c>
      <c r="B33" s="22">
        <v>301.14999999999998</v>
      </c>
      <c r="C33" s="69">
        <v>101325</v>
      </c>
      <c r="D33" s="75">
        <v>996.24</v>
      </c>
      <c r="E33" s="69">
        <v>4181</v>
      </c>
      <c r="F33" s="69">
        <v>4125.928945878075</v>
      </c>
      <c r="G33" s="69">
        <f t="shared" si="0"/>
        <v>1.0133475527194773</v>
      </c>
      <c r="H33" s="76">
        <v>8.3247508935565444E-4</v>
      </c>
      <c r="I33" s="76">
        <f t="shared" si="1"/>
        <v>8.3561700931066253E-7</v>
      </c>
      <c r="J33" s="21">
        <v>0.61130999999999991</v>
      </c>
      <c r="K33" s="77">
        <v>1.4680000000000002E-7</v>
      </c>
      <c r="L33" s="78">
        <v>5.6936388225221108</v>
      </c>
      <c r="M33" s="21" t="s">
        <v>267</v>
      </c>
      <c r="N33" s="21"/>
    </row>
    <row r="34" spans="1:14" ht="13">
      <c r="A34" s="74">
        <v>30</v>
      </c>
      <c r="B34" s="22">
        <v>303.14999999999998</v>
      </c>
      <c r="C34" s="69">
        <v>101325</v>
      </c>
      <c r="D34" s="75">
        <v>995.65</v>
      </c>
      <c r="E34" s="69">
        <v>4180</v>
      </c>
      <c r="F34" s="69">
        <v>4117.4826224074986</v>
      </c>
      <c r="G34" s="69">
        <f t="shared" si="0"/>
        <v>1.0151833980433285</v>
      </c>
      <c r="H34" s="76">
        <v>7.97345353293657E-4</v>
      </c>
      <c r="I34" s="76">
        <f t="shared" si="1"/>
        <v>8.0082895926646612E-7</v>
      </c>
      <c r="J34" s="21">
        <v>0.61438999999999999</v>
      </c>
      <c r="K34" s="77">
        <v>1.476E-7</v>
      </c>
      <c r="L34" s="78">
        <v>5.4247360418748451</v>
      </c>
      <c r="M34" s="21" t="s">
        <v>267</v>
      </c>
      <c r="N34" s="21"/>
    </row>
    <row r="35" spans="1:14" ht="13">
      <c r="A35" s="74">
        <v>32</v>
      </c>
      <c r="B35" s="22">
        <v>305.14999999999998</v>
      </c>
      <c r="C35" s="69">
        <v>101325</v>
      </c>
      <c r="D35" s="75">
        <v>995.03</v>
      </c>
      <c r="E35" s="69">
        <v>4180</v>
      </c>
      <c r="F35" s="69">
        <v>4108.8355955733368</v>
      </c>
      <c r="G35" s="69">
        <f t="shared" si="0"/>
        <v>1.0173198471370655</v>
      </c>
      <c r="H35" s="76">
        <v>7.6455705242648928E-4</v>
      </c>
      <c r="I35" s="76">
        <f t="shared" si="1"/>
        <v>7.683758805528369E-7</v>
      </c>
      <c r="J35" s="21">
        <v>0.61738000000000004</v>
      </c>
      <c r="K35" s="77">
        <v>1.4850000000000001E-7</v>
      </c>
      <c r="L35" s="78">
        <v>5.1764690776227367</v>
      </c>
      <c r="M35" s="21" t="s">
        <v>267</v>
      </c>
      <c r="N35" s="21"/>
    </row>
    <row r="36" spans="1:14" ht="13">
      <c r="A36" s="74">
        <v>34</v>
      </c>
      <c r="B36" s="22">
        <v>307.14999999999998</v>
      </c>
      <c r="C36" s="69">
        <v>101325</v>
      </c>
      <c r="D36" s="75">
        <v>994.38</v>
      </c>
      <c r="E36" s="69">
        <v>4179</v>
      </c>
      <c r="F36" s="69">
        <v>4100.0012928676742</v>
      </c>
      <c r="G36" s="69">
        <f t="shared" si="0"/>
        <v>1.0192679712735093</v>
      </c>
      <c r="H36" s="76">
        <v>7.3390177126946964E-4</v>
      </c>
      <c r="I36" s="76">
        <f t="shared" si="1"/>
        <v>7.3804961007810865E-7</v>
      </c>
      <c r="J36" s="21">
        <v>0.62029000000000001</v>
      </c>
      <c r="K36" s="77">
        <v>1.4930000000000002E-7</v>
      </c>
      <c r="L36" s="78">
        <v>4.9444219673622234</v>
      </c>
      <c r="M36" s="21" t="s">
        <v>267</v>
      </c>
      <c r="N36" s="21"/>
    </row>
    <row r="37" spans="1:14" ht="13">
      <c r="A37" s="74">
        <v>36</v>
      </c>
      <c r="B37" s="22">
        <v>309.14999999999998</v>
      </c>
      <c r="C37" s="69">
        <v>101325</v>
      </c>
      <c r="D37" s="75">
        <v>993.69</v>
      </c>
      <c r="E37" s="69">
        <v>4179</v>
      </c>
      <c r="F37" s="69">
        <v>4090.9929943146662</v>
      </c>
      <c r="G37" s="69">
        <f t="shared" si="0"/>
        <v>1.0215123823990016</v>
      </c>
      <c r="H37" s="76">
        <v>7.0519421080915293E-4</v>
      </c>
      <c r="I37" s="76">
        <f t="shared" si="1"/>
        <v>7.0967224266033964E-7</v>
      </c>
      <c r="J37" s="21">
        <v>0.62309999999999999</v>
      </c>
      <c r="K37" s="77">
        <v>1.501E-7</v>
      </c>
      <c r="L37" s="78">
        <v>4.7295885202558976</v>
      </c>
      <c r="M37" s="21" t="s">
        <v>267</v>
      </c>
      <c r="N37" s="21"/>
    </row>
    <row r="38" spans="1:14" ht="13">
      <c r="A38" s="74">
        <v>38</v>
      </c>
      <c r="B38" s="22">
        <v>311.14999999999998</v>
      </c>
      <c r="C38" s="69">
        <v>101325</v>
      </c>
      <c r="D38" s="75">
        <v>992.97</v>
      </c>
      <c r="E38" s="69">
        <v>4179</v>
      </c>
      <c r="F38" s="69">
        <v>4081.8237275539432</v>
      </c>
      <c r="G38" s="69">
        <f t="shared" si="0"/>
        <v>1.0238070722628412</v>
      </c>
      <c r="H38" s="76">
        <v>6.7826915577738948E-4</v>
      </c>
      <c r="I38" s="76">
        <f t="shared" si="1"/>
        <v>6.8307114593330051E-7</v>
      </c>
      <c r="J38" s="21">
        <v>0.62584000000000006</v>
      </c>
      <c r="K38" s="80">
        <v>1.5079999999999997E-7</v>
      </c>
      <c r="L38" s="81">
        <v>4.5290917838324658</v>
      </c>
      <c r="M38" s="21" t="s">
        <v>267</v>
      </c>
      <c r="N38" s="21"/>
    </row>
    <row r="39" spans="1:14" ht="13">
      <c r="A39" s="74">
        <v>40</v>
      </c>
      <c r="B39" s="22">
        <v>313.14999999999998</v>
      </c>
      <c r="C39" s="69">
        <v>101325</v>
      </c>
      <c r="D39" s="75">
        <v>992.22</v>
      </c>
      <c r="E39" s="69">
        <v>4179</v>
      </c>
      <c r="F39" s="69">
        <v>4072.5061844883257</v>
      </c>
      <c r="G39" s="69">
        <f t="shared" si="0"/>
        <v>1.0261494545833463</v>
      </c>
      <c r="H39" s="76">
        <v>6.5297889557605377E-4</v>
      </c>
      <c r="I39" s="76">
        <f t="shared" si="1"/>
        <v>6.5809890505740029E-7</v>
      </c>
      <c r="J39" s="21">
        <v>0.62848999999999999</v>
      </c>
      <c r="K39" s="80">
        <v>1.5160000000000001E-7</v>
      </c>
      <c r="L39" s="81">
        <v>4.3418332902867647</v>
      </c>
      <c r="M39" s="21" t="s">
        <v>267</v>
      </c>
      <c r="N39" s="21"/>
    </row>
    <row r="40" spans="1:14" ht="13">
      <c r="A40" s="74">
        <v>42</v>
      </c>
      <c r="B40" s="22">
        <v>315.14999999999998</v>
      </c>
      <c r="C40" s="69">
        <v>101325</v>
      </c>
      <c r="D40" s="75">
        <v>991.44</v>
      </c>
      <c r="E40" s="69">
        <v>4179</v>
      </c>
      <c r="F40" s="69">
        <v>4063.052656504447</v>
      </c>
      <c r="G40" s="69">
        <f t="shared" si="0"/>
        <v>1.0285370024210578</v>
      </c>
      <c r="H40" s="76">
        <v>6.2919102328554426E-4</v>
      </c>
      <c r="I40" s="76">
        <f t="shared" si="1"/>
        <v>6.3462339958600036E-7</v>
      </c>
      <c r="J40" s="21">
        <v>0.63107000000000002</v>
      </c>
      <c r="K40" s="80">
        <v>1.5229999999999998E-7</v>
      </c>
      <c r="L40" s="81">
        <v>4.1665572540451761</v>
      </c>
      <c r="M40" s="21" t="s">
        <v>267</v>
      </c>
      <c r="N40" s="21"/>
    </row>
    <row r="41" spans="1:14" ht="13">
      <c r="A41" s="74">
        <v>44</v>
      </c>
      <c r="B41" s="22">
        <v>317.14999999999998</v>
      </c>
      <c r="C41" s="69">
        <v>101325</v>
      </c>
      <c r="D41" s="75">
        <v>990.64</v>
      </c>
      <c r="E41" s="69">
        <v>4179</v>
      </c>
      <c r="F41" s="69">
        <v>4053.4749855737832</v>
      </c>
      <c r="G41" s="69">
        <f t="shared" si="0"/>
        <v>1.0309672601589888</v>
      </c>
      <c r="H41" s="76">
        <v>6.0678655099333668E-4</v>
      </c>
      <c r="I41" s="76">
        <f t="shared" si="1"/>
        <v>6.1251973571967283E-7</v>
      </c>
      <c r="J41" s="21">
        <v>0.63357000000000008</v>
      </c>
      <c r="K41" s="80">
        <v>1.5310000000000001E-7</v>
      </c>
      <c r="L41" s="81">
        <v>4.0023375421834269</v>
      </c>
      <c r="M41" s="21" t="s">
        <v>267</v>
      </c>
      <c r="N41" s="21"/>
    </row>
    <row r="42" spans="1:14" ht="13">
      <c r="A42" s="74">
        <v>46</v>
      </c>
      <c r="B42" s="22">
        <v>319.14999999999998</v>
      </c>
      <c r="C42" s="69">
        <v>101325</v>
      </c>
      <c r="D42" s="75">
        <v>989.8</v>
      </c>
      <c r="E42" s="69">
        <v>4179</v>
      </c>
      <c r="F42" s="69">
        <v>4043.7845288364479</v>
      </c>
      <c r="G42" s="69">
        <f t="shared" si="0"/>
        <v>1.0334378526351549</v>
      </c>
      <c r="H42" s="76">
        <v>5.8565829074784309E-4</v>
      </c>
      <c r="I42" s="76">
        <f t="shared" si="1"/>
        <v>5.9169356511198531E-7</v>
      </c>
      <c r="J42" s="21">
        <v>0.63600000000000001</v>
      </c>
      <c r="K42" s="80">
        <v>1.5379999999999999E-7</v>
      </c>
      <c r="L42" s="81">
        <v>3.8482169764704972</v>
      </c>
      <c r="M42" s="21" t="s">
        <v>267</v>
      </c>
      <c r="N42" s="21"/>
    </row>
    <row r="43" spans="1:14" ht="13">
      <c r="A43" s="74">
        <v>48</v>
      </c>
      <c r="B43" s="22">
        <v>321.14999999999998</v>
      </c>
      <c r="C43" s="69">
        <v>101325</v>
      </c>
      <c r="D43" s="75">
        <v>988.94</v>
      </c>
      <c r="E43" s="69">
        <v>4179</v>
      </c>
      <c r="F43" s="69">
        <v>4033.9921345518082</v>
      </c>
      <c r="G43" s="69">
        <f t="shared" si="0"/>
        <v>1.0359464918650128</v>
      </c>
      <c r="H43" s="76">
        <v>5.6570945935926543E-4</v>
      </c>
      <c r="I43" s="76">
        <f t="shared" si="1"/>
        <v>5.7203617950458614E-7</v>
      </c>
      <c r="J43" s="21">
        <v>0.63835000000000008</v>
      </c>
      <c r="K43" s="80">
        <v>1.5449999999999999E-7</v>
      </c>
      <c r="L43" s="81">
        <v>3.7034539526315817</v>
      </c>
      <c r="M43" s="21" t="s">
        <v>267</v>
      </c>
      <c r="N43" s="21"/>
    </row>
    <row r="44" spans="1:14" ht="13">
      <c r="A44" s="74">
        <v>50</v>
      </c>
      <c r="B44" s="22">
        <v>323.14999999999998</v>
      </c>
      <c r="C44" s="69">
        <v>101325</v>
      </c>
      <c r="D44" s="75">
        <v>988.05</v>
      </c>
      <c r="E44" s="69">
        <v>4180</v>
      </c>
      <c r="F44" s="69">
        <v>4024.1081275616029</v>
      </c>
      <c r="G44" s="69">
        <f t="shared" si="0"/>
        <v>1.0387394840040889</v>
      </c>
      <c r="H44" s="76">
        <v>5.4685247248353061E-4</v>
      </c>
      <c r="I44" s="76">
        <f t="shared" si="1"/>
        <v>5.5346639591471145E-7</v>
      </c>
      <c r="J44" s="21">
        <v>0.64063999999999999</v>
      </c>
      <c r="K44" s="80">
        <v>1.5509999999999998E-7</v>
      </c>
      <c r="L44" s="81">
        <v>3.5680621487592998</v>
      </c>
      <c r="M44" s="21" t="s">
        <v>267</v>
      </c>
      <c r="N44" s="21"/>
    </row>
    <row r="45" spans="1:14" ht="13">
      <c r="A45" s="74">
        <v>55</v>
      </c>
      <c r="B45" s="22">
        <v>328.15</v>
      </c>
      <c r="C45" s="69">
        <v>101325</v>
      </c>
      <c r="D45" s="75">
        <v>985.71</v>
      </c>
      <c r="E45" s="69">
        <v>4181</v>
      </c>
      <c r="F45" s="69">
        <v>3999.0602791829028</v>
      </c>
      <c r="G45" s="69">
        <f t="shared" si="0"/>
        <v>1.0454956184992219</v>
      </c>
      <c r="H45" s="76">
        <v>5.0398319226111561E-4</v>
      </c>
      <c r="I45" s="76">
        <f t="shared" si="1"/>
        <v>5.1128951949469474E-7</v>
      </c>
      <c r="J45" s="21">
        <v>0.64603999999999995</v>
      </c>
      <c r="K45" s="80">
        <v>1.5679999999999997E-7</v>
      </c>
      <c r="L45" s="81">
        <v>3.2616459148717181</v>
      </c>
      <c r="M45" s="21" t="s">
        <v>267</v>
      </c>
      <c r="N45" s="21"/>
    </row>
    <row r="46" spans="1:14" ht="13">
      <c r="A46" s="74">
        <v>60</v>
      </c>
      <c r="B46" s="22">
        <v>333.15</v>
      </c>
      <c r="C46" s="69">
        <v>101325</v>
      </c>
      <c r="D46" s="75">
        <v>983.21</v>
      </c>
      <c r="E46" s="69">
        <v>4183</v>
      </c>
      <c r="F46" s="69">
        <v>3973.6383000198502</v>
      </c>
      <c r="G46" s="69">
        <f t="shared" si="0"/>
        <v>1.0526876590602381</v>
      </c>
      <c r="H46" s="76">
        <v>4.6640274859215309E-4</v>
      </c>
      <c r="I46" s="76">
        <f t="shared" si="1"/>
        <v>4.7436737684945545E-7</v>
      </c>
      <c r="J46" s="21">
        <v>0.65102000000000004</v>
      </c>
      <c r="K46" s="80">
        <v>1.5829999999999998E-7</v>
      </c>
      <c r="L46" s="81">
        <v>2.9967784359328076</v>
      </c>
      <c r="M46" s="21" t="s">
        <v>267</v>
      </c>
      <c r="N46" s="21"/>
    </row>
    <row r="47" spans="1:14" ht="13">
      <c r="A47" s="74">
        <v>65</v>
      </c>
      <c r="B47" s="22">
        <v>338.15</v>
      </c>
      <c r="C47" s="69">
        <v>101325</v>
      </c>
      <c r="D47" s="75">
        <v>980.57</v>
      </c>
      <c r="E47" s="69">
        <v>4185</v>
      </c>
      <c r="F47" s="69">
        <v>3947.9610678615477</v>
      </c>
      <c r="G47" s="69">
        <f t="shared" si="0"/>
        <v>1.0600408484440418</v>
      </c>
      <c r="H47" s="76">
        <v>4.3326809246758068E-4</v>
      </c>
      <c r="I47" s="76">
        <f t="shared" si="1"/>
        <v>4.4185330212792629E-7</v>
      </c>
      <c r="J47" s="21">
        <v>0.65559000000000001</v>
      </c>
      <c r="K47" s="80">
        <v>1.5979999999999999E-7</v>
      </c>
      <c r="L47" s="81">
        <v>2.7657941197651352</v>
      </c>
      <c r="M47" s="21" t="s">
        <v>267</v>
      </c>
      <c r="N47" s="21"/>
    </row>
    <row r="48" spans="1:14" ht="13">
      <c r="A48" s="74">
        <v>70</v>
      </c>
      <c r="B48" s="22">
        <v>343.15</v>
      </c>
      <c r="C48" s="69">
        <v>101325</v>
      </c>
      <c r="D48" s="75">
        <v>977.78</v>
      </c>
      <c r="E48" s="69">
        <v>4188</v>
      </c>
      <c r="F48" s="69">
        <v>3922.1291548133204</v>
      </c>
      <c r="G48" s="69">
        <f t="shared" si="0"/>
        <v>1.0677873763693879</v>
      </c>
      <c r="H48" s="76">
        <v>4.0390029395509774E-4</v>
      </c>
      <c r="I48" s="76">
        <f t="shared" si="1"/>
        <v>4.1307890727474254E-7</v>
      </c>
      <c r="J48" s="21">
        <v>0.65978000000000003</v>
      </c>
      <c r="K48" s="80">
        <v>1.6109999999999998E-7</v>
      </c>
      <c r="L48" s="81">
        <v>2.5637855513715926</v>
      </c>
      <c r="M48" s="21" t="s">
        <v>267</v>
      </c>
      <c r="N48" s="21"/>
    </row>
    <row r="49" spans="1:14" ht="13">
      <c r="A49" s="74">
        <v>75</v>
      </c>
      <c r="B49" s="22">
        <v>348.15</v>
      </c>
      <c r="C49" s="69">
        <v>101325</v>
      </c>
      <c r="D49" s="75">
        <v>974.86</v>
      </c>
      <c r="E49" s="69">
        <v>4192</v>
      </c>
      <c r="F49" s="69">
        <v>3896.2267097213717</v>
      </c>
      <c r="G49" s="69">
        <f t="shared" si="0"/>
        <v>1.0759127515708089</v>
      </c>
      <c r="H49" s="76">
        <v>3.7774700556791722E-4</v>
      </c>
      <c r="I49" s="76">
        <f t="shared" si="1"/>
        <v>3.874884655929233E-7</v>
      </c>
      <c r="J49" s="21">
        <v>0.66358000000000006</v>
      </c>
      <c r="K49" s="80">
        <v>1.6239999999999997E-7</v>
      </c>
      <c r="L49" s="81">
        <v>2.3863218411355205</v>
      </c>
      <c r="M49" s="21" t="s">
        <v>267</v>
      </c>
      <c r="N49" s="21"/>
    </row>
    <row r="50" spans="1:14" ht="13">
      <c r="A50" s="74">
        <v>80</v>
      </c>
      <c r="B50" s="22">
        <v>353.15</v>
      </c>
      <c r="C50" s="69">
        <v>101325</v>
      </c>
      <c r="D50" s="75">
        <v>971.8</v>
      </c>
      <c r="E50" s="69">
        <v>4196</v>
      </c>
      <c r="F50" s="69">
        <v>3870.3234783168355</v>
      </c>
      <c r="G50" s="69">
        <f t="shared" si="0"/>
        <v>1.0841471064389683</v>
      </c>
      <c r="H50" s="76">
        <v>3.5435467426184533E-4</v>
      </c>
      <c r="I50" s="76">
        <f t="shared" si="1"/>
        <v>3.6463745036205532E-7</v>
      </c>
      <c r="J50" s="21">
        <v>0.66700999999999999</v>
      </c>
      <c r="K50" s="80">
        <v>1.6359999999999998E-7</v>
      </c>
      <c r="L50" s="81">
        <v>2.2291603022483968</v>
      </c>
      <c r="M50" s="21" t="s">
        <v>267</v>
      </c>
      <c r="N50" s="21"/>
    </row>
    <row r="51" spans="1:14" ht="13">
      <c r="A51" s="74">
        <v>85</v>
      </c>
      <c r="B51" s="22">
        <v>358.15</v>
      </c>
      <c r="C51" s="69">
        <v>101325</v>
      </c>
      <c r="D51" s="75">
        <v>968.62</v>
      </c>
      <c r="E51" s="69">
        <v>4200</v>
      </c>
      <c r="F51" s="69">
        <v>3844.4768066061492</v>
      </c>
      <c r="G51" s="69">
        <f t="shared" si="0"/>
        <v>1.092476352772616</v>
      </c>
      <c r="H51" s="76">
        <v>3.333477024156499E-4</v>
      </c>
      <c r="I51" s="76">
        <f t="shared" si="1"/>
        <v>3.4414703641846124E-7</v>
      </c>
      <c r="J51" s="21">
        <v>0.67008000000000001</v>
      </c>
      <c r="K51" s="80">
        <v>1.6470000000000001E-7</v>
      </c>
      <c r="L51" s="81">
        <v>2.0893928339089802</v>
      </c>
      <c r="M51" s="21" t="s">
        <v>267</v>
      </c>
      <c r="N51" s="21"/>
    </row>
    <row r="52" spans="1:14" ht="13">
      <c r="A52" s="74">
        <v>90</v>
      </c>
      <c r="B52" s="22">
        <v>363.15</v>
      </c>
      <c r="C52" s="69">
        <v>101325</v>
      </c>
      <c r="D52" s="75">
        <v>965.32</v>
      </c>
      <c r="E52" s="69">
        <v>4205</v>
      </c>
      <c r="F52" s="69">
        <v>3818.733536402387</v>
      </c>
      <c r="G52" s="69">
        <f t="shared" si="0"/>
        <v>1.1011504101858631</v>
      </c>
      <c r="H52" s="76">
        <v>3.1441263023407573E-4</v>
      </c>
      <c r="I52" s="76">
        <f t="shared" si="1"/>
        <v>3.2570819027273415E-7</v>
      </c>
      <c r="J52" s="21">
        <v>0.67279999999999995</v>
      </c>
      <c r="K52" s="80">
        <v>1.6569999999999998E-7</v>
      </c>
      <c r="L52" s="81">
        <v>1.9650789389629735</v>
      </c>
      <c r="M52" s="21" t="s">
        <v>267</v>
      </c>
      <c r="N52" s="21"/>
    </row>
    <row r="53" spans="1:14" ht="13">
      <c r="A53" s="74">
        <v>95</v>
      </c>
      <c r="B53" s="22">
        <v>368.15</v>
      </c>
      <c r="C53" s="69">
        <v>101325</v>
      </c>
      <c r="D53" s="75">
        <v>961.89</v>
      </c>
      <c r="E53" s="69">
        <v>4211</v>
      </c>
      <c r="F53" s="69">
        <v>3793.1317438776341</v>
      </c>
      <c r="G53" s="69">
        <f t="shared" si="0"/>
        <v>1.1101644457239939</v>
      </c>
      <c r="H53" s="76">
        <v>2.9728599330244279E-4</v>
      </c>
      <c r="I53" s="76">
        <f t="shared" si="1"/>
        <v>3.0906443907561447E-7</v>
      </c>
      <c r="J53" s="21">
        <v>0.67516999999999994</v>
      </c>
      <c r="K53" s="80">
        <v>1.6669999999999998E-7</v>
      </c>
      <c r="L53" s="81">
        <v>1.8541572015886172</v>
      </c>
      <c r="M53" s="21" t="s">
        <v>267</v>
      </c>
      <c r="N53" s="21"/>
    </row>
    <row r="54" spans="1:14" ht="13">
      <c r="A54" s="82">
        <v>99.605999999999995</v>
      </c>
      <c r="B54" s="22">
        <v>372.75599999999997</v>
      </c>
      <c r="C54" s="69">
        <v>101325</v>
      </c>
      <c r="D54" s="75">
        <v>958.64</v>
      </c>
      <c r="E54" s="69">
        <v>4216</v>
      </c>
      <c r="F54" s="69">
        <v>1552.6967066297652</v>
      </c>
      <c r="G54" s="69">
        <f t="shared" si="0"/>
        <v>2.7152759337985057</v>
      </c>
      <c r="H54" s="83">
        <v>1.2255772869250182E-5</v>
      </c>
      <c r="I54" s="76">
        <f t="shared" si="1"/>
        <v>1.2784541505935682E-8</v>
      </c>
      <c r="J54" s="21">
        <v>0.67707000000000006</v>
      </c>
      <c r="K54" s="80">
        <v>1.6750000000000001E-7</v>
      </c>
      <c r="L54" s="81">
        <v>7.6314618011075308E-2</v>
      </c>
      <c r="M54" s="21" t="s">
        <v>267</v>
      </c>
      <c r="N54" s="21"/>
    </row>
    <row r="55" spans="1:14" ht="13">
      <c r="A55" s="67">
        <v>0</v>
      </c>
      <c r="B55" s="22">
        <v>273.14999999999998</v>
      </c>
      <c r="C55" s="74">
        <v>101325</v>
      </c>
      <c r="D55" s="75">
        <v>999.84</v>
      </c>
      <c r="E55" s="82">
        <v>4219</v>
      </c>
      <c r="F55" s="82">
        <v>4216.9765190906764</v>
      </c>
      <c r="G55" s="69">
        <f t="shared" si="0"/>
        <v>1.0004798416353904</v>
      </c>
      <c r="H55" s="76">
        <v>1.7915309519018975E-3</v>
      </c>
      <c r="I55" s="76">
        <f t="shared" si="1"/>
        <v>1.7918176427247334E-6</v>
      </c>
      <c r="J55" s="21">
        <v>0.55570000000000008</v>
      </c>
      <c r="K55" s="77">
        <v>1.3169999999999999E-7</v>
      </c>
      <c r="L55" s="69">
        <v>13.601707910876561</v>
      </c>
      <c r="M55" s="21" t="s">
        <v>267</v>
      </c>
      <c r="N55" s="21"/>
    </row>
    <row r="56" spans="1:14" ht="13">
      <c r="A56" s="67">
        <v>0</v>
      </c>
      <c r="B56" s="22">
        <v>273.14999999999998</v>
      </c>
      <c r="C56" s="74">
        <v>506625</v>
      </c>
      <c r="D56" s="75">
        <v>1000</v>
      </c>
      <c r="E56" s="82">
        <v>4217</v>
      </c>
      <c r="F56" s="82">
        <v>4215.089958763484</v>
      </c>
      <c r="G56" s="69">
        <f t="shared" si="0"/>
        <v>1.0004531436470401</v>
      </c>
      <c r="H56" s="76">
        <v>1.790525478334872E-3</v>
      </c>
      <c r="I56" s="76">
        <f t="shared" si="1"/>
        <v>1.7905254783348721E-6</v>
      </c>
      <c r="J56" s="21">
        <v>0.55600000000000005</v>
      </c>
      <c r="K56" s="77">
        <v>1.318E-7</v>
      </c>
      <c r="L56" s="69">
        <v>13.580298457083012</v>
      </c>
      <c r="M56" s="21" t="s">
        <v>267</v>
      </c>
      <c r="N56" s="45" t="s">
        <v>318</v>
      </c>
    </row>
    <row r="57" spans="1:14" ht="13">
      <c r="A57" s="67">
        <v>0</v>
      </c>
      <c r="B57" s="22">
        <v>273.14999999999998</v>
      </c>
      <c r="C57" s="74">
        <v>1013250</v>
      </c>
      <c r="D57" s="75">
        <v>1000.3</v>
      </c>
      <c r="E57" s="82">
        <v>4215</v>
      </c>
      <c r="F57" s="82">
        <v>4212.7388799028658</v>
      </c>
      <c r="G57" s="69">
        <f t="shared" si="0"/>
        <v>1.0005367339779641</v>
      </c>
      <c r="H57" s="76">
        <v>1.7892747232512397E-3</v>
      </c>
      <c r="I57" s="76">
        <f t="shared" si="1"/>
        <v>1.7887381018206936E-6</v>
      </c>
      <c r="J57" s="21">
        <v>0.55630000000000002</v>
      </c>
      <c r="K57" s="77">
        <v>1.3199999999999999E-7</v>
      </c>
      <c r="L57" s="69">
        <v>13.557060863749729</v>
      </c>
      <c r="M57" s="21" t="s">
        <v>267</v>
      </c>
      <c r="N57" s="21"/>
    </row>
    <row r="58" spans="1:14" ht="13">
      <c r="A58" s="67">
        <v>0</v>
      </c>
      <c r="B58" s="22">
        <v>273.14999999999998</v>
      </c>
      <c r="C58" s="74">
        <v>2026500</v>
      </c>
      <c r="D58" s="75">
        <v>1000.8</v>
      </c>
      <c r="E58" s="82">
        <v>4210</v>
      </c>
      <c r="F58" s="82">
        <v>4208.0603665348681</v>
      </c>
      <c r="G58" s="69">
        <f t="shared" si="0"/>
        <v>1.0004609328992895</v>
      </c>
      <c r="H58" s="76">
        <v>1.7867934290860539E-3</v>
      </c>
      <c r="I58" s="76">
        <f t="shared" si="1"/>
        <v>1.7853651369764728E-6</v>
      </c>
      <c r="J58" s="21">
        <v>0.55710000000000004</v>
      </c>
      <c r="K58" s="77">
        <v>1.3220000000000001E-7</v>
      </c>
      <c r="L58" s="69">
        <v>13.502782869237635</v>
      </c>
      <c r="M58" s="21" t="s">
        <v>267</v>
      </c>
      <c r="N58" s="21"/>
    </row>
    <row r="59" spans="1:14" ht="13">
      <c r="A59" s="67">
        <v>0</v>
      </c>
      <c r="B59" s="22">
        <v>273.14999999999998</v>
      </c>
      <c r="C59" s="74">
        <v>3039750</v>
      </c>
      <c r="D59" s="75">
        <v>1001.3</v>
      </c>
      <c r="E59" s="82">
        <v>4205</v>
      </c>
      <c r="F59" s="82">
        <v>4203.4132146533975</v>
      </c>
      <c r="G59" s="69">
        <f t="shared" si="0"/>
        <v>1.0003774992525292</v>
      </c>
      <c r="H59" s="76">
        <v>1.784338960813131E-3</v>
      </c>
      <c r="I59" s="76">
        <f t="shared" si="1"/>
        <v>1.7820223317818146E-6</v>
      </c>
      <c r="J59" s="21">
        <v>0.55779999999999996</v>
      </c>
      <c r="K59" s="77">
        <v>1.325E-7</v>
      </c>
      <c r="L59" s="69">
        <v>13.451318268589487</v>
      </c>
      <c r="M59" s="21" t="s">
        <v>267</v>
      </c>
      <c r="N59" s="21"/>
    </row>
    <row r="60" spans="1:14" ht="13">
      <c r="A60" s="67">
        <v>0</v>
      </c>
      <c r="B60" s="22">
        <v>273.14999999999998</v>
      </c>
      <c r="C60" s="74">
        <v>4053000</v>
      </c>
      <c r="D60" s="75">
        <v>1001.8</v>
      </c>
      <c r="E60" s="82">
        <v>4200</v>
      </c>
      <c r="F60" s="82">
        <v>4198.7972282857663</v>
      </c>
      <c r="G60" s="69">
        <f t="shared" si="0"/>
        <v>1.0002864562513596</v>
      </c>
      <c r="H60" s="76">
        <v>1.7819111643595916E-3</v>
      </c>
      <c r="I60" s="76">
        <f t="shared" si="1"/>
        <v>1.7787094872824832E-6</v>
      </c>
      <c r="J60" s="21">
        <v>0.55859999999999999</v>
      </c>
      <c r="K60" s="77">
        <v>1.3270000000000002E-7</v>
      </c>
      <c r="L60" s="69">
        <v>13.397828303455578</v>
      </c>
      <c r="M60" s="21" t="s">
        <v>267</v>
      </c>
      <c r="N60" s="21"/>
    </row>
    <row r="61" spans="1:14" ht="13">
      <c r="A61" s="67">
        <v>0</v>
      </c>
      <c r="B61" s="22">
        <v>273.14999999999998</v>
      </c>
      <c r="C61" s="74">
        <v>5066250</v>
      </c>
      <c r="D61" s="75">
        <v>1002.3</v>
      </c>
      <c r="E61" s="82">
        <v>4196</v>
      </c>
      <c r="F61" s="82">
        <v>4194.2122128258097</v>
      </c>
      <c r="G61" s="69">
        <f t="shared" si="0"/>
        <v>1.0004262510057844</v>
      </c>
      <c r="H61" s="76">
        <v>1.7795098861848472E-3</v>
      </c>
      <c r="I61" s="76">
        <f t="shared" si="1"/>
        <v>1.7754264054523069E-6</v>
      </c>
      <c r="J61" s="21">
        <v>0.55930000000000002</v>
      </c>
      <c r="K61" s="77">
        <v>1.3300000000000001E-7</v>
      </c>
      <c r="L61" s="69">
        <v>13.350301238032573</v>
      </c>
      <c r="M61" s="21" t="s">
        <v>267</v>
      </c>
      <c r="N61" s="21"/>
    </row>
    <row r="62" spans="1:14" ht="13">
      <c r="A62" s="67">
        <v>0</v>
      </c>
      <c r="B62" s="22">
        <v>273.14999999999998</v>
      </c>
      <c r="C62" s="74">
        <v>6079500</v>
      </c>
      <c r="D62" s="75">
        <v>1002.8</v>
      </c>
      <c r="E62" s="82">
        <v>4191</v>
      </c>
      <c r="F62" s="82">
        <v>4189.6579750179726</v>
      </c>
      <c r="G62" s="69">
        <f t="shared" si="0"/>
        <v>1.0003203185057181</v>
      </c>
      <c r="H62" s="76">
        <v>1.7771349732878749E-3</v>
      </c>
      <c r="I62" s="76">
        <f t="shared" si="1"/>
        <v>1.7721728891981201E-6</v>
      </c>
      <c r="J62" s="21">
        <v>0.56010000000000004</v>
      </c>
      <c r="K62" s="77">
        <v>1.3329999999999998E-7</v>
      </c>
      <c r="L62" s="69">
        <v>13.297576634617895</v>
      </c>
      <c r="M62" s="21" t="s">
        <v>267</v>
      </c>
      <c r="N62" s="21"/>
    </row>
    <row r="63" spans="1:14" ht="13">
      <c r="A63" s="67">
        <v>0</v>
      </c>
      <c r="B63" s="22">
        <v>273.14999999999998</v>
      </c>
      <c r="C63" s="74">
        <v>7092750</v>
      </c>
      <c r="D63" s="75">
        <v>1003.3</v>
      </c>
      <c r="E63" s="82">
        <v>4186</v>
      </c>
      <c r="F63" s="82">
        <v>4185.1343229418762</v>
      </c>
      <c r="G63" s="69">
        <f t="shared" si="0"/>
        <v>1.0002068457046596</v>
      </c>
      <c r="H63" s="76">
        <v>1.7747862732144621E-3</v>
      </c>
      <c r="I63" s="76">
        <f t="shared" si="1"/>
        <v>1.7689487423646588E-6</v>
      </c>
      <c r="J63" s="21">
        <v>0.56079999999999997</v>
      </c>
      <c r="K63" s="77">
        <v>1.335E-7</v>
      </c>
      <c r="L63" s="69">
        <v>13.247602246212088</v>
      </c>
      <c r="M63" s="21" t="s">
        <v>267</v>
      </c>
      <c r="N63" s="21"/>
    </row>
    <row r="64" spans="1:14" ht="13">
      <c r="A64" s="67">
        <v>0</v>
      </c>
      <c r="B64" s="22">
        <v>273.14999999999998</v>
      </c>
      <c r="C64" s="74">
        <v>8106000</v>
      </c>
      <c r="D64" s="75">
        <v>1003.8</v>
      </c>
      <c r="E64" s="82">
        <v>4181</v>
      </c>
      <c r="F64" s="82">
        <v>4180.6410659974317</v>
      </c>
      <c r="G64" s="69">
        <f t="shared" si="0"/>
        <v>1.0000858562112609</v>
      </c>
      <c r="H64" s="76">
        <v>1.772463634064164E-3</v>
      </c>
      <c r="I64" s="76">
        <f t="shared" si="1"/>
        <v>1.7657537697391553E-6</v>
      </c>
      <c r="J64" s="21">
        <v>0.56159999999999999</v>
      </c>
      <c r="K64" s="77">
        <v>1.3379999999999999E-7</v>
      </c>
      <c r="L64" s="69">
        <v>13.195638272831676</v>
      </c>
      <c r="M64" s="21" t="s">
        <v>267</v>
      </c>
      <c r="N64" s="21"/>
    </row>
    <row r="65" spans="1:14" ht="13">
      <c r="A65" s="67">
        <v>0</v>
      </c>
      <c r="B65" s="22">
        <v>273.14999999999998</v>
      </c>
      <c r="C65" s="74">
        <v>9119250</v>
      </c>
      <c r="D65" s="75">
        <v>1004.3</v>
      </c>
      <c r="E65" s="82">
        <v>4177</v>
      </c>
      <c r="F65" s="82">
        <v>4176.1780148904299</v>
      </c>
      <c r="G65" s="69">
        <f t="shared" si="0"/>
        <v>1.00019682712438</v>
      </c>
      <c r="H65" s="76">
        <v>1.7701669044968811E-3</v>
      </c>
      <c r="I65" s="76">
        <f t="shared" si="1"/>
        <v>1.7625877770555424E-6</v>
      </c>
      <c r="J65" s="21">
        <v>0.56229999999999991</v>
      </c>
      <c r="K65" s="77">
        <v>1.3400000000000001E-7</v>
      </c>
      <c r="L65" s="69">
        <v>13.149541454887913</v>
      </c>
      <c r="M65" s="21" t="s">
        <v>267</v>
      </c>
      <c r="N65" s="21"/>
    </row>
    <row r="66" spans="1:14" ht="13">
      <c r="A66" s="67">
        <v>0</v>
      </c>
      <c r="B66" s="22">
        <v>273.14999999999998</v>
      </c>
      <c r="C66" s="74">
        <v>10132500</v>
      </c>
      <c r="D66" s="75">
        <v>1004.8</v>
      </c>
      <c r="E66" s="82">
        <v>4172</v>
      </c>
      <c r="F66" s="82">
        <v>4171.744981618629</v>
      </c>
      <c r="G66" s="69">
        <f t="shared" si="0"/>
        <v>1.0000611299066684</v>
      </c>
      <c r="H66" s="76">
        <v>1.7678959337398418E-3</v>
      </c>
      <c r="I66" s="76">
        <f t="shared" si="1"/>
        <v>1.7594505709990465E-6</v>
      </c>
      <c r="J66" s="21">
        <v>0.56300000000000006</v>
      </c>
      <c r="K66" s="77">
        <v>1.343E-7</v>
      </c>
      <c r="L66" s="69">
        <v>13.10064269194071</v>
      </c>
      <c r="M66" s="21" t="s">
        <v>267</v>
      </c>
      <c r="N66" s="21" t="s">
        <v>318</v>
      </c>
    </row>
    <row r="67" spans="1:14" ht="13">
      <c r="A67" s="67">
        <v>0</v>
      </c>
      <c r="B67" s="22">
        <v>273.14999999999998</v>
      </c>
      <c r="C67" s="74">
        <v>15198750</v>
      </c>
      <c r="D67" s="75">
        <v>1007.3</v>
      </c>
      <c r="E67" s="82">
        <v>4150</v>
      </c>
      <c r="F67" s="82">
        <v>4150.0235914926188</v>
      </c>
      <c r="G67" s="69">
        <f t="shared" si="0"/>
        <v>0.99999431533529903</v>
      </c>
      <c r="H67" s="76">
        <v>1.7569222255541146E-3</v>
      </c>
      <c r="I67" s="76">
        <f t="shared" si="1"/>
        <v>1.7441896411735477E-6</v>
      </c>
      <c r="J67" s="21">
        <v>0.56659999999999999</v>
      </c>
      <c r="K67" s="77">
        <v>1.3550000000000002E-7</v>
      </c>
      <c r="L67" s="69">
        <v>12.868385520736984</v>
      </c>
      <c r="M67" s="21" t="s">
        <v>267</v>
      </c>
      <c r="N67" s="21"/>
    </row>
    <row r="68" spans="1:14" ht="13">
      <c r="A68" s="67">
        <v>0</v>
      </c>
      <c r="B68" s="22">
        <v>273.14999999999998</v>
      </c>
      <c r="C68" s="74">
        <v>20265000</v>
      </c>
      <c r="D68" s="75">
        <v>1009.7</v>
      </c>
      <c r="E68" s="82">
        <v>4129</v>
      </c>
      <c r="F68" s="82">
        <v>4129.0251675682348</v>
      </c>
      <c r="G68" s="69">
        <f t="shared" si="0"/>
        <v>0.9999939047191011</v>
      </c>
      <c r="H68" s="76">
        <v>1.7465702085767392E-3</v>
      </c>
      <c r="I68" s="76">
        <f t="shared" si="1"/>
        <v>1.7297912336107152E-6</v>
      </c>
      <c r="J68" s="21">
        <v>0.57010000000000005</v>
      </c>
      <c r="K68" s="77">
        <v>1.3669999999999997E-7</v>
      </c>
      <c r="L68" s="69">
        <v>12.649690214371788</v>
      </c>
      <c r="M68" s="21" t="s">
        <v>267</v>
      </c>
      <c r="N68" s="21"/>
    </row>
    <row r="69" spans="1:14" ht="13">
      <c r="A69" s="67">
        <v>0</v>
      </c>
      <c r="B69" s="22">
        <v>273.14999999999998</v>
      </c>
      <c r="C69" s="74">
        <v>25331250</v>
      </c>
      <c r="D69" s="75">
        <v>1012.2</v>
      </c>
      <c r="E69" s="82">
        <v>4109</v>
      </c>
      <c r="F69" s="82">
        <v>4108.7275905957695</v>
      </c>
      <c r="G69" s="69">
        <f t="shared" si="0"/>
        <v>1.0000663001861827</v>
      </c>
      <c r="H69" s="76">
        <v>1.7368217097855053E-3</v>
      </c>
      <c r="I69" s="76">
        <f t="shared" si="1"/>
        <v>1.7158878776778355E-6</v>
      </c>
      <c r="J69" s="21">
        <v>0.5736</v>
      </c>
      <c r="K69" s="77">
        <v>1.3789999999999998E-7</v>
      </c>
      <c r="L69" s="69">
        <v>12.441771976130825</v>
      </c>
      <c r="M69" s="21" t="s">
        <v>267</v>
      </c>
      <c r="N69" s="21"/>
    </row>
    <row r="70" spans="1:14" ht="13">
      <c r="A70" s="67">
        <v>0</v>
      </c>
      <c r="B70" s="22">
        <v>273.14999999999998</v>
      </c>
      <c r="C70" s="74">
        <v>30397500</v>
      </c>
      <c r="D70" s="75">
        <v>1014.5</v>
      </c>
      <c r="E70" s="82">
        <v>4090</v>
      </c>
      <c r="F70" s="82">
        <v>4089.1094668464652</v>
      </c>
      <c r="G70" s="69">
        <f t="shared" si="0"/>
        <v>1.0002177816859037</v>
      </c>
      <c r="H70" s="76">
        <v>1.7276589518925259E-3</v>
      </c>
      <c r="I70" s="76">
        <f t="shared" si="1"/>
        <v>1.7029659456801635E-6</v>
      </c>
      <c r="J70" s="21">
        <v>0.57689999999999997</v>
      </c>
      <c r="K70" s="77">
        <v>1.3900000000000001E-7</v>
      </c>
      <c r="L70" s="69">
        <v>12.248440133888769</v>
      </c>
      <c r="M70" s="21" t="s">
        <v>267</v>
      </c>
      <c r="N70" s="21"/>
    </row>
    <row r="71" spans="1:14" ht="13">
      <c r="A71" s="67">
        <v>0</v>
      </c>
      <c r="B71" s="22">
        <v>273.14999999999998</v>
      </c>
      <c r="C71" s="74">
        <v>35463750</v>
      </c>
      <c r="D71" s="75">
        <v>1016.9</v>
      </c>
      <c r="E71" s="82">
        <v>4072</v>
      </c>
      <c r="F71" s="82">
        <v>4070.1501036499135</v>
      </c>
      <c r="G71" s="69">
        <f t="shared" si="0"/>
        <v>1.0004545032254284</v>
      </c>
      <c r="H71" s="76">
        <v>1.7190645669608005E-3</v>
      </c>
      <c r="I71" s="76">
        <f t="shared" si="1"/>
        <v>1.6904951981126959E-6</v>
      </c>
      <c r="J71" s="21">
        <v>0.58020000000000005</v>
      </c>
      <c r="K71" s="77">
        <v>1.4009999999999999E-7</v>
      </c>
      <c r="L71" s="69">
        <v>12.06485852579176</v>
      </c>
      <c r="M71" s="21" t="s">
        <v>267</v>
      </c>
      <c r="N71" s="21"/>
    </row>
    <row r="72" spans="1:14" ht="13">
      <c r="A72" s="67">
        <v>0</v>
      </c>
      <c r="B72" s="22">
        <v>273.14999999999998</v>
      </c>
      <c r="C72" s="74">
        <v>40530000</v>
      </c>
      <c r="D72" s="75">
        <v>1019.2</v>
      </c>
      <c r="E72" s="82">
        <v>4054.0000000000005</v>
      </c>
      <c r="F72" s="82">
        <v>4051.829489887205</v>
      </c>
      <c r="G72" s="69">
        <f t="shared" si="0"/>
        <v>1.0005356864394745</v>
      </c>
      <c r="H72" s="76">
        <v>1.7110216081707408E-3</v>
      </c>
      <c r="I72" s="76">
        <f t="shared" si="1"/>
        <v>1.6787888620199575E-6</v>
      </c>
      <c r="J72" s="21">
        <v>0.58340000000000003</v>
      </c>
      <c r="K72" s="77">
        <v>1.4119999999999999E-7</v>
      </c>
      <c r="L72" s="69">
        <v>11.889752484614645</v>
      </c>
      <c r="M72" s="21" t="s">
        <v>267</v>
      </c>
      <c r="N72" s="21"/>
    </row>
    <row r="73" spans="1:14" ht="13">
      <c r="A73" s="67">
        <v>0</v>
      </c>
      <c r="B73" s="22">
        <v>273.14999999999998</v>
      </c>
      <c r="C73" s="74">
        <v>45596250</v>
      </c>
      <c r="D73" s="75">
        <v>1021.5</v>
      </c>
      <c r="E73" s="82">
        <v>4038.0000000000005</v>
      </c>
      <c r="F73" s="82">
        <v>4034.1282807945709</v>
      </c>
      <c r="G73" s="69">
        <f t="shared" ref="G73:G136" si="2">E73/F73</f>
        <v>1.0009597412218798</v>
      </c>
      <c r="H73" s="76">
        <v>1.7035135599546961E-3</v>
      </c>
      <c r="I73" s="76">
        <f t="shared" ref="I73:I136" si="3">H73/D73</f>
        <v>1.6676588937393012E-6</v>
      </c>
      <c r="J73" s="21">
        <v>0.58660000000000001</v>
      </c>
      <c r="K73" s="77">
        <v>1.4219999999999999E-7</v>
      </c>
      <c r="L73" s="69">
        <v>11.726538961979312</v>
      </c>
      <c r="M73" s="21" t="s">
        <v>267</v>
      </c>
      <c r="N73" s="21"/>
    </row>
    <row r="74" spans="1:14" ht="13">
      <c r="A74" s="67">
        <v>0</v>
      </c>
      <c r="B74" s="22">
        <v>273.14999999999998</v>
      </c>
      <c r="C74" s="74">
        <v>50662500</v>
      </c>
      <c r="D74" s="75">
        <v>1023.8</v>
      </c>
      <c r="E74" s="82">
        <v>4022.0000000000005</v>
      </c>
      <c r="F74" s="82">
        <v>4017.0277864776435</v>
      </c>
      <c r="G74" s="69">
        <f t="shared" si="2"/>
        <v>1.0012377841993263</v>
      </c>
      <c r="H74" s="76">
        <v>1.6965243466922583E-3</v>
      </c>
      <c r="I74" s="76">
        <f t="shared" si="3"/>
        <v>1.6570857068687814E-6</v>
      </c>
      <c r="J74" s="21">
        <v>0.58960000000000001</v>
      </c>
      <c r="K74" s="77">
        <v>1.4319999999999999E-7</v>
      </c>
      <c r="L74" s="69">
        <v>11.572966286289457</v>
      </c>
      <c r="M74" s="21" t="s">
        <v>267</v>
      </c>
      <c r="N74" s="21"/>
    </row>
    <row r="75" spans="1:14" ht="13">
      <c r="A75" s="67">
        <v>0</v>
      </c>
      <c r="B75" s="22">
        <v>273.14999999999998</v>
      </c>
      <c r="C75" s="74">
        <v>60795000</v>
      </c>
      <c r="D75" s="75">
        <v>1028.3</v>
      </c>
      <c r="E75" s="82">
        <v>3994</v>
      </c>
      <c r="F75" s="82">
        <v>3984.5574096147643</v>
      </c>
      <c r="G75" s="69">
        <f t="shared" si="2"/>
        <v>1.0023697965456466</v>
      </c>
      <c r="H75" s="76">
        <v>1.6840403657605364E-3</v>
      </c>
      <c r="I75" s="76">
        <f t="shared" si="3"/>
        <v>1.6376936358655416E-6</v>
      </c>
      <c r="J75" s="21">
        <v>0.59550000000000003</v>
      </c>
      <c r="K75" s="77">
        <v>1.4499999999999999E-7</v>
      </c>
      <c r="L75" s="69">
        <v>11.294806416200808</v>
      </c>
      <c r="M75" s="21" t="s">
        <v>267</v>
      </c>
      <c r="N75" s="21"/>
    </row>
    <row r="76" spans="1:14" ht="13">
      <c r="A76" s="67">
        <v>0</v>
      </c>
      <c r="B76" s="22">
        <v>273.14999999999998</v>
      </c>
      <c r="C76" s="74">
        <v>70927500</v>
      </c>
      <c r="D76" s="75">
        <v>1032.7</v>
      </c>
      <c r="E76" s="82">
        <v>3968</v>
      </c>
      <c r="F76" s="82">
        <v>3954.281683575955</v>
      </c>
      <c r="G76" s="69">
        <f t="shared" si="2"/>
        <v>1.0034692309556559</v>
      </c>
      <c r="H76" s="76">
        <v>1.673450115127251E-3</v>
      </c>
      <c r="I76" s="76">
        <f t="shared" si="3"/>
        <v>1.6204610391471394E-6</v>
      </c>
      <c r="J76" s="21">
        <v>0.60120000000000007</v>
      </c>
      <c r="K76" s="77">
        <v>1.4669999999999998E-7</v>
      </c>
      <c r="L76" s="69">
        <v>11.044993441159233</v>
      </c>
      <c r="M76" s="21" t="s">
        <v>267</v>
      </c>
      <c r="N76" s="21"/>
    </row>
    <row r="77" spans="1:14" ht="13">
      <c r="A77" s="67">
        <v>0</v>
      </c>
      <c r="B77" s="22">
        <v>273.14999999999998</v>
      </c>
      <c r="C77" s="74">
        <v>81060000</v>
      </c>
      <c r="D77" s="75">
        <v>1037</v>
      </c>
      <c r="E77" s="82">
        <v>3945</v>
      </c>
      <c r="F77" s="82">
        <v>3926.0741139662919</v>
      </c>
      <c r="G77" s="69">
        <f t="shared" si="2"/>
        <v>1.0048205625987505</v>
      </c>
      <c r="H77" s="76">
        <v>1.6646414557166839E-3</v>
      </c>
      <c r="I77" s="76">
        <f t="shared" si="3"/>
        <v>1.6052473054162814E-6</v>
      </c>
      <c r="J77" s="21">
        <v>0.60650000000000004</v>
      </c>
      <c r="K77" s="77">
        <v>1.4829999999999997E-7</v>
      </c>
      <c r="L77" s="69">
        <v>10.827717300580904</v>
      </c>
      <c r="M77" s="21" t="s">
        <v>267</v>
      </c>
      <c r="N77" s="21"/>
    </row>
    <row r="78" spans="1:14" ht="13">
      <c r="A78" s="67">
        <v>0</v>
      </c>
      <c r="B78" s="22">
        <v>273.14999999999998</v>
      </c>
      <c r="C78" s="74">
        <v>91192500</v>
      </c>
      <c r="D78" s="75">
        <v>1041.2</v>
      </c>
      <c r="E78" s="82">
        <v>3924</v>
      </c>
      <c r="F78" s="82">
        <v>3899.8183888388025</v>
      </c>
      <c r="G78" s="69">
        <f t="shared" si="2"/>
        <v>1.0062007018661188</v>
      </c>
      <c r="H78" s="76">
        <v>1.6575097719836562E-3</v>
      </c>
      <c r="I78" s="76">
        <f t="shared" si="3"/>
        <v>1.5919225624122705E-6</v>
      </c>
      <c r="J78" s="21">
        <v>0.61170000000000002</v>
      </c>
      <c r="K78" s="77">
        <v>1.497E-7</v>
      </c>
      <c r="L78" s="69">
        <v>10.6327748001698</v>
      </c>
      <c r="M78" s="21" t="s">
        <v>267</v>
      </c>
      <c r="N78" s="21"/>
    </row>
    <row r="79" spans="1:14" ht="13">
      <c r="A79" s="67">
        <v>0</v>
      </c>
      <c r="B79" s="22">
        <v>273.14999999999998</v>
      </c>
      <c r="C79" s="74">
        <v>101325000</v>
      </c>
      <c r="D79" s="75">
        <v>1045.3</v>
      </c>
      <c r="E79" s="82">
        <v>3906</v>
      </c>
      <c r="F79" s="82">
        <v>3875.408430856231</v>
      </c>
      <c r="G79" s="69">
        <f t="shared" si="2"/>
        <v>1.0078937664737986</v>
      </c>
      <c r="H79" s="76">
        <v>1.6519580492761526E-3</v>
      </c>
      <c r="I79" s="76">
        <f t="shared" si="3"/>
        <v>1.5803674057936982E-6</v>
      </c>
      <c r="J79" s="21">
        <v>0.61660000000000004</v>
      </c>
      <c r="K79" s="77">
        <v>1.5099999999999999E-7</v>
      </c>
      <c r="L79" s="69">
        <v>10.464722900539494</v>
      </c>
      <c r="M79" s="21" t="s">
        <v>267</v>
      </c>
      <c r="N79" s="21"/>
    </row>
    <row r="80" spans="1:14" ht="13">
      <c r="A80" s="67">
        <v>25</v>
      </c>
      <c r="B80" s="22">
        <v>298.14999999999998</v>
      </c>
      <c r="C80" s="74">
        <v>101325</v>
      </c>
      <c r="D80" s="75">
        <v>997.05</v>
      </c>
      <c r="E80" s="82">
        <v>4182</v>
      </c>
      <c r="F80" s="82">
        <v>4138.1927343331954</v>
      </c>
      <c r="G80" s="69">
        <f t="shared" si="2"/>
        <v>1.0105860863616503</v>
      </c>
      <c r="H80" s="76">
        <v>8.9008251757221202E-4</v>
      </c>
      <c r="I80" s="76">
        <f t="shared" si="3"/>
        <v>8.9271602986029998E-7</v>
      </c>
      <c r="J80" s="21">
        <v>0.60650000000000004</v>
      </c>
      <c r="K80" s="77">
        <v>1.4549999999999997E-7</v>
      </c>
      <c r="L80" s="69">
        <v>6.1373867905803632</v>
      </c>
      <c r="M80" s="21" t="s">
        <v>267</v>
      </c>
      <c r="N80" s="21"/>
    </row>
    <row r="81" spans="1:14" ht="13">
      <c r="A81" s="67">
        <v>25</v>
      </c>
      <c r="B81" s="22">
        <v>298.14999999999998</v>
      </c>
      <c r="C81" s="74">
        <v>506625</v>
      </c>
      <c r="D81" s="75">
        <v>997.23</v>
      </c>
      <c r="E81" s="82">
        <v>4181</v>
      </c>
      <c r="F81" s="82">
        <v>4136.8464260281771</v>
      </c>
      <c r="G81" s="69">
        <f t="shared" si="2"/>
        <v>1.0106732446469411</v>
      </c>
      <c r="H81" s="76">
        <v>8.8998870138173945E-4</v>
      </c>
      <c r="I81" s="76">
        <f t="shared" si="3"/>
        <v>8.9246081784717608E-7</v>
      </c>
      <c r="J81" s="21">
        <v>0.60670000000000002</v>
      </c>
      <c r="K81" s="77">
        <v>1.4549999999999997E-7</v>
      </c>
      <c r="L81" s="69">
        <v>6.1332499760623911</v>
      </c>
      <c r="M81" s="21" t="s">
        <v>267</v>
      </c>
      <c r="N81" s="21"/>
    </row>
    <row r="82" spans="1:14" ht="13">
      <c r="A82" s="67">
        <v>25</v>
      </c>
      <c r="B82" s="22">
        <v>298.14999999999998</v>
      </c>
      <c r="C82" s="74">
        <v>1013250</v>
      </c>
      <c r="D82" s="75">
        <v>997.45</v>
      </c>
      <c r="E82" s="82">
        <v>4179</v>
      </c>
      <c r="F82" s="82">
        <v>4135.1679507953277</v>
      </c>
      <c r="G82" s="69">
        <f t="shared" si="2"/>
        <v>1.0105998232057882</v>
      </c>
      <c r="H82" s="76">
        <v>8.8987261626533119E-4</v>
      </c>
      <c r="I82" s="76">
        <f t="shared" si="3"/>
        <v>8.9214759262652884E-7</v>
      </c>
      <c r="J82" s="21">
        <v>0.60699999999999998</v>
      </c>
      <c r="K82" s="77">
        <v>1.4560000000000001E-7</v>
      </c>
      <c r="L82" s="69">
        <v>6.1264870895763082</v>
      </c>
      <c r="M82" s="21" t="s">
        <v>267</v>
      </c>
      <c r="N82" s="21"/>
    </row>
    <row r="83" spans="1:14" ht="13">
      <c r="A83" s="67">
        <v>25</v>
      </c>
      <c r="B83" s="22">
        <v>298.14999999999998</v>
      </c>
      <c r="C83" s="74">
        <v>2026500</v>
      </c>
      <c r="D83" s="75">
        <v>997.9</v>
      </c>
      <c r="E83" s="82">
        <v>4176</v>
      </c>
      <c r="F83" s="82">
        <v>4131.8256323600763</v>
      </c>
      <c r="G83" s="69">
        <f t="shared" si="2"/>
        <v>1.0106912468168923</v>
      </c>
      <c r="H83" s="76">
        <v>8.8964438710257177E-4</v>
      </c>
      <c r="I83" s="76">
        <f t="shared" si="3"/>
        <v>8.9151657190356925E-7</v>
      </c>
      <c r="J83" s="21">
        <v>0.60760000000000003</v>
      </c>
      <c r="K83" s="77">
        <v>1.458E-7</v>
      </c>
      <c r="L83" s="69">
        <v>6.1144749185983205</v>
      </c>
      <c r="M83" s="21" t="s">
        <v>267</v>
      </c>
      <c r="N83" s="21"/>
    </row>
    <row r="84" spans="1:14" ht="13">
      <c r="A84" s="67">
        <v>25</v>
      </c>
      <c r="B84" s="22">
        <v>298.14999999999998</v>
      </c>
      <c r="C84" s="74">
        <v>3039750</v>
      </c>
      <c r="D84" s="75">
        <v>998.35</v>
      </c>
      <c r="E84" s="82">
        <v>4174</v>
      </c>
      <c r="F84" s="82">
        <v>4128.5027038227427</v>
      </c>
      <c r="G84" s="69">
        <f t="shared" si="2"/>
        <v>1.0110202897857206</v>
      </c>
      <c r="H84" s="76">
        <v>8.8942139631880334E-4</v>
      </c>
      <c r="I84" s="76">
        <f t="shared" si="3"/>
        <v>8.9089136707447626E-7</v>
      </c>
      <c r="J84" s="21">
        <v>0.60820000000000007</v>
      </c>
      <c r="K84" s="77">
        <v>1.4599999999999998E-7</v>
      </c>
      <c r="L84" s="69">
        <v>6.1039870243911292</v>
      </c>
      <c r="M84" s="21" t="s">
        <v>267</v>
      </c>
      <c r="N84" s="21"/>
    </row>
    <row r="85" spans="1:14" ht="13">
      <c r="A85" s="67">
        <v>25</v>
      </c>
      <c r="B85" s="22">
        <v>298.14999999999998</v>
      </c>
      <c r="C85" s="74">
        <v>4053000</v>
      </c>
      <c r="D85" s="75">
        <v>998.8</v>
      </c>
      <c r="E85" s="82">
        <v>4171</v>
      </c>
      <c r="F85" s="82">
        <v>4125.1990227287397</v>
      </c>
      <c r="G85" s="69">
        <f t="shared" si="2"/>
        <v>1.0111027315334142</v>
      </c>
      <c r="H85" s="76">
        <v>8.8920362425305526E-4</v>
      </c>
      <c r="I85" s="76">
        <f t="shared" si="3"/>
        <v>8.9027195059376784E-7</v>
      </c>
      <c r="J85" s="21">
        <v>0.60870000000000002</v>
      </c>
      <c r="K85" s="77">
        <v>1.4609999999999999E-7</v>
      </c>
      <c r="L85" s="69">
        <v>6.0930972839814252</v>
      </c>
      <c r="M85" s="21" t="s">
        <v>267</v>
      </c>
      <c r="N85" s="21"/>
    </row>
    <row r="86" spans="1:14" ht="13">
      <c r="A86" s="67">
        <v>25</v>
      </c>
      <c r="B86" s="22">
        <v>298.14999999999998</v>
      </c>
      <c r="C86" s="74">
        <v>5066250</v>
      </c>
      <c r="D86" s="75">
        <v>999.24</v>
      </c>
      <c r="E86" s="82">
        <v>4168</v>
      </c>
      <c r="F86" s="82">
        <v>4121.914447663893</v>
      </c>
      <c r="G86" s="69">
        <f t="shared" si="2"/>
        <v>1.0111806183561685</v>
      </c>
      <c r="H86" s="76">
        <v>8.8899105124090269E-4</v>
      </c>
      <c r="I86" s="76">
        <f t="shared" si="3"/>
        <v>8.8966719831161956E-7</v>
      </c>
      <c r="J86" s="21">
        <v>0.60929999999999995</v>
      </c>
      <c r="K86" s="77">
        <v>1.4630000000000001E-7</v>
      </c>
      <c r="L86" s="69">
        <v>6.0812648967209624</v>
      </c>
      <c r="M86" s="21" t="s">
        <v>267</v>
      </c>
      <c r="N86" s="21"/>
    </row>
    <row r="87" spans="1:14" ht="13">
      <c r="A87" s="67">
        <v>25</v>
      </c>
      <c r="B87" s="22">
        <v>298.14999999999998</v>
      </c>
      <c r="C87" s="74">
        <v>6079500</v>
      </c>
      <c r="D87" s="75">
        <v>999.69</v>
      </c>
      <c r="E87" s="82">
        <v>4165</v>
      </c>
      <c r="F87" s="82">
        <v>4118.6488382467451</v>
      </c>
      <c r="G87" s="69">
        <f t="shared" si="2"/>
        <v>1.0112539727404839</v>
      </c>
      <c r="H87" s="76">
        <v>8.8878365761528436E-4</v>
      </c>
      <c r="I87" s="76">
        <f t="shared" si="3"/>
        <v>8.890592659877405E-7</v>
      </c>
      <c r="J87" s="21">
        <v>0.60980000000000001</v>
      </c>
      <c r="K87" s="77">
        <v>1.4649999999999999E-7</v>
      </c>
      <c r="L87" s="69">
        <v>6.070488576529451</v>
      </c>
      <c r="M87" s="21" t="s">
        <v>267</v>
      </c>
      <c r="N87" s="21"/>
    </row>
    <row r="88" spans="1:14" ht="13">
      <c r="A88" s="67">
        <v>25</v>
      </c>
      <c r="B88" s="22">
        <v>298.14999999999998</v>
      </c>
      <c r="C88" s="74">
        <v>7092750</v>
      </c>
      <c r="D88" s="75">
        <v>1000.1</v>
      </c>
      <c r="E88" s="82">
        <v>4162</v>
      </c>
      <c r="F88" s="82">
        <v>4115.4020551212316</v>
      </c>
      <c r="G88" s="69">
        <f t="shared" si="2"/>
        <v>1.0113228171281057</v>
      </c>
      <c r="H88" s="76">
        <v>8.8858142370732307E-4</v>
      </c>
      <c r="I88" s="76">
        <f t="shared" si="3"/>
        <v>8.8849257444987805E-7</v>
      </c>
      <c r="J88" s="21">
        <v>0.61039999999999994</v>
      </c>
      <c r="K88" s="77">
        <v>1.466E-7</v>
      </c>
      <c r="L88" s="69">
        <v>6.058774386418543</v>
      </c>
      <c r="M88" s="21" t="s">
        <v>267</v>
      </c>
      <c r="N88" s="21"/>
    </row>
    <row r="89" spans="1:14" ht="13">
      <c r="A89" s="67">
        <v>25</v>
      </c>
      <c r="B89" s="22">
        <v>298.14999999999998</v>
      </c>
      <c r="C89" s="74">
        <v>8106000</v>
      </c>
      <c r="D89" s="75">
        <v>1000.6</v>
      </c>
      <c r="E89" s="82">
        <v>4160</v>
      </c>
      <c r="F89" s="82">
        <v>4112.1739599496568</v>
      </c>
      <c r="G89" s="69">
        <f t="shared" si="2"/>
        <v>1.011630354288545</v>
      </c>
      <c r="H89" s="76">
        <v>8.8838432984715934E-4</v>
      </c>
      <c r="I89" s="76">
        <f t="shared" si="3"/>
        <v>8.8785161887583381E-7</v>
      </c>
      <c r="J89" s="21">
        <v>0.6109</v>
      </c>
      <c r="K89" s="77">
        <v>1.4680000000000002E-7</v>
      </c>
      <c r="L89" s="69">
        <v>6.0495642693799034</v>
      </c>
      <c r="M89" s="21" t="s">
        <v>267</v>
      </c>
      <c r="N89" s="21"/>
    </row>
    <row r="90" spans="1:14" ht="13">
      <c r="A90" s="67">
        <v>25</v>
      </c>
      <c r="B90" s="22">
        <v>298.14999999999998</v>
      </c>
      <c r="C90" s="74">
        <v>9119250</v>
      </c>
      <c r="D90" s="75">
        <v>1001</v>
      </c>
      <c r="E90" s="82">
        <v>4157</v>
      </c>
      <c r="F90" s="82">
        <v>4108.9644154059824</v>
      </c>
      <c r="G90" s="69">
        <f t="shared" si="2"/>
        <v>1.0116904357735286</v>
      </c>
      <c r="H90" s="76">
        <v>8.881923563648261E-4</v>
      </c>
      <c r="I90" s="76">
        <f t="shared" si="3"/>
        <v>8.8730505131351259E-7</v>
      </c>
      <c r="J90" s="21">
        <v>0.61150000000000004</v>
      </c>
      <c r="K90" s="77">
        <v>1.469E-7</v>
      </c>
      <c r="L90" s="69">
        <v>6.0379650456395453</v>
      </c>
      <c r="M90" s="21" t="s">
        <v>267</v>
      </c>
      <c r="N90" s="21"/>
    </row>
    <row r="91" spans="1:14" ht="13">
      <c r="A91" s="67">
        <v>25</v>
      </c>
      <c r="B91" s="22">
        <v>298.14999999999998</v>
      </c>
      <c r="C91" s="74">
        <v>10132500</v>
      </c>
      <c r="D91" s="75">
        <v>1001.5</v>
      </c>
      <c r="E91" s="82">
        <v>4154</v>
      </c>
      <c r="F91" s="82">
        <v>4105.7732851694363</v>
      </c>
      <c r="G91" s="69">
        <f t="shared" si="2"/>
        <v>1.0117460735118435</v>
      </c>
      <c r="H91" s="76">
        <v>8.8800548359108122E-4</v>
      </c>
      <c r="I91" s="76">
        <f t="shared" si="3"/>
        <v>8.8667547038550299E-7</v>
      </c>
      <c r="J91" s="21">
        <v>0.61199999999999999</v>
      </c>
      <c r="K91" s="77">
        <v>1.4710000000000001E-7</v>
      </c>
      <c r="L91" s="69">
        <v>6.0274097693420776</v>
      </c>
      <c r="M91" s="21" t="s">
        <v>267</v>
      </c>
      <c r="N91" s="21"/>
    </row>
    <row r="92" spans="1:14" ht="13">
      <c r="A92" s="67">
        <v>25</v>
      </c>
      <c r="B92" s="22">
        <v>298.14999999999998</v>
      </c>
      <c r="C92" s="74">
        <v>15198750</v>
      </c>
      <c r="D92" s="75">
        <v>1003.7</v>
      </c>
      <c r="E92" s="82">
        <v>4141</v>
      </c>
      <c r="F92" s="82">
        <v>4090.0891469903245</v>
      </c>
      <c r="G92" s="69">
        <f t="shared" si="2"/>
        <v>1.0124473700156726</v>
      </c>
      <c r="H92" s="76">
        <v>8.8714694209145618E-4</v>
      </c>
      <c r="I92" s="76">
        <f t="shared" si="3"/>
        <v>8.8387659867635363E-7</v>
      </c>
      <c r="J92" s="21">
        <v>0.61480000000000001</v>
      </c>
      <c r="K92" s="77">
        <v>1.4789999999999999E-7</v>
      </c>
      <c r="L92" s="69">
        <v>5.9753992960324007</v>
      </c>
      <c r="M92" s="21" t="s">
        <v>267</v>
      </c>
      <c r="N92" s="21"/>
    </row>
    <row r="93" spans="1:14" ht="13">
      <c r="A93" s="67">
        <v>25</v>
      </c>
      <c r="B93" s="22">
        <v>298.14999999999998</v>
      </c>
      <c r="C93" s="74">
        <v>20265000</v>
      </c>
      <c r="D93" s="75">
        <v>1005.8</v>
      </c>
      <c r="E93" s="82">
        <v>4128</v>
      </c>
      <c r="F93" s="82">
        <v>4074.8454865238796</v>
      </c>
      <c r="G93" s="69">
        <f t="shared" si="2"/>
        <v>1.0130445470023122</v>
      </c>
      <c r="H93" s="76">
        <v>8.8641296991186778E-4</v>
      </c>
      <c r="I93" s="76">
        <f t="shared" si="3"/>
        <v>8.813014216662038E-7</v>
      </c>
      <c r="J93" s="21">
        <v>0.61739999999999995</v>
      </c>
      <c r="K93" s="77">
        <v>1.487E-7</v>
      </c>
      <c r="L93" s="69">
        <v>5.9266484285652581</v>
      </c>
      <c r="M93" s="21" t="s">
        <v>267</v>
      </c>
      <c r="N93" s="21"/>
    </row>
    <row r="94" spans="1:14" ht="13">
      <c r="A94" s="67">
        <v>25</v>
      </c>
      <c r="B94" s="22">
        <v>298.14999999999998</v>
      </c>
      <c r="C94" s="74">
        <v>25331250</v>
      </c>
      <c r="D94" s="75">
        <v>1008</v>
      </c>
      <c r="E94" s="82">
        <v>4116</v>
      </c>
      <c r="F94" s="82">
        <v>4060.0263630474478</v>
      </c>
      <c r="G94" s="69">
        <f t="shared" si="2"/>
        <v>1.0137865205659744</v>
      </c>
      <c r="H94" s="76">
        <v>8.8580111468241946E-4</v>
      </c>
      <c r="I94" s="76">
        <f t="shared" si="3"/>
        <v>8.7877094710557484E-7</v>
      </c>
      <c r="J94" s="21">
        <v>0.62009999999999998</v>
      </c>
      <c r="K94" s="77">
        <v>1.494E-7</v>
      </c>
      <c r="L94" s="69">
        <v>5.8796281051972885</v>
      </c>
      <c r="M94" s="21" t="s">
        <v>267</v>
      </c>
      <c r="N94" s="21"/>
    </row>
    <row r="95" spans="1:14" ht="13">
      <c r="A95" s="67">
        <v>25</v>
      </c>
      <c r="B95" s="22">
        <v>298.14999999999998</v>
      </c>
      <c r="C95" s="74">
        <v>30397500</v>
      </c>
      <c r="D95" s="75">
        <v>1010.1</v>
      </c>
      <c r="E95" s="82">
        <v>4104</v>
      </c>
      <c r="F95" s="82">
        <v>4045.6164299122229</v>
      </c>
      <c r="G95" s="69">
        <f t="shared" si="2"/>
        <v>1.0144313162404879</v>
      </c>
      <c r="H95" s="76">
        <v>8.8530893151530306E-4</v>
      </c>
      <c r="I95" s="76">
        <f t="shared" si="3"/>
        <v>8.7645671865686866E-7</v>
      </c>
      <c r="J95" s="21">
        <v>0.62270000000000003</v>
      </c>
      <c r="K95" s="77">
        <v>1.5019999999999998E-7</v>
      </c>
      <c r="L95" s="69">
        <v>5.8347645012667471</v>
      </c>
      <c r="M95" s="21" t="s">
        <v>267</v>
      </c>
      <c r="N95" s="21"/>
    </row>
    <row r="96" spans="1:14" ht="13">
      <c r="A96" s="67">
        <v>25</v>
      </c>
      <c r="B96" s="22">
        <v>298.14999999999998</v>
      </c>
      <c r="C96" s="74">
        <v>35463750</v>
      </c>
      <c r="D96" s="75">
        <v>1012.2</v>
      </c>
      <c r="E96" s="82">
        <v>4093</v>
      </c>
      <c r="F96" s="82">
        <v>4031.6009260540513</v>
      </c>
      <c r="G96" s="69">
        <f t="shared" si="2"/>
        <v>1.0152294522875911</v>
      </c>
      <c r="H96" s="76">
        <v>8.8493398616105339E-4</v>
      </c>
      <c r="I96" s="76">
        <f t="shared" si="3"/>
        <v>8.7426791756673918E-7</v>
      </c>
      <c r="J96" s="21">
        <v>0.62520000000000009</v>
      </c>
      <c r="K96" s="77">
        <v>1.5090000000000001E-7</v>
      </c>
      <c r="L96" s="69">
        <v>5.7934017999955065</v>
      </c>
      <c r="M96" s="21" t="s">
        <v>267</v>
      </c>
      <c r="N96" s="21"/>
    </row>
    <row r="97" spans="1:14" ht="13">
      <c r="A97" s="67">
        <v>25</v>
      </c>
      <c r="B97" s="22">
        <v>298.14999999999998</v>
      </c>
      <c r="C97" s="74">
        <v>40530000</v>
      </c>
      <c r="D97" s="75">
        <v>1014.3</v>
      </c>
      <c r="E97" s="82">
        <v>4082</v>
      </c>
      <c r="F97" s="82">
        <v>4017.9656702942425</v>
      </c>
      <c r="G97" s="69">
        <f t="shared" si="2"/>
        <v>1.0159370026924766</v>
      </c>
      <c r="H97" s="76">
        <v>8.846738582776049E-4</v>
      </c>
      <c r="I97" s="76">
        <f t="shared" si="3"/>
        <v>8.7220137856413782E-7</v>
      </c>
      <c r="J97" s="21">
        <v>0.62779999999999991</v>
      </c>
      <c r="K97" s="77">
        <v>1.5160000000000001E-7</v>
      </c>
      <c r="L97" s="69">
        <v>5.752211993452029</v>
      </c>
      <c r="M97" s="21" t="s">
        <v>267</v>
      </c>
      <c r="N97" s="21"/>
    </row>
    <row r="98" spans="1:14" ht="13">
      <c r="A98" s="67">
        <v>25</v>
      </c>
      <c r="B98" s="22">
        <v>298.14999999999998</v>
      </c>
      <c r="C98" s="74">
        <v>45596250</v>
      </c>
      <c r="D98" s="75">
        <v>1016.4</v>
      </c>
      <c r="E98" s="82">
        <v>4072</v>
      </c>
      <c r="F98" s="82">
        <v>4004.6970579318895</v>
      </c>
      <c r="G98" s="69">
        <f t="shared" si="2"/>
        <v>1.0168060008271556</v>
      </c>
      <c r="H98" s="76">
        <v>8.8452614478874811E-4</v>
      </c>
      <c r="I98" s="76">
        <f t="shared" si="3"/>
        <v>8.7025397952454557E-7</v>
      </c>
      <c r="J98" s="21">
        <v>0.63020000000000009</v>
      </c>
      <c r="K98" s="77">
        <v>1.5229999999999998E-7</v>
      </c>
      <c r="L98" s="69">
        <v>5.7153133316086668</v>
      </c>
      <c r="M98" s="21" t="s">
        <v>267</v>
      </c>
      <c r="N98" s="21"/>
    </row>
    <row r="99" spans="1:14" ht="13">
      <c r="A99" s="67">
        <v>25</v>
      </c>
      <c r="B99" s="22">
        <v>298.14999999999998</v>
      </c>
      <c r="C99" s="74">
        <v>50662500</v>
      </c>
      <c r="D99" s="75">
        <v>1018.4</v>
      </c>
      <c r="E99" s="82">
        <v>4061</v>
      </c>
      <c r="F99" s="82">
        <v>3991.7820591607378</v>
      </c>
      <c r="G99" s="69">
        <f t="shared" si="2"/>
        <v>1.0173401102097781</v>
      </c>
      <c r="H99" s="76">
        <v>8.8448846330845465E-4</v>
      </c>
      <c r="I99" s="76">
        <f t="shared" si="3"/>
        <v>8.6850791762416995E-7</v>
      </c>
      <c r="J99" s="21">
        <v>0.63270000000000004</v>
      </c>
      <c r="K99" s="77">
        <v>1.5299999999999998E-7</v>
      </c>
      <c r="L99" s="69">
        <v>5.6771102410236036</v>
      </c>
      <c r="M99" s="21" t="s">
        <v>267</v>
      </c>
      <c r="N99" s="21"/>
    </row>
    <row r="100" spans="1:14" ht="13">
      <c r="A100" s="67">
        <v>25</v>
      </c>
      <c r="B100" s="22">
        <v>298.14999999999998</v>
      </c>
      <c r="C100" s="74">
        <v>60795000</v>
      </c>
      <c r="D100" s="75">
        <v>1022.5</v>
      </c>
      <c r="E100" s="82">
        <v>4042</v>
      </c>
      <c r="F100" s="82">
        <v>3966.9636574877832</v>
      </c>
      <c r="G100" s="69">
        <f t="shared" si="2"/>
        <v>1.0189153087829739</v>
      </c>
      <c r="H100" s="76">
        <v>8.8473379109377324E-4</v>
      </c>
      <c r="I100" s="76">
        <f t="shared" si="3"/>
        <v>8.6526532136310342E-7</v>
      </c>
      <c r="J100" s="21">
        <v>0.63739999999999997</v>
      </c>
      <c r="K100" s="77">
        <v>1.5419999999999999E-7</v>
      </c>
      <c r="L100" s="69">
        <v>5.6104392588657541</v>
      </c>
      <c r="M100" s="21" t="s">
        <v>267</v>
      </c>
      <c r="N100" s="21"/>
    </row>
    <row r="101" spans="1:14" ht="13">
      <c r="A101" s="67">
        <v>25</v>
      </c>
      <c r="B101" s="22">
        <v>298.14999999999998</v>
      </c>
      <c r="C101" s="74">
        <v>70927500</v>
      </c>
      <c r="D101" s="75">
        <v>1026.4000000000001</v>
      </c>
      <c r="E101" s="82">
        <v>4024</v>
      </c>
      <c r="F101" s="82">
        <v>3943.4177395101924</v>
      </c>
      <c r="G101" s="69">
        <f t="shared" si="2"/>
        <v>1.0204346244331235</v>
      </c>
      <c r="H101" s="76">
        <v>8.8539132831218811E-4</v>
      </c>
      <c r="I101" s="76">
        <f t="shared" si="3"/>
        <v>8.6261820763073661E-7</v>
      </c>
      <c r="J101" s="21">
        <v>0.6421</v>
      </c>
      <c r="K101" s="77">
        <v>1.554E-7</v>
      </c>
      <c r="L101" s="69">
        <v>5.5486913333254089</v>
      </c>
      <c r="M101" s="21" t="s">
        <v>267</v>
      </c>
      <c r="N101" s="21"/>
    </row>
    <row r="102" spans="1:14" ht="13">
      <c r="A102" s="67">
        <v>25</v>
      </c>
      <c r="B102" s="22">
        <v>298.14999999999998</v>
      </c>
      <c r="C102" s="74">
        <v>81060000</v>
      </c>
      <c r="D102" s="75">
        <v>1030.3</v>
      </c>
      <c r="E102" s="82">
        <v>4008</v>
      </c>
      <c r="F102" s="82">
        <v>3921.0608392192808</v>
      </c>
      <c r="G102" s="69">
        <f t="shared" si="2"/>
        <v>1.0221723570088828</v>
      </c>
      <c r="H102" s="76">
        <v>8.8644311434372275E-4</v>
      </c>
      <c r="I102" s="76">
        <f t="shared" si="3"/>
        <v>8.6037378855063849E-7</v>
      </c>
      <c r="J102" s="21">
        <v>0.64649999999999996</v>
      </c>
      <c r="K102" s="77">
        <v>1.5659999999999999E-7</v>
      </c>
      <c r="L102" s="69">
        <v>5.4955359664186254</v>
      </c>
      <c r="M102" s="21" t="s">
        <v>267</v>
      </c>
      <c r="N102" s="21"/>
    </row>
    <row r="103" spans="1:14" ht="13">
      <c r="A103" s="67">
        <v>25</v>
      </c>
      <c r="B103" s="22">
        <v>298.14999999999998</v>
      </c>
      <c r="C103" s="74">
        <v>91192500</v>
      </c>
      <c r="D103" s="75">
        <v>1034.0999999999999</v>
      </c>
      <c r="E103" s="82">
        <v>3992</v>
      </c>
      <c r="F103" s="82">
        <v>3899.8188017451193</v>
      </c>
      <c r="G103" s="69">
        <f t="shared" si="2"/>
        <v>1.0236373028956194</v>
      </c>
      <c r="H103" s="76">
        <v>8.8787184874051573E-4</v>
      </c>
      <c r="I103" s="76">
        <f t="shared" si="3"/>
        <v>8.5859380015522269E-7</v>
      </c>
      <c r="J103" s="21">
        <v>0.65090000000000003</v>
      </c>
      <c r="K103" s="77">
        <v>1.5769999999999999E-7</v>
      </c>
      <c r="L103" s="69">
        <v>5.4453593795854029</v>
      </c>
      <c r="M103" s="21" t="s">
        <v>267</v>
      </c>
      <c r="N103" s="21"/>
    </row>
    <row r="104" spans="1:14" ht="13">
      <c r="A104" s="67">
        <v>25</v>
      </c>
      <c r="B104" s="22">
        <v>298.14999999999998</v>
      </c>
      <c r="C104" s="74">
        <v>101325000</v>
      </c>
      <c r="D104" s="75">
        <v>1037.9000000000001</v>
      </c>
      <c r="E104" s="82">
        <v>3978</v>
      </c>
      <c r="F104" s="82">
        <v>3879.6268128799948</v>
      </c>
      <c r="G104" s="69">
        <f t="shared" si="2"/>
        <v>1.0253563530372085</v>
      </c>
      <c r="H104" s="76">
        <v>8.8966099335037799E-4</v>
      </c>
      <c r="I104" s="76">
        <f t="shared" si="3"/>
        <v>8.5717409514440501E-7</v>
      </c>
      <c r="J104" s="21">
        <v>0.65510000000000002</v>
      </c>
      <c r="K104" s="77">
        <v>1.5870000000000001E-7</v>
      </c>
      <c r="L104" s="69">
        <v>5.4023377065300009</v>
      </c>
      <c r="M104" s="21" t="s">
        <v>267</v>
      </c>
      <c r="N104" s="21"/>
    </row>
    <row r="105" spans="1:14" ht="13">
      <c r="A105" s="67">
        <v>50</v>
      </c>
      <c r="B105" s="22">
        <v>323.14999999999998</v>
      </c>
      <c r="C105" s="74">
        <v>101325</v>
      </c>
      <c r="D105" s="75">
        <v>988.05</v>
      </c>
      <c r="E105" s="82">
        <v>4180</v>
      </c>
      <c r="F105" s="82">
        <v>4024.1081275616029</v>
      </c>
      <c r="G105" s="69">
        <f t="shared" si="2"/>
        <v>1.0387394840040889</v>
      </c>
      <c r="H105" s="76">
        <v>5.4685247248353061E-4</v>
      </c>
      <c r="I105" s="76">
        <f t="shared" si="3"/>
        <v>5.5346639591471145E-7</v>
      </c>
      <c r="J105" s="21">
        <v>0.64060000000000006</v>
      </c>
      <c r="K105" s="77">
        <v>1.5509999999999998E-7</v>
      </c>
      <c r="L105" s="69">
        <v>3.5682849437732713</v>
      </c>
      <c r="M105" s="21" t="s">
        <v>267</v>
      </c>
      <c r="N105" s="21" t="s">
        <v>318</v>
      </c>
    </row>
    <row r="106" spans="1:14" ht="13">
      <c r="A106" s="67">
        <v>50</v>
      </c>
      <c r="B106" s="22">
        <v>323.14999999999998</v>
      </c>
      <c r="C106" s="74">
        <v>506625</v>
      </c>
      <c r="D106" s="75">
        <v>988.22</v>
      </c>
      <c r="E106" s="82">
        <v>4179</v>
      </c>
      <c r="F106" s="82">
        <v>4023.0896645302751</v>
      </c>
      <c r="G106" s="69">
        <f t="shared" si="2"/>
        <v>1.0387538803433378</v>
      </c>
      <c r="H106" s="76">
        <v>5.4692130995170863E-4</v>
      </c>
      <c r="I106" s="76">
        <f t="shared" si="3"/>
        <v>5.5344084308322903E-7</v>
      </c>
      <c r="J106" s="21">
        <v>0.64079999999999993</v>
      </c>
      <c r="K106" s="77">
        <v>1.5519999999999999E-7</v>
      </c>
      <c r="L106" s="69">
        <v>3.5667667825970515</v>
      </c>
      <c r="M106" s="21" t="s">
        <v>267</v>
      </c>
      <c r="N106" s="21"/>
    </row>
    <row r="107" spans="1:14" ht="13">
      <c r="A107" s="67">
        <v>50</v>
      </c>
      <c r="B107" s="22">
        <v>323.14999999999998</v>
      </c>
      <c r="C107" s="74">
        <v>1013250</v>
      </c>
      <c r="D107" s="75">
        <v>988.44</v>
      </c>
      <c r="E107" s="82">
        <v>4177</v>
      </c>
      <c r="F107" s="82">
        <v>4021.8191707601241</v>
      </c>
      <c r="G107" s="69">
        <f t="shared" si="2"/>
        <v>1.0385847355764</v>
      </c>
      <c r="H107" s="76">
        <v>5.4700769330504528E-4</v>
      </c>
      <c r="I107" s="76">
        <f t="shared" si="3"/>
        <v>5.5340505574950958E-7</v>
      </c>
      <c r="J107" s="21">
        <v>0.6411</v>
      </c>
      <c r="K107" s="77">
        <v>1.5529999999999999E-7</v>
      </c>
      <c r="L107" s="69">
        <v>3.5639543517940639</v>
      </c>
      <c r="M107" s="21" t="s">
        <v>267</v>
      </c>
      <c r="N107" s="21"/>
    </row>
    <row r="108" spans="1:14" ht="13">
      <c r="A108" s="67">
        <v>50</v>
      </c>
      <c r="B108" s="22">
        <v>323.14999999999998</v>
      </c>
      <c r="C108" s="74">
        <v>2026500</v>
      </c>
      <c r="D108" s="75">
        <v>988.87</v>
      </c>
      <c r="E108" s="82">
        <v>4175</v>
      </c>
      <c r="F108" s="82">
        <v>4019.2867652211712</v>
      </c>
      <c r="G108" s="69">
        <f t="shared" si="2"/>
        <v>1.0387415090971397</v>
      </c>
      <c r="H108" s="76">
        <v>5.4718157917218752E-4</v>
      </c>
      <c r="I108" s="76">
        <f t="shared" si="3"/>
        <v>5.5334025622396015E-7</v>
      </c>
      <c r="J108" s="21">
        <v>0.64160000000000006</v>
      </c>
      <c r="K108" s="77">
        <v>1.554E-7</v>
      </c>
      <c r="L108" s="69">
        <v>3.5606033245696427</v>
      </c>
      <c r="M108" s="21" t="s">
        <v>267</v>
      </c>
      <c r="N108" s="21"/>
    </row>
    <row r="109" spans="1:14" ht="13">
      <c r="A109" s="67">
        <v>50</v>
      </c>
      <c r="B109" s="22">
        <v>323.14999999999998</v>
      </c>
      <c r="C109" s="74">
        <v>3039750</v>
      </c>
      <c r="D109" s="75">
        <v>989.3</v>
      </c>
      <c r="E109" s="82">
        <v>4173</v>
      </c>
      <c r="F109" s="82">
        <v>4016.7657417021692</v>
      </c>
      <c r="G109" s="69">
        <f t="shared" si="2"/>
        <v>1.0388955364451062</v>
      </c>
      <c r="H109" s="76">
        <v>5.4735695273971626E-4</v>
      </c>
      <c r="I109" s="76">
        <f t="shared" si="3"/>
        <v>5.5327701681968693E-7</v>
      </c>
      <c r="J109" s="21">
        <v>0.6421</v>
      </c>
      <c r="K109" s="77">
        <v>1.5549999999999998E-7</v>
      </c>
      <c r="L109" s="69">
        <v>3.557266101515085</v>
      </c>
      <c r="M109" s="21" t="s">
        <v>267</v>
      </c>
      <c r="N109" s="21"/>
    </row>
    <row r="110" spans="1:14" ht="13">
      <c r="A110" s="67">
        <v>50</v>
      </c>
      <c r="B110" s="22">
        <v>323.14999999999998</v>
      </c>
      <c r="C110" s="74">
        <v>4053000</v>
      </c>
      <c r="D110" s="75">
        <v>989.74</v>
      </c>
      <c r="E110" s="82">
        <v>4171</v>
      </c>
      <c r="F110" s="82">
        <v>4014.2560278319293</v>
      </c>
      <c r="G110" s="69">
        <f t="shared" si="2"/>
        <v>1.0390468298686786</v>
      </c>
      <c r="H110" s="76">
        <v>5.4753380857596953E-4</v>
      </c>
      <c r="I110" s="76">
        <f t="shared" si="3"/>
        <v>5.5320974051363943E-7</v>
      </c>
      <c r="J110" s="21">
        <v>0.64270000000000005</v>
      </c>
      <c r="K110" s="77">
        <v>1.557E-7</v>
      </c>
      <c r="L110" s="69">
        <v>3.5533896305747144</v>
      </c>
      <c r="M110" s="21" t="s">
        <v>267</v>
      </c>
      <c r="N110" s="21"/>
    </row>
    <row r="111" spans="1:14" ht="13">
      <c r="A111" s="67">
        <v>50</v>
      </c>
      <c r="B111" s="22">
        <v>323.14999999999998</v>
      </c>
      <c r="C111" s="74">
        <v>5066250</v>
      </c>
      <c r="D111" s="75">
        <v>990.17</v>
      </c>
      <c r="E111" s="82">
        <v>4168</v>
      </c>
      <c r="F111" s="82">
        <v>4011.7575517085234</v>
      </c>
      <c r="G111" s="69">
        <f t="shared" si="2"/>
        <v>1.03894613427597</v>
      </c>
      <c r="H111" s="76">
        <v>5.4771214123208105E-4</v>
      </c>
      <c r="I111" s="76">
        <f t="shared" si="3"/>
        <v>5.5314960181795154E-7</v>
      </c>
      <c r="J111" s="21">
        <v>0.6432000000000001</v>
      </c>
      <c r="K111" s="77">
        <v>1.5579999999999998E-7</v>
      </c>
      <c r="L111" s="69">
        <v>3.5492291739044051</v>
      </c>
      <c r="M111" s="21" t="s">
        <v>267</v>
      </c>
      <c r="N111" s="21"/>
    </row>
    <row r="112" spans="1:14" ht="13">
      <c r="A112" s="67">
        <v>50</v>
      </c>
      <c r="B112" s="22">
        <v>323.14999999999998</v>
      </c>
      <c r="C112" s="74">
        <v>6079500</v>
      </c>
      <c r="D112" s="75">
        <v>990.6</v>
      </c>
      <c r="E112" s="82">
        <v>4166</v>
      </c>
      <c r="F112" s="82">
        <v>4009.2702419039438</v>
      </c>
      <c r="G112" s="69">
        <f t="shared" si="2"/>
        <v>1.0390918418164867</v>
      </c>
      <c r="H112" s="76">
        <v>5.4789194524240291E-4</v>
      </c>
      <c r="I112" s="76">
        <f t="shared" si="3"/>
        <v>5.5309100064849881E-7</v>
      </c>
      <c r="J112" s="21">
        <v>0.64370000000000005</v>
      </c>
      <c r="K112" s="77">
        <v>1.5599999999999999E-7</v>
      </c>
      <c r="L112" s="69">
        <v>3.5459341989744448</v>
      </c>
      <c r="M112" s="21" t="s">
        <v>267</v>
      </c>
      <c r="N112" s="21"/>
    </row>
    <row r="113" spans="1:14" ht="13">
      <c r="A113" s="67">
        <v>50</v>
      </c>
      <c r="B113" s="22">
        <v>323.14999999999998</v>
      </c>
      <c r="C113" s="74">
        <v>7092750</v>
      </c>
      <c r="D113" s="75">
        <v>991.03</v>
      </c>
      <c r="E113" s="82">
        <v>4164</v>
      </c>
      <c r="F113" s="82">
        <v>4006.7940274688826</v>
      </c>
      <c r="G113" s="69">
        <f t="shared" si="2"/>
        <v>1.0392348524664308</v>
      </c>
      <c r="H113" s="76">
        <v>5.4807321512491966E-4</v>
      </c>
      <c r="I113" s="76">
        <f t="shared" si="3"/>
        <v>5.5303392947228607E-7</v>
      </c>
      <c r="J113" s="21">
        <v>0.64420000000000011</v>
      </c>
      <c r="K113" s="77">
        <v>1.5609999999999998E-7</v>
      </c>
      <c r="L113" s="69">
        <v>3.5426526975786476</v>
      </c>
      <c r="M113" s="21" t="s">
        <v>267</v>
      </c>
      <c r="N113" s="21"/>
    </row>
    <row r="114" spans="1:14" ht="13">
      <c r="A114" s="67">
        <v>50</v>
      </c>
      <c r="B114" s="22">
        <v>323.14999999999998</v>
      </c>
      <c r="C114" s="74">
        <v>8106000</v>
      </c>
      <c r="D114" s="75">
        <v>991.46</v>
      </c>
      <c r="E114" s="82">
        <v>4162</v>
      </c>
      <c r="F114" s="82">
        <v>4004.328837937659</v>
      </c>
      <c r="G114" s="69">
        <f t="shared" si="2"/>
        <v>1.0393751783241523</v>
      </c>
      <c r="H114" s="76">
        <v>5.4825594538172894E-4</v>
      </c>
      <c r="I114" s="76">
        <f t="shared" si="3"/>
        <v>5.5297838075336261E-7</v>
      </c>
      <c r="J114" s="21">
        <v>0.64470000000000005</v>
      </c>
      <c r="K114" s="77">
        <v>1.5629999999999999E-7</v>
      </c>
      <c r="L114" s="69">
        <v>3.5393845892333733</v>
      </c>
      <c r="M114" s="21" t="s">
        <v>267</v>
      </c>
      <c r="N114" s="21"/>
    </row>
    <row r="115" spans="1:14" ht="13">
      <c r="A115" s="67">
        <v>50</v>
      </c>
      <c r="B115" s="22">
        <v>323.14999999999998</v>
      </c>
      <c r="C115" s="74">
        <v>9119250</v>
      </c>
      <c r="D115" s="75">
        <v>991.88</v>
      </c>
      <c r="E115" s="82">
        <v>4159</v>
      </c>
      <c r="F115" s="82">
        <v>4001.8746033332386</v>
      </c>
      <c r="G115" s="69">
        <f t="shared" si="2"/>
        <v>1.0392629485531328</v>
      </c>
      <c r="H115" s="76">
        <v>5.4844013049945334E-4</v>
      </c>
      <c r="I115" s="76">
        <f t="shared" si="3"/>
        <v>5.5292992146172258E-7</v>
      </c>
      <c r="J115" s="21">
        <v>0.64520000000000011</v>
      </c>
      <c r="K115" s="77">
        <v>1.564E-7</v>
      </c>
      <c r="L115" s="69">
        <v>3.5352797624724519</v>
      </c>
      <c r="M115" s="21" t="s">
        <v>267</v>
      </c>
      <c r="N115" s="21"/>
    </row>
    <row r="116" spans="1:14" ht="13">
      <c r="A116" s="67">
        <v>50</v>
      </c>
      <c r="B116" s="22">
        <v>323.14999999999998</v>
      </c>
      <c r="C116" s="74">
        <v>10132500</v>
      </c>
      <c r="D116" s="75">
        <v>992.31</v>
      </c>
      <c r="E116" s="82">
        <v>4157</v>
      </c>
      <c r="F116" s="82">
        <v>3999.4312541723798</v>
      </c>
      <c r="G116" s="69">
        <f t="shared" si="2"/>
        <v>1.0393977882888317</v>
      </c>
      <c r="H116" s="76">
        <v>5.4862576494974478E-4</v>
      </c>
      <c r="I116" s="76">
        <f t="shared" si="3"/>
        <v>5.5287739209495501E-7</v>
      </c>
      <c r="J116" s="21">
        <v>0.64570000000000005</v>
      </c>
      <c r="K116" s="77">
        <v>1.5650000000000001E-7</v>
      </c>
      <c r="L116" s="69">
        <v>3.5320385703826678</v>
      </c>
      <c r="M116" s="21" t="s">
        <v>267</v>
      </c>
      <c r="N116" s="21" t="s">
        <v>318</v>
      </c>
    </row>
    <row r="117" spans="1:14" ht="13">
      <c r="A117" s="67">
        <v>50</v>
      </c>
      <c r="B117" s="22">
        <v>323.14999999999998</v>
      </c>
      <c r="C117" s="74">
        <v>15198750</v>
      </c>
      <c r="D117" s="75">
        <v>994.43</v>
      </c>
      <c r="E117" s="82">
        <v>4147</v>
      </c>
      <c r="F117" s="82">
        <v>3987.3753933442563</v>
      </c>
      <c r="G117" s="69">
        <f t="shared" si="2"/>
        <v>1.0400325003063895</v>
      </c>
      <c r="H117" s="76">
        <v>5.4957548270973607E-4</v>
      </c>
      <c r="I117" s="76">
        <f t="shared" si="3"/>
        <v>5.5265376417619748E-7</v>
      </c>
      <c r="J117" s="21">
        <v>0.64829999999999999</v>
      </c>
      <c r="K117" s="77">
        <v>1.572E-7</v>
      </c>
      <c r="L117" s="69">
        <v>3.5154859274984971</v>
      </c>
      <c r="M117" s="21" t="s">
        <v>267</v>
      </c>
      <c r="N117" s="21"/>
    </row>
    <row r="118" spans="1:14" ht="13">
      <c r="A118" s="67">
        <v>50</v>
      </c>
      <c r="B118" s="22">
        <v>323.14999999999998</v>
      </c>
      <c r="C118" s="74">
        <v>20265000</v>
      </c>
      <c r="D118" s="75">
        <v>996.53</v>
      </c>
      <c r="E118" s="82">
        <v>4136</v>
      </c>
      <c r="F118" s="82">
        <v>3975.5815395166437</v>
      </c>
      <c r="G118" s="69">
        <f t="shared" si="2"/>
        <v>1.0403509420920745</v>
      </c>
      <c r="H118" s="76">
        <v>5.5056059678628333E-4</v>
      </c>
      <c r="I118" s="76">
        <f t="shared" si="3"/>
        <v>5.524776943858021E-7</v>
      </c>
      <c r="J118" s="21">
        <v>0.65079999999999993</v>
      </c>
      <c r="K118" s="77">
        <v>1.579E-7</v>
      </c>
      <c r="L118" s="69">
        <v>3.4989530244438662</v>
      </c>
      <c r="M118" s="21" t="s">
        <v>267</v>
      </c>
      <c r="N118" s="21"/>
    </row>
    <row r="119" spans="1:14" ht="13">
      <c r="A119" s="67">
        <v>50</v>
      </c>
      <c r="B119" s="22">
        <v>323.14999999999998</v>
      </c>
      <c r="C119" s="74">
        <v>25331250</v>
      </c>
      <c r="D119" s="75">
        <v>998.6</v>
      </c>
      <c r="E119" s="82">
        <v>4126</v>
      </c>
      <c r="F119" s="82">
        <v>3964.0415959751253</v>
      </c>
      <c r="G119" s="69">
        <f t="shared" si="2"/>
        <v>1.0408568881288527</v>
      </c>
      <c r="H119" s="76">
        <v>5.5158040235794479E-4</v>
      </c>
      <c r="I119" s="76">
        <f t="shared" si="3"/>
        <v>5.523536975344931E-7</v>
      </c>
      <c r="J119" s="21">
        <v>0.65329999999999999</v>
      </c>
      <c r="K119" s="77">
        <v>1.585E-7</v>
      </c>
      <c r="L119" s="69">
        <v>3.4835768255455082</v>
      </c>
      <c r="M119" s="21" t="s">
        <v>267</v>
      </c>
      <c r="N119" s="21"/>
    </row>
    <row r="120" spans="1:14" ht="13">
      <c r="A120" s="67">
        <v>50</v>
      </c>
      <c r="B120" s="22">
        <v>323.14999999999998</v>
      </c>
      <c r="C120" s="74">
        <v>30397500</v>
      </c>
      <c r="D120" s="75">
        <v>1000.7</v>
      </c>
      <c r="E120" s="82">
        <v>4116</v>
      </c>
      <c r="F120" s="82">
        <v>3952.747817557311</v>
      </c>
      <c r="G120" s="69">
        <f t="shared" si="2"/>
        <v>1.0413009354448457</v>
      </c>
      <c r="H120" s="76">
        <v>5.5263418929439448E-4</v>
      </c>
      <c r="I120" s="76">
        <f t="shared" si="3"/>
        <v>5.5224761596322015E-7</v>
      </c>
      <c r="J120" s="21">
        <v>0.65570000000000006</v>
      </c>
      <c r="K120" s="77">
        <v>1.592E-7</v>
      </c>
      <c r="L120" s="69">
        <v>3.4690290119501714</v>
      </c>
      <c r="M120" s="21" t="s">
        <v>267</v>
      </c>
      <c r="N120" s="21"/>
    </row>
    <row r="121" spans="1:14" ht="13">
      <c r="A121" s="67">
        <v>50</v>
      </c>
      <c r="B121" s="22">
        <v>323.14999999999998</v>
      </c>
      <c r="C121" s="74">
        <v>35463750</v>
      </c>
      <c r="D121" s="75">
        <v>1002.7</v>
      </c>
      <c r="E121" s="82">
        <v>4107</v>
      </c>
      <c r="F121" s="82">
        <v>3941.692829830517</v>
      </c>
      <c r="G121" s="69">
        <f t="shared" si="2"/>
        <v>1.0419381157553544</v>
      </c>
      <c r="H121" s="76">
        <v>5.5372124407105825E-4</v>
      </c>
      <c r="I121" s="76">
        <f t="shared" si="3"/>
        <v>5.5223022247038813E-7</v>
      </c>
      <c r="J121" s="21">
        <v>0.65810000000000002</v>
      </c>
      <c r="K121" s="77">
        <v>1.5979999999999999E-7</v>
      </c>
      <c r="L121" s="69">
        <v>3.4556042385653187</v>
      </c>
      <c r="M121" s="21" t="s">
        <v>267</v>
      </c>
      <c r="N121" s="21"/>
    </row>
    <row r="122" spans="1:14" ht="13">
      <c r="A122" s="67">
        <v>50</v>
      </c>
      <c r="B122" s="22">
        <v>323.14999999999998</v>
      </c>
      <c r="C122" s="74">
        <v>40530000</v>
      </c>
      <c r="D122" s="75">
        <v>1004.7</v>
      </c>
      <c r="E122" s="82">
        <v>4097</v>
      </c>
      <c r="F122" s="82">
        <v>3930.8696484568009</v>
      </c>
      <c r="G122" s="69">
        <f t="shared" si="2"/>
        <v>1.0422630019309898</v>
      </c>
      <c r="H122" s="76">
        <v>5.5484085178659636E-4</v>
      </c>
      <c r="I122" s="76">
        <f t="shared" si="3"/>
        <v>5.5224529888185159E-7</v>
      </c>
      <c r="J122" s="21">
        <v>0.66049999999999998</v>
      </c>
      <c r="K122" s="77">
        <v>1.6049999999999999E-7</v>
      </c>
      <c r="L122" s="69">
        <v>3.4416093410593267</v>
      </c>
      <c r="M122" s="21" t="s">
        <v>267</v>
      </c>
      <c r="N122" s="21"/>
    </row>
    <row r="123" spans="1:14" ht="13">
      <c r="A123" s="67">
        <v>50</v>
      </c>
      <c r="B123" s="22">
        <v>323.14999999999998</v>
      </c>
      <c r="C123" s="74">
        <v>45596250</v>
      </c>
      <c r="D123" s="75">
        <v>1006.7</v>
      </c>
      <c r="E123" s="82">
        <v>4088</v>
      </c>
      <c r="F123" s="82">
        <v>3920.2716983295759</v>
      </c>
      <c r="G123" s="69">
        <f t="shared" si="2"/>
        <v>1.0427848666055195</v>
      </c>
      <c r="H123" s="76">
        <v>5.5599229825769442E-4</v>
      </c>
      <c r="I123" s="76">
        <f t="shared" si="3"/>
        <v>5.5229194224465518E-7</v>
      </c>
      <c r="J123" s="21">
        <v>0.66290000000000004</v>
      </c>
      <c r="K123" s="77">
        <v>1.6109999999999998E-7</v>
      </c>
      <c r="L123" s="69">
        <v>3.4287170241023603</v>
      </c>
      <c r="M123" s="21" t="s">
        <v>267</v>
      </c>
      <c r="N123" s="21"/>
    </row>
    <row r="124" spans="1:14" ht="13">
      <c r="A124" s="67">
        <v>50</v>
      </c>
      <c r="B124" s="22">
        <v>323.14999999999998</v>
      </c>
      <c r="C124" s="74">
        <v>50662500</v>
      </c>
      <c r="D124" s="75">
        <v>1008.7</v>
      </c>
      <c r="E124" s="82">
        <v>4080</v>
      </c>
      <c r="F124" s="82">
        <v>3909.8928320863288</v>
      </c>
      <c r="G124" s="69">
        <f t="shared" si="2"/>
        <v>1.0435068620085175</v>
      </c>
      <c r="H124" s="76">
        <v>5.5717487216571326E-4</v>
      </c>
      <c r="I124" s="76">
        <f t="shared" si="3"/>
        <v>5.5236925960713117E-7</v>
      </c>
      <c r="J124" s="21">
        <v>0.6653</v>
      </c>
      <c r="K124" s="77">
        <v>1.617E-7</v>
      </c>
      <c r="L124" s="69">
        <v>3.4169148931851945</v>
      </c>
      <c r="M124" s="21" t="s">
        <v>267</v>
      </c>
      <c r="N124" s="21"/>
    </row>
    <row r="125" spans="1:14" ht="13">
      <c r="A125" s="67">
        <v>50</v>
      </c>
      <c r="B125" s="22">
        <v>323.14999999999998</v>
      </c>
      <c r="C125" s="74">
        <v>60795000</v>
      </c>
      <c r="D125" s="75">
        <v>1012.6</v>
      </c>
      <c r="E125" s="82">
        <v>4062.9999999999995</v>
      </c>
      <c r="F125" s="82">
        <v>3889.7700043025975</v>
      </c>
      <c r="G125" s="69">
        <f t="shared" si="2"/>
        <v>1.0445347656817208</v>
      </c>
      <c r="H125" s="76">
        <v>5.5963058438687123E-4</v>
      </c>
      <c r="I125" s="76">
        <f t="shared" si="3"/>
        <v>5.5266698043341023E-7</v>
      </c>
      <c r="J125" s="21">
        <v>0.66989999999999994</v>
      </c>
      <c r="K125" s="77">
        <v>1.628E-7</v>
      </c>
      <c r="L125" s="69">
        <v>3.394206694079501</v>
      </c>
      <c r="M125" s="21" t="s">
        <v>267</v>
      </c>
      <c r="N125" s="21"/>
    </row>
    <row r="126" spans="1:14" ht="13">
      <c r="A126" s="67">
        <v>50</v>
      </c>
      <c r="B126" s="22">
        <v>323.14999999999998</v>
      </c>
      <c r="C126" s="74">
        <v>70927500</v>
      </c>
      <c r="D126" s="75">
        <v>1016.4</v>
      </c>
      <c r="E126" s="82">
        <v>4046.9999999999995</v>
      </c>
      <c r="F126" s="82">
        <v>3870.4611710897693</v>
      </c>
      <c r="G126" s="69">
        <f t="shared" si="2"/>
        <v>1.0456118330882322</v>
      </c>
      <c r="H126" s="76">
        <v>5.622024376949566E-4</v>
      </c>
      <c r="I126" s="76">
        <f t="shared" si="3"/>
        <v>5.5313108785414861E-7</v>
      </c>
      <c r="J126" s="21">
        <v>0.6744</v>
      </c>
      <c r="K126" s="77">
        <v>1.6389999999999998E-7</v>
      </c>
      <c r="L126" s="69">
        <v>3.3737148062744504</v>
      </c>
      <c r="M126" s="21" t="s">
        <v>267</v>
      </c>
      <c r="N126" s="21"/>
    </row>
    <row r="127" spans="1:14" ht="13">
      <c r="A127" s="67">
        <v>50</v>
      </c>
      <c r="B127" s="22">
        <v>323.14999999999998</v>
      </c>
      <c r="C127" s="74">
        <v>81060000</v>
      </c>
      <c r="D127" s="75">
        <v>1020.1</v>
      </c>
      <c r="E127" s="82">
        <v>4032</v>
      </c>
      <c r="F127" s="82">
        <v>3851.9341399532555</v>
      </c>
      <c r="G127" s="69">
        <f t="shared" si="2"/>
        <v>1.046746868846758</v>
      </c>
      <c r="H127" s="76">
        <v>5.6488506469519017E-4</v>
      </c>
      <c r="I127" s="76">
        <f t="shared" si="3"/>
        <v>5.5375459728966784E-7</v>
      </c>
      <c r="J127" s="21">
        <v>0.67879999999999996</v>
      </c>
      <c r="K127" s="77">
        <v>1.6500000000000001E-7</v>
      </c>
      <c r="L127" s="69">
        <v>3.3553573671935872</v>
      </c>
      <c r="M127" s="21" t="s">
        <v>267</v>
      </c>
      <c r="N127" s="21"/>
    </row>
    <row r="128" spans="1:14" ht="13">
      <c r="A128" s="67">
        <v>50</v>
      </c>
      <c r="B128" s="22">
        <v>323.14999999999998</v>
      </c>
      <c r="C128" s="74">
        <v>91192500</v>
      </c>
      <c r="D128" s="75">
        <v>1023.8</v>
      </c>
      <c r="E128" s="82">
        <v>4018</v>
      </c>
      <c r="F128" s="82">
        <v>3834.1648186766515</v>
      </c>
      <c r="G128" s="69">
        <f t="shared" si="2"/>
        <v>1.0479466037630585</v>
      </c>
      <c r="H128" s="76">
        <v>5.6767334573409195E-4</v>
      </c>
      <c r="I128" s="76">
        <f t="shared" si="3"/>
        <v>5.5447679794304747E-7</v>
      </c>
      <c r="J128" s="21">
        <v>0.68320000000000003</v>
      </c>
      <c r="K128" s="77">
        <v>1.6609999999999999E-7</v>
      </c>
      <c r="L128" s="69">
        <v>3.3385707013459913</v>
      </c>
      <c r="M128" s="21" t="s">
        <v>267</v>
      </c>
      <c r="N128" s="21"/>
    </row>
    <row r="129" spans="1:14" ht="13">
      <c r="A129" s="67">
        <v>50</v>
      </c>
      <c r="B129" s="22">
        <v>323.14999999999998</v>
      </c>
      <c r="C129" s="74">
        <v>101325000</v>
      </c>
      <c r="D129" s="75">
        <v>1027.4000000000001</v>
      </c>
      <c r="E129" s="82">
        <v>4005</v>
      </c>
      <c r="F129" s="82">
        <v>3817.1373653399455</v>
      </c>
      <c r="G129" s="69">
        <f t="shared" si="2"/>
        <v>1.0492155813845918</v>
      </c>
      <c r="H129" s="76">
        <v>5.7056246764016557E-4</v>
      </c>
      <c r="I129" s="76">
        <f t="shared" si="3"/>
        <v>5.5534598758046094E-7</v>
      </c>
      <c r="J129" s="21">
        <v>0.68740000000000001</v>
      </c>
      <c r="K129" s="77">
        <v>1.6709999999999998E-7</v>
      </c>
      <c r="L129" s="69">
        <v>3.3242692506529865</v>
      </c>
      <c r="M129" s="21" t="s">
        <v>267</v>
      </c>
      <c r="N129" s="21"/>
    </row>
    <row r="130" spans="1:14" ht="13">
      <c r="A130" s="67">
        <v>75</v>
      </c>
      <c r="B130" s="22">
        <v>348.15</v>
      </c>
      <c r="C130" s="74">
        <v>101325</v>
      </c>
      <c r="D130" s="75">
        <v>974.86</v>
      </c>
      <c r="E130" s="82">
        <v>4192</v>
      </c>
      <c r="F130" s="82">
        <v>3896.2267097213717</v>
      </c>
      <c r="G130" s="69">
        <f t="shared" si="2"/>
        <v>1.0759127515708089</v>
      </c>
      <c r="H130" s="76">
        <v>3.7774700556791722E-4</v>
      </c>
      <c r="I130" s="76">
        <f t="shared" si="3"/>
        <v>3.874884655929233E-7</v>
      </c>
      <c r="J130" s="21">
        <v>0.66360000000000008</v>
      </c>
      <c r="K130" s="77">
        <v>1.6239999999999997E-7</v>
      </c>
      <c r="L130" s="69">
        <v>2.3862499206460348</v>
      </c>
      <c r="M130" s="21" t="s">
        <v>267</v>
      </c>
      <c r="N130" s="21"/>
    </row>
    <row r="131" spans="1:14" ht="13">
      <c r="A131" s="67">
        <v>75</v>
      </c>
      <c r="B131" s="22">
        <v>348.15</v>
      </c>
      <c r="C131" s="74">
        <v>506625</v>
      </c>
      <c r="D131" s="75">
        <v>975.03</v>
      </c>
      <c r="E131" s="82">
        <v>4191</v>
      </c>
      <c r="F131" s="82">
        <v>3895.4557047625467</v>
      </c>
      <c r="G131" s="69">
        <f t="shared" si="2"/>
        <v>1.0758689913675885</v>
      </c>
      <c r="H131" s="76">
        <v>3.7784959823472199E-4</v>
      </c>
      <c r="I131" s="76">
        <f t="shared" si="3"/>
        <v>3.8752612559072237E-7</v>
      </c>
      <c r="J131" s="21">
        <v>0.66379999999999995</v>
      </c>
      <c r="K131" s="77">
        <v>1.6250000000000001E-7</v>
      </c>
      <c r="L131" s="69">
        <v>2.3856096206714676</v>
      </c>
      <c r="M131" s="21" t="s">
        <v>267</v>
      </c>
      <c r="N131" s="21"/>
    </row>
    <row r="132" spans="1:14" ht="13">
      <c r="A132" s="67">
        <v>75</v>
      </c>
      <c r="B132" s="22">
        <v>348.15</v>
      </c>
      <c r="C132" s="74">
        <v>1013250</v>
      </c>
      <c r="D132" s="75">
        <v>975.25</v>
      </c>
      <c r="E132" s="82">
        <v>4190</v>
      </c>
      <c r="F132" s="82">
        <v>3894.4933370967424</v>
      </c>
      <c r="G132" s="69">
        <f t="shared" si="2"/>
        <v>1.0758780763824727</v>
      </c>
      <c r="H132" s="76">
        <v>3.7797793474082271E-4</v>
      </c>
      <c r="I132" s="76">
        <f t="shared" si="3"/>
        <v>3.8757029965734193E-7</v>
      </c>
      <c r="J132" s="21">
        <v>0.66410000000000002</v>
      </c>
      <c r="K132" s="77">
        <v>1.6250000000000001E-7</v>
      </c>
      <c r="L132" s="69">
        <v>2.3847726947207457</v>
      </c>
      <c r="M132" s="21" t="s">
        <v>267</v>
      </c>
      <c r="N132" s="21"/>
    </row>
    <row r="133" spans="1:14" ht="13">
      <c r="A133" s="67">
        <v>75</v>
      </c>
      <c r="B133" s="22">
        <v>348.15</v>
      </c>
      <c r="C133" s="74">
        <v>2026500</v>
      </c>
      <c r="D133" s="75">
        <v>975.7</v>
      </c>
      <c r="E133" s="82">
        <v>4187</v>
      </c>
      <c r="F133" s="82">
        <v>3892.5732163996963</v>
      </c>
      <c r="G133" s="69">
        <f t="shared" si="2"/>
        <v>1.075638084945933</v>
      </c>
      <c r="H133" s="76">
        <v>3.7823492578590906E-4</v>
      </c>
      <c r="I133" s="76">
        <f t="shared" si="3"/>
        <v>3.8765494084852826E-7</v>
      </c>
      <c r="J133" s="21">
        <v>0.66460000000000008</v>
      </c>
      <c r="K133" s="77">
        <v>1.6269999999999999E-7</v>
      </c>
      <c r="L133" s="69">
        <v>2.3828914147842326</v>
      </c>
      <c r="M133" s="21" t="s">
        <v>267</v>
      </c>
      <c r="N133" s="21"/>
    </row>
    <row r="134" spans="1:14" ht="13">
      <c r="A134" s="67">
        <v>75</v>
      </c>
      <c r="B134" s="22">
        <v>348.15</v>
      </c>
      <c r="C134" s="74">
        <v>3039750</v>
      </c>
      <c r="D134" s="75">
        <v>976.14</v>
      </c>
      <c r="E134" s="82">
        <v>4185</v>
      </c>
      <c r="F134" s="82">
        <v>3890.6592243908999</v>
      </c>
      <c r="G134" s="69">
        <f t="shared" si="2"/>
        <v>1.0756531884786646</v>
      </c>
      <c r="H134" s="76">
        <v>3.7849233931912246E-4</v>
      </c>
      <c r="I134" s="76">
        <f t="shared" si="3"/>
        <v>3.8774390898756576E-7</v>
      </c>
      <c r="J134" s="21">
        <v>0.66510000000000002</v>
      </c>
      <c r="K134" s="77">
        <v>1.628E-7</v>
      </c>
      <c r="L134" s="69">
        <v>2.3815823786656556</v>
      </c>
      <c r="M134" s="21" t="s">
        <v>267</v>
      </c>
      <c r="N134" s="21"/>
    </row>
    <row r="135" spans="1:14" ht="13">
      <c r="A135" s="67">
        <v>75</v>
      </c>
      <c r="B135" s="22">
        <v>348.15</v>
      </c>
      <c r="C135" s="74">
        <v>4053000</v>
      </c>
      <c r="D135" s="75">
        <v>976.58</v>
      </c>
      <c r="E135" s="82">
        <v>4183</v>
      </c>
      <c r="F135" s="82">
        <v>3888.7513321905963</v>
      </c>
      <c r="G135" s="69">
        <f t="shared" si="2"/>
        <v>1.0756666196096547</v>
      </c>
      <c r="H135" s="76">
        <v>3.7875017344619341E-4</v>
      </c>
      <c r="I135" s="76">
        <f t="shared" si="3"/>
        <v>3.8783322763746276E-7</v>
      </c>
      <c r="J135" s="21">
        <v>0.66560000000000008</v>
      </c>
      <c r="K135" s="77">
        <v>1.6289999999999998E-7</v>
      </c>
      <c r="L135" s="69">
        <v>2.3802764055369998</v>
      </c>
      <c r="M135" s="21" t="s">
        <v>267</v>
      </c>
      <c r="N135" s="21"/>
    </row>
    <row r="136" spans="1:14" ht="13">
      <c r="A136" s="67">
        <v>75</v>
      </c>
      <c r="B136" s="22">
        <v>348.15</v>
      </c>
      <c r="C136" s="74">
        <v>5066250</v>
      </c>
      <c r="D136" s="75">
        <v>977.02</v>
      </c>
      <c r="E136" s="82">
        <v>4181</v>
      </c>
      <c r="F136" s="82">
        <v>3886.8495110620383</v>
      </c>
      <c r="G136" s="69">
        <f t="shared" si="2"/>
        <v>1.0756783837657733</v>
      </c>
      <c r="H136" s="76">
        <v>3.7900842624230563E-4</v>
      </c>
      <c r="I136" s="76">
        <f t="shared" si="3"/>
        <v>3.8792289435457372E-7</v>
      </c>
      <c r="J136" s="21">
        <v>0.66620000000000001</v>
      </c>
      <c r="K136" s="77">
        <v>1.631E-7</v>
      </c>
      <c r="L136" s="69">
        <v>2.3786163766422694</v>
      </c>
      <c r="M136" s="21" t="s">
        <v>267</v>
      </c>
      <c r="N136" s="21"/>
    </row>
    <row r="137" spans="1:14" ht="13">
      <c r="A137" s="67">
        <v>75</v>
      </c>
      <c r="B137" s="22">
        <v>348.15</v>
      </c>
      <c r="C137" s="74">
        <v>6079500</v>
      </c>
      <c r="D137" s="75">
        <v>977.45</v>
      </c>
      <c r="E137" s="82">
        <v>4179</v>
      </c>
      <c r="F137" s="82">
        <v>3884.9537324310422</v>
      </c>
      <c r="G137" s="69">
        <f t="shared" ref="G137:G200" si="4">E137/F137</f>
        <v>1.0756884863555263</v>
      </c>
      <c r="H137" s="76">
        <v>3.7926709575295832E-4</v>
      </c>
      <c r="I137" s="76">
        <f t="shared" ref="I137:I200" si="5">H137/D137</f>
        <v>3.8801687631383529E-7</v>
      </c>
      <c r="J137" s="21">
        <v>0.66670000000000007</v>
      </c>
      <c r="K137" s="77">
        <v>1.6320000000000001E-7</v>
      </c>
      <c r="L137" s="69">
        <v>2.3773169238812248</v>
      </c>
      <c r="M137" s="21" t="s">
        <v>267</v>
      </c>
      <c r="N137" s="21"/>
    </row>
    <row r="138" spans="1:14" ht="13">
      <c r="A138" s="67">
        <v>75</v>
      </c>
      <c r="B138" s="22">
        <v>348.15</v>
      </c>
      <c r="C138" s="74">
        <v>7092750</v>
      </c>
      <c r="D138" s="75">
        <v>977.89</v>
      </c>
      <c r="E138" s="82">
        <v>4177</v>
      </c>
      <c r="F138" s="82">
        <v>3883.063967905432</v>
      </c>
      <c r="G138" s="69">
        <f t="shared" si="4"/>
        <v>1.0756969327634127</v>
      </c>
      <c r="H138" s="76">
        <v>3.7952617999482003E-4</v>
      </c>
      <c r="I138" s="76">
        <f t="shared" si="5"/>
        <v>3.8810723086934116E-7</v>
      </c>
      <c r="J138" s="21">
        <v>0.66720000000000002</v>
      </c>
      <c r="K138" s="77">
        <v>1.6339999999999999E-7</v>
      </c>
      <c r="L138" s="69">
        <v>2.3760204643860363</v>
      </c>
      <c r="M138" s="21" t="s">
        <v>267</v>
      </c>
      <c r="N138" s="21"/>
    </row>
    <row r="139" spans="1:14" ht="13">
      <c r="A139" s="67">
        <v>75</v>
      </c>
      <c r="B139" s="22">
        <v>348.15</v>
      </c>
      <c r="C139" s="74">
        <v>8106000</v>
      </c>
      <c r="D139" s="75">
        <v>978.33</v>
      </c>
      <c r="E139" s="82">
        <v>4175</v>
      </c>
      <c r="F139" s="82">
        <v>3881.1801892943931</v>
      </c>
      <c r="G139" s="69">
        <f t="shared" si="4"/>
        <v>1.0757037283442963</v>
      </c>
      <c r="H139" s="76">
        <v>3.7978567695661142E-4</v>
      </c>
      <c r="I139" s="76">
        <f t="shared" si="5"/>
        <v>3.8819792601332006E-7</v>
      </c>
      <c r="J139" s="21">
        <v>0.66770000000000007</v>
      </c>
      <c r="K139" s="77">
        <v>1.635E-7</v>
      </c>
      <c r="L139" s="69">
        <v>2.3747269751293283</v>
      </c>
      <c r="M139" s="21" t="s">
        <v>267</v>
      </c>
      <c r="N139" s="21"/>
    </row>
    <row r="140" spans="1:14" ht="13">
      <c r="A140" s="67">
        <v>75</v>
      </c>
      <c r="B140" s="22">
        <v>348.15</v>
      </c>
      <c r="C140" s="74">
        <v>9119250</v>
      </c>
      <c r="D140" s="75">
        <v>978.76</v>
      </c>
      <c r="E140" s="82">
        <v>4173</v>
      </c>
      <c r="F140" s="82">
        <v>3879.3023686276874</v>
      </c>
      <c r="G140" s="69">
        <f t="shared" si="4"/>
        <v>1.0757088784177988</v>
      </c>
      <c r="H140" s="76">
        <v>3.800455845999659E-4</v>
      </c>
      <c r="I140" s="76">
        <f t="shared" si="5"/>
        <v>3.8829292635576227E-7</v>
      </c>
      <c r="J140" s="21">
        <v>0.66830000000000001</v>
      </c>
      <c r="K140" s="77">
        <v>1.6359999999999998E-7</v>
      </c>
      <c r="L140" s="69">
        <v>2.373081287648747</v>
      </c>
      <c r="M140" s="21" t="s">
        <v>267</v>
      </c>
      <c r="N140" s="21"/>
    </row>
    <row r="141" spans="1:14" ht="13">
      <c r="A141" s="67">
        <v>75</v>
      </c>
      <c r="B141" s="22">
        <v>348.15</v>
      </c>
      <c r="C141" s="74">
        <v>10132500</v>
      </c>
      <c r="D141" s="75">
        <v>979.19</v>
      </c>
      <c r="E141" s="82">
        <v>4170</v>
      </c>
      <c r="F141" s="82">
        <v>3877.4304781747596</v>
      </c>
      <c r="G141" s="69">
        <f t="shared" si="4"/>
        <v>1.0754544855083934</v>
      </c>
      <c r="H141" s="76">
        <v>3.8030590086033197E-4</v>
      </c>
      <c r="I141" s="76">
        <f t="shared" si="5"/>
        <v>3.8838826056264051E-7</v>
      </c>
      <c r="J141" s="21">
        <v>0.66879999999999995</v>
      </c>
      <c r="K141" s="77">
        <v>1.638E-7</v>
      </c>
      <c r="L141" s="69">
        <v>2.3712254883187565</v>
      </c>
      <c r="M141" s="21" t="s">
        <v>267</v>
      </c>
      <c r="N141" s="21"/>
    </row>
    <row r="142" spans="1:14" ht="13">
      <c r="A142" s="67">
        <v>75</v>
      </c>
      <c r="B142" s="22">
        <v>348.15</v>
      </c>
      <c r="C142" s="74">
        <v>15198750</v>
      </c>
      <c r="D142" s="75">
        <v>981.35</v>
      </c>
      <c r="E142" s="82">
        <v>4160</v>
      </c>
      <c r="F142" s="82">
        <v>3868.159027704764</v>
      </c>
      <c r="G142" s="69">
        <f t="shared" si="4"/>
        <v>1.0754469943466634</v>
      </c>
      <c r="H142" s="76">
        <v>3.8161353743609519E-4</v>
      </c>
      <c r="I142" s="76">
        <f t="shared" si="5"/>
        <v>3.8886588621398601E-7</v>
      </c>
      <c r="J142" s="21">
        <v>0.6714</v>
      </c>
      <c r="K142" s="77">
        <v>1.645E-7</v>
      </c>
      <c r="L142" s="69">
        <v>2.3644806609087814</v>
      </c>
      <c r="M142" s="21" t="s">
        <v>267</v>
      </c>
      <c r="N142" s="21"/>
    </row>
    <row r="143" spans="1:14" ht="13">
      <c r="A143" s="67">
        <v>75</v>
      </c>
      <c r="B143" s="22">
        <v>348.15</v>
      </c>
      <c r="C143" s="74">
        <v>20265000</v>
      </c>
      <c r="D143" s="75">
        <v>983.48</v>
      </c>
      <c r="E143" s="82">
        <v>4150</v>
      </c>
      <c r="F143" s="82">
        <v>3859.0318436156931</v>
      </c>
      <c r="G143" s="69">
        <f t="shared" si="4"/>
        <v>1.0753992628658089</v>
      </c>
      <c r="H143" s="76">
        <v>3.8293106625449927E-4</v>
      </c>
      <c r="I143" s="76">
        <f t="shared" si="5"/>
        <v>3.8936334877628347E-7</v>
      </c>
      <c r="J143" s="21">
        <v>0.67400000000000004</v>
      </c>
      <c r="K143" s="77">
        <v>1.6509999999999999E-7</v>
      </c>
      <c r="L143" s="69">
        <v>2.3578099776797803</v>
      </c>
      <c r="M143" s="21" t="s">
        <v>267</v>
      </c>
      <c r="N143" s="21"/>
    </row>
    <row r="144" spans="1:14" ht="13">
      <c r="A144" s="67">
        <v>75</v>
      </c>
      <c r="B144" s="22">
        <v>348.15</v>
      </c>
      <c r="C144" s="74">
        <v>25331250</v>
      </c>
      <c r="D144" s="75">
        <v>985.58</v>
      </c>
      <c r="E144" s="82">
        <v>4141</v>
      </c>
      <c r="F144" s="82">
        <v>3850.0458403360626</v>
      </c>
      <c r="G144" s="69">
        <f t="shared" si="4"/>
        <v>1.0755716092041492</v>
      </c>
      <c r="H144" s="76">
        <v>3.8425820516902641E-4</v>
      </c>
      <c r="I144" s="76">
        <f t="shared" si="5"/>
        <v>3.8988027878916619E-7</v>
      </c>
      <c r="J144" s="21">
        <v>0.67649999999999999</v>
      </c>
      <c r="K144" s="77">
        <v>1.6579999999999999E-7</v>
      </c>
      <c r="L144" s="69">
        <v>2.352125983155859</v>
      </c>
      <c r="M144" s="21" t="s">
        <v>267</v>
      </c>
      <c r="N144" s="21"/>
    </row>
    <row r="145" spans="1:14" ht="13">
      <c r="A145" s="67">
        <v>75</v>
      </c>
      <c r="B145" s="22">
        <v>348.15</v>
      </c>
      <c r="C145" s="74">
        <v>30397500</v>
      </c>
      <c r="D145" s="75">
        <v>987.66</v>
      </c>
      <c r="E145" s="82">
        <v>4131</v>
      </c>
      <c r="F145" s="82">
        <v>3841.198217432755</v>
      </c>
      <c r="G145" s="69">
        <f t="shared" si="4"/>
        <v>1.0754456724602284</v>
      </c>
      <c r="H145" s="76">
        <v>3.8559466246099004E-4</v>
      </c>
      <c r="I145" s="76">
        <f t="shared" si="5"/>
        <v>3.904123508707349E-7</v>
      </c>
      <c r="J145" s="21">
        <v>0.67910000000000004</v>
      </c>
      <c r="K145" s="77">
        <v>1.6639999999999998E-7</v>
      </c>
      <c r="L145" s="69">
        <v>2.3455920344961712</v>
      </c>
      <c r="M145" s="21" t="s">
        <v>267</v>
      </c>
      <c r="N145" s="21"/>
    </row>
    <row r="146" spans="1:14" ht="13">
      <c r="A146" s="67">
        <v>75</v>
      </c>
      <c r="B146" s="22">
        <v>348.15</v>
      </c>
      <c r="C146" s="74">
        <v>35463750</v>
      </c>
      <c r="D146" s="75">
        <v>989.72</v>
      </c>
      <c r="E146" s="82">
        <v>4122</v>
      </c>
      <c r="F146" s="82">
        <v>3832.4865110958472</v>
      </c>
      <c r="G146" s="69">
        <f t="shared" si="4"/>
        <v>1.0755419459575268</v>
      </c>
      <c r="H146" s="76">
        <v>3.8694013970963216E-4</v>
      </c>
      <c r="I146" s="76">
        <f t="shared" si="5"/>
        <v>3.9095920028859896E-7</v>
      </c>
      <c r="J146" s="21">
        <v>0.68159999999999998</v>
      </c>
      <c r="K146" s="77">
        <v>1.6709999999999998E-7</v>
      </c>
      <c r="L146" s="69">
        <v>2.3400341195468073</v>
      </c>
      <c r="M146" s="21" t="s">
        <v>267</v>
      </c>
      <c r="N146" s="21"/>
    </row>
    <row r="147" spans="1:14" ht="13">
      <c r="A147" s="67">
        <v>75</v>
      </c>
      <c r="B147" s="22">
        <v>348.15</v>
      </c>
      <c r="C147" s="74">
        <v>40530000</v>
      </c>
      <c r="D147" s="75">
        <v>991.76</v>
      </c>
      <c r="E147" s="82">
        <v>4113</v>
      </c>
      <c r="F147" s="82">
        <v>3823.9086419721625</v>
      </c>
      <c r="G147" s="69">
        <f t="shared" si="4"/>
        <v>1.0756010106660761</v>
      </c>
      <c r="H147" s="76">
        <v>3.8829433464409522E-4</v>
      </c>
      <c r="I147" s="76">
        <f t="shared" si="5"/>
        <v>3.9152046326136889E-7</v>
      </c>
      <c r="J147" s="21">
        <v>0.68410000000000004</v>
      </c>
      <c r="K147" s="77">
        <v>1.6769999999999997E-7</v>
      </c>
      <c r="L147" s="69">
        <v>2.334533837730103</v>
      </c>
      <c r="M147" s="21" t="s">
        <v>267</v>
      </c>
      <c r="N147" s="21"/>
    </row>
    <row r="148" spans="1:14" ht="13">
      <c r="A148" s="67">
        <v>75</v>
      </c>
      <c r="B148" s="22">
        <v>348.15</v>
      </c>
      <c r="C148" s="74">
        <v>45596250</v>
      </c>
      <c r="D148" s="75">
        <v>993.77</v>
      </c>
      <c r="E148" s="82">
        <v>4105</v>
      </c>
      <c r="F148" s="82">
        <v>3815.4629589050837</v>
      </c>
      <c r="G148" s="69">
        <f t="shared" si="4"/>
        <v>1.0758851662860867</v>
      </c>
      <c r="H148" s="76">
        <v>3.8965694394901568E-4</v>
      </c>
      <c r="I148" s="76">
        <f t="shared" si="5"/>
        <v>3.9209972523724374E-7</v>
      </c>
      <c r="J148" s="21">
        <v>0.6865</v>
      </c>
      <c r="K148" s="77">
        <v>1.6829999999999999E-7</v>
      </c>
      <c r="L148" s="69">
        <v>2.3299952729944784</v>
      </c>
      <c r="M148" s="21" t="s">
        <v>267</v>
      </c>
      <c r="N148" s="21"/>
    </row>
    <row r="149" spans="1:14" ht="13">
      <c r="A149" s="67">
        <v>75</v>
      </c>
      <c r="B149" s="22">
        <v>348.15</v>
      </c>
      <c r="C149" s="74">
        <v>50662500</v>
      </c>
      <c r="D149" s="75">
        <v>995.77</v>
      </c>
      <c r="E149" s="82">
        <v>4096</v>
      </c>
      <c r="F149" s="82">
        <v>3807.1482781636946</v>
      </c>
      <c r="G149" s="69">
        <f t="shared" si="4"/>
        <v>1.0758708883215937</v>
      </c>
      <c r="H149" s="76">
        <v>3.9102766599689962E-4</v>
      </c>
      <c r="I149" s="76">
        <f t="shared" si="5"/>
        <v>3.9268873936441108E-7</v>
      </c>
      <c r="J149" s="21">
        <v>0.68900000000000006</v>
      </c>
      <c r="K149" s="77">
        <v>1.6889999999999998E-7</v>
      </c>
      <c r="L149" s="69">
        <v>2.3245998837783755</v>
      </c>
      <c r="M149" s="21" t="s">
        <v>267</v>
      </c>
      <c r="N149" s="21"/>
    </row>
    <row r="150" spans="1:14" ht="13">
      <c r="A150" s="67">
        <v>75</v>
      </c>
      <c r="B150" s="22">
        <v>348.15</v>
      </c>
      <c r="C150" s="74">
        <v>60795000</v>
      </c>
      <c r="D150" s="75">
        <v>999.69</v>
      </c>
      <c r="E150" s="82">
        <v>4080</v>
      </c>
      <c r="F150" s="82">
        <v>3790.9097266332233</v>
      </c>
      <c r="G150" s="69">
        <f t="shared" si="4"/>
        <v>1.0762588123203669</v>
      </c>
      <c r="H150" s="76">
        <v>3.9379226593486225E-4</v>
      </c>
      <c r="I150" s="76">
        <f t="shared" si="5"/>
        <v>3.939143793924739E-7</v>
      </c>
      <c r="J150" s="21">
        <v>0.69379999999999997</v>
      </c>
      <c r="K150" s="77">
        <v>1.7009999999999999E-7</v>
      </c>
      <c r="L150" s="69">
        <v>2.3157573436353966</v>
      </c>
      <c r="M150" s="21" t="s">
        <v>267</v>
      </c>
      <c r="N150" s="21"/>
    </row>
    <row r="151" spans="1:14" ht="13">
      <c r="A151" s="67">
        <v>75</v>
      </c>
      <c r="B151" s="22">
        <v>348.15</v>
      </c>
      <c r="C151" s="74">
        <v>70927500</v>
      </c>
      <c r="D151" s="75">
        <v>1003.5</v>
      </c>
      <c r="E151" s="82">
        <v>4064</v>
      </c>
      <c r="F151" s="82">
        <v>3775.1940376215671</v>
      </c>
      <c r="G151" s="69">
        <f t="shared" si="4"/>
        <v>1.0765009584938805</v>
      </c>
      <c r="H151" s="76">
        <v>3.9658585210526701E-4</v>
      </c>
      <c r="I151" s="76">
        <f t="shared" si="5"/>
        <v>3.9520264285527357E-7</v>
      </c>
      <c r="J151" s="21">
        <v>0.6986</v>
      </c>
      <c r="K151" s="77">
        <v>1.7130000000000001E-7</v>
      </c>
      <c r="L151" s="69">
        <v>2.3070783036870957</v>
      </c>
      <c r="M151" s="21" t="s">
        <v>267</v>
      </c>
      <c r="N151" s="21"/>
    </row>
    <row r="152" spans="1:14" ht="13">
      <c r="A152" s="67">
        <v>75</v>
      </c>
      <c r="B152" s="22">
        <v>348.15</v>
      </c>
      <c r="C152" s="74">
        <v>81060000</v>
      </c>
      <c r="D152" s="75">
        <v>1007.3</v>
      </c>
      <c r="E152" s="82">
        <v>4050</v>
      </c>
      <c r="F152" s="82">
        <v>3760.0113707079636</v>
      </c>
      <c r="G152" s="69">
        <f t="shared" si="4"/>
        <v>1.0771244022162185</v>
      </c>
      <c r="H152" s="76">
        <v>3.9940632348073302E-4</v>
      </c>
      <c r="I152" s="76">
        <f t="shared" si="5"/>
        <v>3.9651178743247598E-7</v>
      </c>
      <c r="J152" s="21">
        <v>0.70329999999999993</v>
      </c>
      <c r="K152" s="77">
        <v>1.7239999999999998E-7</v>
      </c>
      <c r="L152" s="69">
        <v>2.3000079768192365</v>
      </c>
      <c r="M152" s="21" t="s">
        <v>267</v>
      </c>
      <c r="N152" s="21"/>
    </row>
    <row r="153" spans="1:14" ht="13">
      <c r="A153" s="67">
        <v>75</v>
      </c>
      <c r="B153" s="22">
        <v>348.15</v>
      </c>
      <c r="C153" s="74">
        <v>91192500</v>
      </c>
      <c r="D153" s="75">
        <v>1011</v>
      </c>
      <c r="E153" s="82">
        <v>4035.9999999999995</v>
      </c>
      <c r="F153" s="82">
        <v>3745.381283228448</v>
      </c>
      <c r="G153" s="69">
        <f t="shared" si="4"/>
        <v>1.077593893597141</v>
      </c>
      <c r="H153" s="76">
        <v>4.0225182253540595E-4</v>
      </c>
      <c r="I153" s="76">
        <f t="shared" si="5"/>
        <v>3.9787519538615819E-7</v>
      </c>
      <c r="J153" s="21">
        <v>0.70789999999999997</v>
      </c>
      <c r="K153" s="77">
        <v>1.7349999999999999E-7</v>
      </c>
      <c r="L153" s="69">
        <v>2.293386574025849</v>
      </c>
      <c r="M153" s="21" t="s">
        <v>267</v>
      </c>
      <c r="N153" s="21"/>
    </row>
    <row r="154" spans="1:14" ht="13">
      <c r="A154" s="67">
        <v>75</v>
      </c>
      <c r="B154" s="22">
        <v>348.15</v>
      </c>
      <c r="C154" s="74">
        <v>101325000</v>
      </c>
      <c r="D154" s="75">
        <v>1014.6</v>
      </c>
      <c r="E154" s="82">
        <v>4022.9999999999995</v>
      </c>
      <c r="F154" s="82">
        <v>3731.332652116123</v>
      </c>
      <c r="G154" s="69">
        <f t="shared" si="4"/>
        <v>1.0781670719490704</v>
      </c>
      <c r="H154" s="76">
        <v>4.0512078537604341E-4</v>
      </c>
      <c r="I154" s="76">
        <f t="shared" si="5"/>
        <v>3.9929113480784879E-7</v>
      </c>
      <c r="J154" s="21">
        <v>0.71240000000000003</v>
      </c>
      <c r="K154" s="77">
        <v>1.7459999999999999E-7</v>
      </c>
      <c r="L154" s="69">
        <v>2.2877609763725748</v>
      </c>
      <c r="M154" s="21" t="s">
        <v>267</v>
      </c>
      <c r="N154" s="21"/>
    </row>
    <row r="155" spans="1:14" ht="13">
      <c r="A155" s="67">
        <v>100</v>
      </c>
      <c r="B155" s="22">
        <v>373.15</v>
      </c>
      <c r="C155" s="74">
        <v>101325</v>
      </c>
      <c r="D155" s="75">
        <v>0.58960000000000001</v>
      </c>
      <c r="E155" s="82">
        <v>2074</v>
      </c>
      <c r="F155" s="82">
        <v>1551.3972494644879</v>
      </c>
      <c r="G155" s="69">
        <f t="shared" si="4"/>
        <v>1.3368594025262739</v>
      </c>
      <c r="H155" s="76">
        <v>1.2270405707196507E-5</v>
      </c>
      <c r="I155" s="76">
        <f t="shared" si="5"/>
        <v>2.0811407237443194E-5</v>
      </c>
      <c r="J155" s="21">
        <v>2.4559999999999998E-2</v>
      </c>
      <c r="K155" s="77">
        <v>2.0089999999999999E-5</v>
      </c>
      <c r="L155" s="69">
        <v>1.0361897979122783</v>
      </c>
      <c r="M155" s="21" t="s">
        <v>265</v>
      </c>
      <c r="N155" s="21" t="s">
        <v>318</v>
      </c>
    </row>
    <row r="156" spans="1:14" ht="13">
      <c r="A156" s="67">
        <v>100</v>
      </c>
      <c r="B156" s="22">
        <v>373.15</v>
      </c>
      <c r="C156" s="74">
        <v>506625</v>
      </c>
      <c r="D156" s="75">
        <v>958.54</v>
      </c>
      <c r="E156" s="82">
        <v>4216</v>
      </c>
      <c r="F156" s="82">
        <v>3767.1160581846711</v>
      </c>
      <c r="G156" s="69">
        <f t="shared" si="4"/>
        <v>1.1191585114135403</v>
      </c>
      <c r="H156" s="76">
        <v>2.8185183545270057E-4</v>
      </c>
      <c r="I156" s="76">
        <f t="shared" si="5"/>
        <v>2.9404285210079975E-7</v>
      </c>
      <c r="J156" s="21">
        <v>0.6774</v>
      </c>
      <c r="K156" s="77">
        <v>1.6759999999999999E-7</v>
      </c>
      <c r="L156" s="69">
        <v>1.7541885714032857</v>
      </c>
      <c r="M156" s="21" t="s">
        <v>267</v>
      </c>
      <c r="N156" s="21"/>
    </row>
    <row r="157" spans="1:14" ht="13">
      <c r="A157" s="67">
        <v>100</v>
      </c>
      <c r="B157" s="22">
        <v>373.15</v>
      </c>
      <c r="C157" s="74">
        <v>1013250</v>
      </c>
      <c r="D157" s="75">
        <v>958.77</v>
      </c>
      <c r="E157" s="82">
        <v>4215</v>
      </c>
      <c r="F157" s="82">
        <v>3766.3839704208162</v>
      </c>
      <c r="G157" s="69">
        <f t="shared" si="4"/>
        <v>1.1191105402694936</v>
      </c>
      <c r="H157" s="76">
        <v>2.819855007799286E-4</v>
      </c>
      <c r="I157" s="76">
        <f t="shared" si="5"/>
        <v>2.941117272963574E-7</v>
      </c>
      <c r="J157" s="21">
        <v>0.67770000000000008</v>
      </c>
      <c r="K157" s="77">
        <v>1.6769999999999997E-7</v>
      </c>
      <c r="L157" s="69">
        <v>1.7538274838238141</v>
      </c>
      <c r="M157" s="21" t="s">
        <v>267</v>
      </c>
      <c r="N157" s="21"/>
    </row>
    <row r="158" spans="1:14" ht="13">
      <c r="A158" s="67">
        <v>100</v>
      </c>
      <c r="B158" s="22">
        <v>373.15</v>
      </c>
      <c r="C158" s="74">
        <v>2026500</v>
      </c>
      <c r="D158" s="75">
        <v>959.24</v>
      </c>
      <c r="E158" s="82">
        <v>4212</v>
      </c>
      <c r="F158" s="82">
        <v>3764.9221653618115</v>
      </c>
      <c r="G158" s="69">
        <f t="shared" si="4"/>
        <v>1.1187482277193967</v>
      </c>
      <c r="H158" s="76">
        <v>2.8225282821349218E-4</v>
      </c>
      <c r="I158" s="76">
        <f t="shared" si="5"/>
        <v>2.9424630771599618E-7</v>
      </c>
      <c r="J158" s="21">
        <v>0.67830000000000001</v>
      </c>
      <c r="K158" s="77">
        <v>1.6789999999999999E-7</v>
      </c>
      <c r="L158" s="69">
        <v>1.752688946535794</v>
      </c>
      <c r="M158" s="21" t="s">
        <v>267</v>
      </c>
      <c r="N158" s="21"/>
    </row>
    <row r="159" spans="1:14" ht="13">
      <c r="A159" s="67">
        <v>100</v>
      </c>
      <c r="B159" s="22">
        <v>373.15</v>
      </c>
      <c r="C159" s="74">
        <v>3039750</v>
      </c>
      <c r="D159" s="75">
        <v>959.71</v>
      </c>
      <c r="E159" s="82">
        <v>4210</v>
      </c>
      <c r="F159" s="82">
        <v>3763.4635068620114</v>
      </c>
      <c r="G159" s="69">
        <f t="shared" si="4"/>
        <v>1.1186504113362088</v>
      </c>
      <c r="H159" s="76">
        <v>2.8252015159451838E-4</v>
      </c>
      <c r="I159" s="76">
        <f t="shared" si="5"/>
        <v>2.9438075209648578E-7</v>
      </c>
      <c r="J159" s="21">
        <v>0.67889999999999995</v>
      </c>
      <c r="K159" s="77">
        <v>1.68E-7</v>
      </c>
      <c r="L159" s="69">
        <v>1.7519661779539291</v>
      </c>
      <c r="M159" s="21" t="s">
        <v>267</v>
      </c>
      <c r="N159" s="21"/>
    </row>
    <row r="160" spans="1:14" ht="13">
      <c r="A160" s="67">
        <v>100</v>
      </c>
      <c r="B160" s="22">
        <v>373.15</v>
      </c>
      <c r="C160" s="74">
        <v>4053000</v>
      </c>
      <c r="D160" s="75">
        <v>960.17</v>
      </c>
      <c r="E160" s="82">
        <v>4208</v>
      </c>
      <c r="F160" s="82">
        <v>3762.007978074831</v>
      </c>
      <c r="G160" s="69">
        <f t="shared" si="4"/>
        <v>1.1185515885464445</v>
      </c>
      <c r="H160" s="76">
        <v>2.8278747116098078E-4</v>
      </c>
      <c r="I160" s="76">
        <f t="shared" si="5"/>
        <v>2.9451812820748491E-7</v>
      </c>
      <c r="J160" s="21">
        <v>0.6794</v>
      </c>
      <c r="K160" s="77">
        <v>1.6819999999999998E-7</v>
      </c>
      <c r="L160" s="69">
        <v>1.7515008517006285</v>
      </c>
      <c r="M160" s="21" t="s">
        <v>267</v>
      </c>
      <c r="N160" s="21"/>
    </row>
    <row r="161" spans="1:14" ht="13">
      <c r="A161" s="67">
        <v>100</v>
      </c>
      <c r="B161" s="22">
        <v>373.15</v>
      </c>
      <c r="C161" s="74">
        <v>5066250</v>
      </c>
      <c r="D161" s="75">
        <v>960.64</v>
      </c>
      <c r="E161" s="82">
        <v>4206</v>
      </c>
      <c r="F161" s="82">
        <v>3760.5555622315719</v>
      </c>
      <c r="G161" s="69">
        <f t="shared" si="4"/>
        <v>1.1184517634155349</v>
      </c>
      <c r="H161" s="76">
        <v>2.8305478709235004E-4</v>
      </c>
      <c r="I161" s="76">
        <f t="shared" si="5"/>
        <v>2.9465230168674016E-7</v>
      </c>
      <c r="J161" s="21">
        <v>0.68</v>
      </c>
      <c r="K161" s="77">
        <v>1.6829999999999999E-7</v>
      </c>
      <c r="L161" s="69">
        <v>1.7507771095741533</v>
      </c>
      <c r="M161" s="21" t="s">
        <v>267</v>
      </c>
      <c r="N161" s="21"/>
    </row>
    <row r="162" spans="1:14" ht="13">
      <c r="A162" s="67">
        <v>100</v>
      </c>
      <c r="B162" s="22">
        <v>373.15</v>
      </c>
      <c r="C162" s="74">
        <v>6079500</v>
      </c>
      <c r="D162" s="75">
        <v>961.1</v>
      </c>
      <c r="E162" s="82">
        <v>4203</v>
      </c>
      <c r="F162" s="82">
        <v>3759.1062426863737</v>
      </c>
      <c r="G162" s="69">
        <f t="shared" si="4"/>
        <v>1.1180849193015641</v>
      </c>
      <c r="H162" s="76">
        <v>2.8332209951110489E-4</v>
      </c>
      <c r="I162" s="76">
        <f t="shared" si="5"/>
        <v>2.9478940746135145E-7</v>
      </c>
      <c r="J162" s="21">
        <v>0.68059999999999998</v>
      </c>
      <c r="K162" s="77">
        <v>1.6850000000000001E-7</v>
      </c>
      <c r="L162" s="69">
        <v>1.7496367679182689</v>
      </c>
      <c r="M162" s="21" t="s">
        <v>267</v>
      </c>
      <c r="N162" s="21"/>
    </row>
    <row r="163" spans="1:14" ht="13">
      <c r="A163" s="67">
        <v>100</v>
      </c>
      <c r="B163" s="22">
        <v>373.15</v>
      </c>
      <c r="C163" s="74">
        <v>7092750</v>
      </c>
      <c r="D163" s="75">
        <v>961.56</v>
      </c>
      <c r="E163" s="82">
        <v>4201</v>
      </c>
      <c r="F163" s="82">
        <v>3757.660002960567</v>
      </c>
      <c r="G163" s="69">
        <f t="shared" si="4"/>
        <v>1.1179829991777159</v>
      </c>
      <c r="H163" s="76">
        <v>2.8358940848428725E-4</v>
      </c>
      <c r="I163" s="76">
        <f t="shared" si="5"/>
        <v>2.9492637847278097E-7</v>
      </c>
      <c r="J163" s="21">
        <v>0.68110000000000004</v>
      </c>
      <c r="K163" s="77">
        <v>1.6859999999999999E-7</v>
      </c>
      <c r="L163" s="69">
        <v>1.749169145562312</v>
      </c>
      <c r="M163" s="21" t="s">
        <v>267</v>
      </c>
      <c r="N163" s="21"/>
    </row>
    <row r="164" spans="1:14" ht="13">
      <c r="A164" s="67">
        <v>100</v>
      </c>
      <c r="B164" s="22">
        <v>373.15</v>
      </c>
      <c r="C164" s="74">
        <v>8106000</v>
      </c>
      <c r="D164" s="75">
        <v>962.02</v>
      </c>
      <c r="E164" s="82">
        <v>4199</v>
      </c>
      <c r="F164" s="82">
        <v>3756.2168267863381</v>
      </c>
      <c r="G164" s="69">
        <f t="shared" si="4"/>
        <v>1.1178800888319562</v>
      </c>
      <c r="H164" s="76">
        <v>2.838567140250275E-4</v>
      </c>
      <c r="I164" s="76">
        <f t="shared" si="5"/>
        <v>2.9506321492799268E-7</v>
      </c>
      <c r="J164" s="21">
        <v>0.68170000000000008</v>
      </c>
      <c r="K164" s="77">
        <v>1.688E-7</v>
      </c>
      <c r="L164" s="69">
        <v>1.748444098857401</v>
      </c>
      <c r="M164" s="21" t="s">
        <v>267</v>
      </c>
      <c r="N164" s="21"/>
    </row>
    <row r="165" spans="1:14" ht="13">
      <c r="A165" s="67">
        <v>100</v>
      </c>
      <c r="B165" s="22">
        <v>373.15</v>
      </c>
      <c r="C165" s="74">
        <v>9119250</v>
      </c>
      <c r="D165" s="75">
        <v>962.47</v>
      </c>
      <c r="E165" s="82">
        <v>4197</v>
      </c>
      <c r="F165" s="82">
        <v>3754.7766981498057</v>
      </c>
      <c r="G165" s="69">
        <f t="shared" si="4"/>
        <v>1.1177761921416267</v>
      </c>
      <c r="H165" s="76">
        <v>2.8412401609409499E-4</v>
      </c>
      <c r="I165" s="76">
        <f t="shared" si="5"/>
        <v>2.9520298408687543E-7</v>
      </c>
      <c r="J165" s="21">
        <v>0.68220000000000003</v>
      </c>
      <c r="K165" s="77">
        <v>1.6889999999999998E-7</v>
      </c>
      <c r="L165" s="69">
        <v>1.7479749275094059</v>
      </c>
      <c r="M165" s="21" t="s">
        <v>267</v>
      </c>
      <c r="N165" s="21"/>
    </row>
    <row r="166" spans="1:14" ht="13">
      <c r="A166" s="67">
        <v>100</v>
      </c>
      <c r="B166" s="22">
        <v>373.15</v>
      </c>
      <c r="C166" s="74">
        <v>10132500</v>
      </c>
      <c r="D166" s="75">
        <v>962.93</v>
      </c>
      <c r="E166" s="82">
        <v>4194</v>
      </c>
      <c r="F166" s="82">
        <v>3753.3396013334245</v>
      </c>
      <c r="G166" s="69">
        <f t="shared" si="4"/>
        <v>1.1174048835096151</v>
      </c>
      <c r="H166" s="76">
        <v>2.8439131460144282E-4</v>
      </c>
      <c r="I166" s="76">
        <f t="shared" si="5"/>
        <v>2.9533955178615564E-7</v>
      </c>
      <c r="J166" s="21">
        <v>0.68279999999999996</v>
      </c>
      <c r="K166" s="77">
        <v>1.691E-7</v>
      </c>
      <c r="L166" s="69">
        <v>1.7468324156977901</v>
      </c>
      <c r="M166" s="21" t="s">
        <v>267</v>
      </c>
      <c r="N166" s="21" t="s">
        <v>318</v>
      </c>
    </row>
    <row r="167" spans="1:14" ht="13">
      <c r="A167" s="67">
        <v>100</v>
      </c>
      <c r="B167" s="22">
        <v>373.15</v>
      </c>
      <c r="C167" s="74">
        <v>15198750</v>
      </c>
      <c r="D167" s="75">
        <v>965.2</v>
      </c>
      <c r="E167" s="82">
        <v>4184</v>
      </c>
      <c r="F167" s="82">
        <v>3746.1990703861084</v>
      </c>
      <c r="G167" s="69">
        <f t="shared" si="4"/>
        <v>1.1168653671062838</v>
      </c>
      <c r="H167" s="76">
        <v>2.8572774719823237E-4</v>
      </c>
      <c r="I167" s="76">
        <f t="shared" si="5"/>
        <v>2.9602957645900576E-7</v>
      </c>
      <c r="J167" s="21">
        <v>0.68559999999999999</v>
      </c>
      <c r="K167" s="77">
        <v>1.698E-7</v>
      </c>
      <c r="L167" s="69">
        <v>1.7437060885026319</v>
      </c>
      <c r="M167" s="21" t="s">
        <v>267</v>
      </c>
      <c r="N167" s="21"/>
    </row>
    <row r="168" spans="1:14" ht="13">
      <c r="A168" s="67">
        <v>100</v>
      </c>
      <c r="B168" s="22">
        <v>373.15</v>
      </c>
      <c r="C168" s="74">
        <v>20265000</v>
      </c>
      <c r="D168" s="75">
        <v>967.43</v>
      </c>
      <c r="E168" s="82">
        <v>4173</v>
      </c>
      <c r="F168" s="82">
        <v>3739.1322188406421</v>
      </c>
      <c r="G168" s="69">
        <f t="shared" si="4"/>
        <v>1.1160343512254518</v>
      </c>
      <c r="H168" s="76">
        <v>2.8706405073203231E-4</v>
      </c>
      <c r="I168" s="76">
        <f t="shared" si="5"/>
        <v>2.9672849790892605E-7</v>
      </c>
      <c r="J168" s="21">
        <v>0.68830000000000002</v>
      </c>
      <c r="K168" s="77">
        <v>1.705E-7</v>
      </c>
      <c r="L168" s="69">
        <v>1.7404014001231596</v>
      </c>
      <c r="M168" s="21" t="s">
        <v>267</v>
      </c>
      <c r="N168" s="21"/>
    </row>
    <row r="169" spans="1:14" ht="13">
      <c r="A169" s="67">
        <v>100</v>
      </c>
      <c r="B169" s="22">
        <v>373.15</v>
      </c>
      <c r="C169" s="74">
        <v>25331250</v>
      </c>
      <c r="D169" s="75">
        <v>969.64</v>
      </c>
      <c r="E169" s="82">
        <v>4163</v>
      </c>
      <c r="F169" s="82">
        <v>3732.1376533342545</v>
      </c>
      <c r="G169" s="69">
        <f t="shared" si="4"/>
        <v>1.1154465313681068</v>
      </c>
      <c r="H169" s="76">
        <v>2.8840016605374391E-4</v>
      </c>
      <c r="I169" s="76">
        <f t="shared" si="5"/>
        <v>2.9743014526395768E-7</v>
      </c>
      <c r="J169" s="21">
        <v>0.69110000000000005</v>
      </c>
      <c r="K169" s="77">
        <v>1.7119999999999997E-7</v>
      </c>
      <c r="L169" s="69">
        <v>1.7372448144721975</v>
      </c>
      <c r="M169" s="21" t="s">
        <v>267</v>
      </c>
      <c r="N169" s="21"/>
    </row>
    <row r="170" spans="1:14" ht="13">
      <c r="A170" s="67">
        <v>100</v>
      </c>
      <c r="B170" s="22">
        <v>373.15</v>
      </c>
      <c r="C170" s="74">
        <v>30397500</v>
      </c>
      <c r="D170" s="75">
        <v>971.82</v>
      </c>
      <c r="E170" s="82">
        <v>4153</v>
      </c>
      <c r="F170" s="82">
        <v>3725.2144485921594</v>
      </c>
      <c r="G170" s="69">
        <f t="shared" si="4"/>
        <v>1.1148351476972045</v>
      </c>
      <c r="H170" s="76">
        <v>2.8973601380204698E-4</v>
      </c>
      <c r="I170" s="76">
        <f t="shared" si="5"/>
        <v>2.9813752937997467E-7</v>
      </c>
      <c r="J170" s="21">
        <v>0.69379999999999997</v>
      </c>
      <c r="K170" s="77">
        <v>1.719E-7</v>
      </c>
      <c r="L170" s="69">
        <v>1.7343235302967732</v>
      </c>
      <c r="M170" s="21" t="s">
        <v>267</v>
      </c>
      <c r="N170" s="21"/>
    </row>
    <row r="171" spans="1:14" ht="13">
      <c r="A171" s="67">
        <v>100</v>
      </c>
      <c r="B171" s="22">
        <v>373.15</v>
      </c>
      <c r="C171" s="74">
        <v>35463750</v>
      </c>
      <c r="D171" s="75">
        <v>973.97</v>
      </c>
      <c r="E171" s="82">
        <v>4144</v>
      </c>
      <c r="F171" s="82">
        <v>3718.3622468938502</v>
      </c>
      <c r="G171" s="69">
        <f t="shared" si="4"/>
        <v>1.1144691465877774</v>
      </c>
      <c r="H171" s="76">
        <v>2.910714990998456E-4</v>
      </c>
      <c r="I171" s="76">
        <f t="shared" si="5"/>
        <v>2.9885057968915431E-7</v>
      </c>
      <c r="J171" s="21">
        <v>0.69650000000000001</v>
      </c>
      <c r="K171" s="77">
        <v>1.726E-7</v>
      </c>
      <c r="L171" s="69">
        <v>1.7318022861015938</v>
      </c>
      <c r="M171" s="21" t="s">
        <v>267</v>
      </c>
      <c r="N171" s="21"/>
    </row>
    <row r="172" spans="1:14" ht="13">
      <c r="A172" s="67">
        <v>100</v>
      </c>
      <c r="B172" s="22">
        <v>373.15</v>
      </c>
      <c r="C172" s="74">
        <v>40530000</v>
      </c>
      <c r="D172" s="75">
        <v>976.1</v>
      </c>
      <c r="E172" s="82">
        <v>4135</v>
      </c>
      <c r="F172" s="82">
        <v>3711.5813457063791</v>
      </c>
      <c r="G172" s="69">
        <f t="shared" si="4"/>
        <v>1.1140803918479218</v>
      </c>
      <c r="H172" s="76">
        <v>2.9240651611526174E-4</v>
      </c>
      <c r="I172" s="76">
        <f t="shared" si="5"/>
        <v>2.995661470292611E-7</v>
      </c>
      <c r="J172" s="21">
        <v>0.69920000000000004</v>
      </c>
      <c r="K172" s="77">
        <v>1.7319999999999999E-7</v>
      </c>
      <c r="L172" s="69">
        <v>1.7292633640397701</v>
      </c>
      <c r="M172" s="21" t="s">
        <v>267</v>
      </c>
      <c r="N172" s="21"/>
    </row>
    <row r="173" spans="1:14" ht="13">
      <c r="A173" s="67">
        <v>100</v>
      </c>
      <c r="B173" s="22">
        <v>373.15</v>
      </c>
      <c r="C173" s="74">
        <v>45596250</v>
      </c>
      <c r="D173" s="75">
        <v>978.19</v>
      </c>
      <c r="E173" s="82">
        <v>4126</v>
      </c>
      <c r="F173" s="82">
        <v>3704.8727731144013</v>
      </c>
      <c r="G173" s="69">
        <f t="shared" si="4"/>
        <v>1.1136684719490622</v>
      </c>
      <c r="H173" s="76">
        <v>2.9374095244487787E-4</v>
      </c>
      <c r="I173" s="76">
        <f t="shared" si="5"/>
        <v>3.0029028352863741E-7</v>
      </c>
      <c r="J173" s="21">
        <v>0.70179999999999998</v>
      </c>
      <c r="K173" s="77">
        <v>1.7389999999999999E-7</v>
      </c>
      <c r="L173" s="69">
        <v>1.7269523650435539</v>
      </c>
      <c r="M173" s="21" t="s">
        <v>267</v>
      </c>
      <c r="N173" s="21"/>
    </row>
    <row r="174" spans="1:14" ht="13">
      <c r="A174" s="67">
        <v>100</v>
      </c>
      <c r="B174" s="22">
        <v>373.15</v>
      </c>
      <c r="C174" s="74">
        <v>50662500</v>
      </c>
      <c r="D174" s="75">
        <v>980.27</v>
      </c>
      <c r="E174" s="82">
        <v>4117</v>
      </c>
      <c r="F174" s="82">
        <v>3698.2383507015638</v>
      </c>
      <c r="G174" s="69">
        <f t="shared" si="4"/>
        <v>1.113232736667445</v>
      </c>
      <c r="H174" s="76">
        <v>2.9507469328071369E-4</v>
      </c>
      <c r="I174" s="76">
        <f t="shared" si="5"/>
        <v>3.0101369345253214E-7</v>
      </c>
      <c r="J174" s="21">
        <v>0.70450000000000002</v>
      </c>
      <c r="K174" s="77">
        <v>1.7459999999999999E-7</v>
      </c>
      <c r="L174" s="69">
        <v>1.7243754609463424</v>
      </c>
      <c r="M174" s="21" t="s">
        <v>267</v>
      </c>
      <c r="N174" s="21"/>
    </row>
    <row r="175" spans="1:14" ht="13">
      <c r="A175" s="67">
        <v>100</v>
      </c>
      <c r="B175" s="22">
        <v>373.15</v>
      </c>
      <c r="C175" s="74">
        <v>60795000</v>
      </c>
      <c r="D175" s="75">
        <v>984.34</v>
      </c>
      <c r="E175" s="82">
        <v>4100</v>
      </c>
      <c r="F175" s="82">
        <v>3685.2034972363876</v>
      </c>
      <c r="G175" s="69">
        <f t="shared" si="4"/>
        <v>1.1125572856626986</v>
      </c>
      <c r="H175" s="76">
        <v>2.9773964043587224E-4</v>
      </c>
      <c r="I175" s="76">
        <f t="shared" si="5"/>
        <v>3.0247642119173478E-7</v>
      </c>
      <c r="J175" s="21">
        <v>0.70970000000000011</v>
      </c>
      <c r="K175" s="77">
        <v>1.7589999999999998E-7</v>
      </c>
      <c r="L175" s="69">
        <v>1.7200683750698549</v>
      </c>
      <c r="M175" s="21" t="s">
        <v>267</v>
      </c>
      <c r="N175" s="21"/>
    </row>
    <row r="176" spans="1:14" ht="13">
      <c r="A176" s="67">
        <v>100</v>
      </c>
      <c r="B176" s="22">
        <v>373.15</v>
      </c>
      <c r="C176" s="74">
        <v>70927500</v>
      </c>
      <c r="D176" s="75">
        <v>988.32</v>
      </c>
      <c r="E176" s="82">
        <v>4083.9999999999995</v>
      </c>
      <c r="F176" s="82">
        <v>3672.5087992493322</v>
      </c>
      <c r="G176" s="69">
        <f t="shared" si="4"/>
        <v>1.112046348489288</v>
      </c>
      <c r="H176" s="76">
        <v>3.0040053266903159E-4</v>
      </c>
      <c r="I176" s="76">
        <f t="shared" si="5"/>
        <v>3.0395067657138538E-7</v>
      </c>
      <c r="J176" s="21">
        <v>0.71479999999999999</v>
      </c>
      <c r="K176" s="77">
        <v>1.7709999999999999E-7</v>
      </c>
      <c r="L176" s="69">
        <v>1.7163343248745453</v>
      </c>
      <c r="M176" s="21" t="s">
        <v>267</v>
      </c>
      <c r="N176" s="21"/>
    </row>
    <row r="177" spans="1:14" ht="13">
      <c r="A177" s="67">
        <v>100</v>
      </c>
      <c r="B177" s="22">
        <v>373.15</v>
      </c>
      <c r="C177" s="74">
        <v>81060000</v>
      </c>
      <c r="D177" s="75">
        <v>992.22</v>
      </c>
      <c r="E177" s="82">
        <v>4067.9999999999995</v>
      </c>
      <c r="F177" s="82">
        <v>3660.2007920538708</v>
      </c>
      <c r="G177" s="69">
        <f t="shared" si="4"/>
        <v>1.1114144362876053</v>
      </c>
      <c r="H177" s="76">
        <v>3.030567262299006E-4</v>
      </c>
      <c r="I177" s="76">
        <f t="shared" si="5"/>
        <v>3.0543299493045956E-7</v>
      </c>
      <c r="J177" s="21">
        <v>0.71989999999999998</v>
      </c>
      <c r="K177" s="77">
        <v>1.7829999999999998E-7</v>
      </c>
      <c r="L177" s="69">
        <v>1.7125083515811024</v>
      </c>
      <c r="M177" s="21" t="s">
        <v>267</v>
      </c>
      <c r="N177" s="21"/>
    </row>
    <row r="178" spans="1:14" ht="13">
      <c r="A178" s="67">
        <v>100</v>
      </c>
      <c r="B178" s="22">
        <v>373.15</v>
      </c>
      <c r="C178" s="74">
        <v>91192500</v>
      </c>
      <c r="D178" s="75">
        <v>996.02</v>
      </c>
      <c r="E178" s="82">
        <v>4054.0000000000005</v>
      </c>
      <c r="F178" s="82">
        <v>3648.3402332261962</v>
      </c>
      <c r="G178" s="69">
        <f t="shared" si="4"/>
        <v>1.111190223729513</v>
      </c>
      <c r="H178" s="76">
        <v>3.0570783849163746E-4</v>
      </c>
      <c r="I178" s="76">
        <f t="shared" si="5"/>
        <v>3.0692941757358034E-7</v>
      </c>
      <c r="J178" s="21">
        <v>0.72489999999999999</v>
      </c>
      <c r="K178" s="77">
        <v>1.7949999999999999E-7</v>
      </c>
      <c r="L178" s="69">
        <v>1.7096697161609855</v>
      </c>
      <c r="M178" s="21" t="s">
        <v>267</v>
      </c>
      <c r="N178" s="21"/>
    </row>
    <row r="179" spans="1:14" ht="13">
      <c r="A179" s="67">
        <v>100</v>
      </c>
      <c r="B179" s="22">
        <v>373.15</v>
      </c>
      <c r="C179" s="74">
        <v>101325000</v>
      </c>
      <c r="D179" s="75">
        <v>999.75</v>
      </c>
      <c r="E179" s="82">
        <v>4040</v>
      </c>
      <c r="F179" s="82">
        <v>3637.0010223728723</v>
      </c>
      <c r="G179" s="69">
        <f t="shared" si="4"/>
        <v>1.1108052967673352</v>
      </c>
      <c r="H179" s="76">
        <v>3.0835380613068465E-4</v>
      </c>
      <c r="I179" s="76">
        <f t="shared" si="5"/>
        <v>3.0843091385914943E-7</v>
      </c>
      <c r="J179" s="21">
        <v>0.7298</v>
      </c>
      <c r="K179" s="77">
        <v>1.807E-7</v>
      </c>
      <c r="L179" s="69">
        <v>1.7069736595888818</v>
      </c>
      <c r="M179" s="21" t="s">
        <v>267</v>
      </c>
      <c r="N179" s="21"/>
    </row>
    <row r="180" spans="1:14" ht="13">
      <c r="A180" s="67">
        <v>125</v>
      </c>
      <c r="B180" s="22">
        <v>398.15</v>
      </c>
      <c r="C180" s="74">
        <v>101325</v>
      </c>
      <c r="D180" s="75">
        <v>0.55030000000000001</v>
      </c>
      <c r="E180" s="82">
        <v>2011.0000000000002</v>
      </c>
      <c r="F180" s="82">
        <v>1510.008562025891</v>
      </c>
      <c r="G180" s="69">
        <f t="shared" si="4"/>
        <v>1.3317805279871777</v>
      </c>
      <c r="H180" s="76">
        <v>1.3213959001907193E-5</v>
      </c>
      <c r="I180" s="76">
        <f t="shared" si="5"/>
        <v>2.4012282394888594E-5</v>
      </c>
      <c r="J180" s="21">
        <v>2.6670000000000003E-2</v>
      </c>
      <c r="K180" s="77">
        <v>2.41E-5</v>
      </c>
      <c r="L180" s="69">
        <v>0.99637313658925264</v>
      </c>
      <c r="M180" s="21" t="s">
        <v>265</v>
      </c>
      <c r="N180" s="21"/>
    </row>
    <row r="181" spans="1:14" ht="13">
      <c r="A181" s="67">
        <v>125</v>
      </c>
      <c r="B181" s="22">
        <v>398.15</v>
      </c>
      <c r="C181" s="74">
        <v>506625</v>
      </c>
      <c r="D181" s="75">
        <v>939.16</v>
      </c>
      <c r="E181" s="82">
        <v>4255</v>
      </c>
      <c r="F181" s="82">
        <v>3643.4199665419465</v>
      </c>
      <c r="G181" s="69">
        <f t="shared" si="4"/>
        <v>1.1678587807813212</v>
      </c>
      <c r="H181" s="76">
        <v>2.2215368428872158E-4</v>
      </c>
      <c r="I181" s="76">
        <f t="shared" si="5"/>
        <v>2.3654508740653519E-7</v>
      </c>
      <c r="J181" s="21">
        <v>0.68289999999999995</v>
      </c>
      <c r="K181" s="77">
        <v>1.709E-7</v>
      </c>
      <c r="L181" s="69">
        <v>1.384190842947006</v>
      </c>
      <c r="M181" s="21" t="s">
        <v>267</v>
      </c>
      <c r="N181" s="21"/>
    </row>
    <row r="182" spans="1:14" ht="13">
      <c r="A182" s="67">
        <v>125</v>
      </c>
      <c r="B182" s="22">
        <v>398.15</v>
      </c>
      <c r="C182" s="74">
        <v>1013250</v>
      </c>
      <c r="D182" s="75">
        <v>939.41</v>
      </c>
      <c r="E182" s="82">
        <v>4253</v>
      </c>
      <c r="F182" s="82">
        <v>3642.8514306636034</v>
      </c>
      <c r="G182" s="69">
        <f t="shared" si="4"/>
        <v>1.1674920267679565</v>
      </c>
      <c r="H182" s="76">
        <v>2.2228421338671303E-4</v>
      </c>
      <c r="I182" s="76">
        <f t="shared" si="5"/>
        <v>2.3662108492214587E-7</v>
      </c>
      <c r="J182" s="21">
        <v>0.68320000000000003</v>
      </c>
      <c r="K182" s="77">
        <v>1.7100000000000001E-7</v>
      </c>
      <c r="L182" s="69">
        <v>1.3837452569287039</v>
      </c>
      <c r="M182" s="21" t="s">
        <v>267</v>
      </c>
      <c r="N182" s="21"/>
    </row>
    <row r="183" spans="1:14" ht="13">
      <c r="A183" s="67">
        <v>125</v>
      </c>
      <c r="B183" s="22">
        <v>398.15</v>
      </c>
      <c r="C183" s="74">
        <v>2026500</v>
      </c>
      <c r="D183" s="75">
        <v>939.92</v>
      </c>
      <c r="E183" s="82">
        <v>4251</v>
      </c>
      <c r="F183" s="82">
        <v>3641.7160060373076</v>
      </c>
      <c r="G183" s="69">
        <f t="shared" si="4"/>
        <v>1.1673068391254589</v>
      </c>
      <c r="H183" s="76">
        <v>2.2254508876776323E-4</v>
      </c>
      <c r="I183" s="76">
        <f t="shared" si="5"/>
        <v>2.3677024509294753E-7</v>
      </c>
      <c r="J183" s="21">
        <v>0.68379999999999996</v>
      </c>
      <c r="K183" s="77">
        <v>1.7119999999999997E-7</v>
      </c>
      <c r="L183" s="69">
        <v>1.3835027381570073</v>
      </c>
      <c r="M183" s="21" t="s">
        <v>267</v>
      </c>
      <c r="N183" s="21"/>
    </row>
    <row r="184" spans="1:14" ht="13">
      <c r="A184" s="67">
        <v>125</v>
      </c>
      <c r="B184" s="22">
        <v>398.15</v>
      </c>
      <c r="C184" s="74">
        <v>3039750</v>
      </c>
      <c r="D184" s="75">
        <v>940.43</v>
      </c>
      <c r="E184" s="82">
        <v>4248</v>
      </c>
      <c r="F184" s="82">
        <v>3640.5827463682031</v>
      </c>
      <c r="G184" s="69">
        <f t="shared" si="4"/>
        <v>1.1668461606147391</v>
      </c>
      <c r="H184" s="76">
        <v>2.2280572253159669E-4</v>
      </c>
      <c r="I184" s="76">
        <f t="shared" si="5"/>
        <v>2.3691898656103773E-7</v>
      </c>
      <c r="J184" s="21">
        <v>0.68440000000000001</v>
      </c>
      <c r="K184" s="77">
        <v>1.7130000000000001E-7</v>
      </c>
      <c r="L184" s="69">
        <v>1.3829320708857726</v>
      </c>
      <c r="M184" s="21" t="s">
        <v>267</v>
      </c>
      <c r="N184" s="21"/>
    </row>
    <row r="185" spans="1:14" ht="13">
      <c r="A185" s="67">
        <v>125</v>
      </c>
      <c r="B185" s="22">
        <v>398.15</v>
      </c>
      <c r="C185" s="74">
        <v>4053000</v>
      </c>
      <c r="D185" s="75">
        <v>940.93</v>
      </c>
      <c r="E185" s="82">
        <v>4245</v>
      </c>
      <c r="F185" s="82">
        <v>3639.4516140647661</v>
      </c>
      <c r="G185" s="69">
        <f t="shared" si="4"/>
        <v>1.1663845134236912</v>
      </c>
      <c r="H185" s="76">
        <v>2.2306611714891712E-4</v>
      </c>
      <c r="I185" s="76">
        <f t="shared" si="5"/>
        <v>2.3706983213301429E-7</v>
      </c>
      <c r="J185" s="21">
        <v>0.68510000000000004</v>
      </c>
      <c r="K185" s="77">
        <v>1.7149999999999999E-7</v>
      </c>
      <c r="L185" s="69">
        <v>1.3821568636653818</v>
      </c>
      <c r="M185" s="21" t="s">
        <v>267</v>
      </c>
      <c r="N185" s="21"/>
    </row>
    <row r="186" spans="1:14" ht="13">
      <c r="A186" s="67">
        <v>125</v>
      </c>
      <c r="B186" s="22">
        <v>398.15</v>
      </c>
      <c r="C186" s="74">
        <v>5066250</v>
      </c>
      <c r="D186" s="75">
        <v>941.43</v>
      </c>
      <c r="E186" s="82">
        <v>4243</v>
      </c>
      <c r="F186" s="82">
        <v>3638.3225714811888</v>
      </c>
      <c r="G186" s="69">
        <f t="shared" si="4"/>
        <v>1.1661967614577513</v>
      </c>
      <c r="H186" s="76">
        <v>2.2332627498679539E-4</v>
      </c>
      <c r="I186" s="76">
        <f t="shared" si="5"/>
        <v>2.3722026596432598E-7</v>
      </c>
      <c r="J186" s="21">
        <v>0.68570000000000009</v>
      </c>
      <c r="K186" s="77">
        <v>1.7169999999999998E-7</v>
      </c>
      <c r="L186" s="69">
        <v>1.3819066425098041</v>
      </c>
      <c r="M186" s="21" t="s">
        <v>267</v>
      </c>
      <c r="N186" s="21"/>
    </row>
    <row r="187" spans="1:14" ht="13">
      <c r="A187" s="67">
        <v>125</v>
      </c>
      <c r="B187" s="22">
        <v>398.15</v>
      </c>
      <c r="C187" s="74">
        <v>6079500</v>
      </c>
      <c r="D187" s="75">
        <v>941.93</v>
      </c>
      <c r="E187" s="82">
        <v>4240</v>
      </c>
      <c r="F187" s="82">
        <v>3637.1955810223039</v>
      </c>
      <c r="G187" s="69">
        <f t="shared" si="4"/>
        <v>1.1657332979625654</v>
      </c>
      <c r="H187" s="76">
        <v>2.2358619831101619E-4</v>
      </c>
      <c r="I187" s="76">
        <f t="shared" si="5"/>
        <v>2.3737029111612987E-7</v>
      </c>
      <c r="J187" s="21">
        <v>0.68630000000000002</v>
      </c>
      <c r="K187" s="77">
        <v>1.7179999999999999E-7</v>
      </c>
      <c r="L187" s="69">
        <v>1.3813281084638038</v>
      </c>
      <c r="M187" s="21" t="s">
        <v>267</v>
      </c>
      <c r="N187" s="21"/>
    </row>
    <row r="188" spans="1:14" ht="13">
      <c r="A188" s="67">
        <v>125</v>
      </c>
      <c r="B188" s="22">
        <v>398.15</v>
      </c>
      <c r="C188" s="74">
        <v>7092750</v>
      </c>
      <c r="D188" s="75">
        <v>942.43</v>
      </c>
      <c r="E188" s="82">
        <v>4238</v>
      </c>
      <c r="F188" s="82">
        <v>3636.0706052464734</v>
      </c>
      <c r="G188" s="69">
        <f t="shared" si="4"/>
        <v>1.1655439236754657</v>
      </c>
      <c r="H188" s="76">
        <v>2.2384588928844721E-4</v>
      </c>
      <c r="I188" s="76">
        <f t="shared" si="5"/>
        <v>2.3751991053812719E-7</v>
      </c>
      <c r="J188" s="21">
        <v>0.68689999999999996</v>
      </c>
      <c r="K188" s="77">
        <v>1.7199999999999998E-7</v>
      </c>
      <c r="L188" s="69">
        <v>1.3810727599424071</v>
      </c>
      <c r="M188" s="21" t="s">
        <v>267</v>
      </c>
      <c r="N188" s="21"/>
    </row>
    <row r="189" spans="1:14" ht="13">
      <c r="A189" s="67">
        <v>125</v>
      </c>
      <c r="B189" s="22">
        <v>398.15</v>
      </c>
      <c r="C189" s="74">
        <v>8106000</v>
      </c>
      <c r="D189" s="75">
        <v>942.93</v>
      </c>
      <c r="E189" s="82">
        <v>4235</v>
      </c>
      <c r="F189" s="82">
        <v>3634.9476069664888</v>
      </c>
      <c r="G189" s="69">
        <f t="shared" si="4"/>
        <v>1.1650786910610464</v>
      </c>
      <c r="H189" s="76">
        <v>2.2410534998941036E-4</v>
      </c>
      <c r="I189" s="76">
        <f t="shared" si="5"/>
        <v>2.3766912707137366E-7</v>
      </c>
      <c r="J189" s="21">
        <v>0.6875</v>
      </c>
      <c r="K189" s="77">
        <v>1.7219999999999999E-7</v>
      </c>
      <c r="L189" s="69">
        <v>1.3804889559347677</v>
      </c>
      <c r="M189" s="21" t="s">
        <v>267</v>
      </c>
      <c r="N189" s="21"/>
    </row>
    <row r="190" spans="1:14" ht="13">
      <c r="A190" s="67">
        <v>125</v>
      </c>
      <c r="B190" s="22">
        <v>398.15</v>
      </c>
      <c r="C190" s="74">
        <v>9119250</v>
      </c>
      <c r="D190" s="75">
        <v>943.43</v>
      </c>
      <c r="E190" s="82">
        <v>4233</v>
      </c>
      <c r="F190" s="82">
        <v>3633.8265493483955</v>
      </c>
      <c r="G190" s="69">
        <f t="shared" si="4"/>
        <v>1.1648877409294744</v>
      </c>
      <c r="H190" s="76">
        <v>2.2436458239006736E-4</v>
      </c>
      <c r="I190" s="76">
        <f t="shared" si="5"/>
        <v>2.3781794345109586E-7</v>
      </c>
      <c r="J190" s="21">
        <v>0.68810000000000004</v>
      </c>
      <c r="K190" s="77">
        <v>1.723E-7</v>
      </c>
      <c r="L190" s="69">
        <v>1.3802285674424575</v>
      </c>
      <c r="M190" s="21" t="s">
        <v>267</v>
      </c>
      <c r="N190" s="21"/>
    </row>
    <row r="191" spans="1:14" ht="13">
      <c r="A191" s="67">
        <v>125</v>
      </c>
      <c r="B191" s="22">
        <v>398.15</v>
      </c>
      <c r="C191" s="74">
        <v>10132500</v>
      </c>
      <c r="D191" s="75">
        <v>943.92</v>
      </c>
      <c r="E191" s="82">
        <v>4230</v>
      </c>
      <c r="F191" s="82">
        <v>3632.7073960082953</v>
      </c>
      <c r="G191" s="69">
        <f t="shared" si="4"/>
        <v>1.1644207856234234</v>
      </c>
      <c r="H191" s="76">
        <v>2.2462358837480907E-4</v>
      </c>
      <c r="I191" s="76">
        <f t="shared" si="5"/>
        <v>2.3796888335325989E-7</v>
      </c>
      <c r="J191" s="21">
        <v>0.68870000000000009</v>
      </c>
      <c r="K191" s="77">
        <v>1.7249999999999999E-7</v>
      </c>
      <c r="L191" s="69">
        <v>1.3796395801153511</v>
      </c>
      <c r="M191" s="21" t="s">
        <v>267</v>
      </c>
      <c r="N191" s="21"/>
    </row>
    <row r="192" spans="1:14" ht="13">
      <c r="A192" s="67">
        <v>125</v>
      </c>
      <c r="B192" s="22">
        <v>398.15</v>
      </c>
      <c r="C192" s="74">
        <v>15198750</v>
      </c>
      <c r="D192" s="75">
        <v>946.37</v>
      </c>
      <c r="E192" s="82">
        <v>4218</v>
      </c>
      <c r="F192" s="82">
        <v>3627.1389633068202</v>
      </c>
      <c r="G192" s="69">
        <f t="shared" si="4"/>
        <v>1.1629000274515258</v>
      </c>
      <c r="H192" s="76">
        <v>2.2591528189206742E-4</v>
      </c>
      <c r="I192" s="76">
        <f t="shared" si="5"/>
        <v>2.3871771283120494E-7</v>
      </c>
      <c r="J192" s="21">
        <v>0.69179999999999997</v>
      </c>
      <c r="K192" s="77">
        <v>1.733E-7</v>
      </c>
      <c r="L192" s="69">
        <v>1.3774366276680261</v>
      </c>
      <c r="M192" s="21" t="s">
        <v>267</v>
      </c>
      <c r="N192" s="21"/>
    </row>
    <row r="193" spans="1:14" ht="13">
      <c r="A193" s="67">
        <v>125</v>
      </c>
      <c r="B193" s="22">
        <v>398.15</v>
      </c>
      <c r="C193" s="74">
        <v>20265000</v>
      </c>
      <c r="D193" s="75">
        <v>948.78</v>
      </c>
      <c r="E193" s="82">
        <v>4206</v>
      </c>
      <c r="F193" s="82">
        <v>3621.6130986293674</v>
      </c>
      <c r="G193" s="69">
        <f t="shared" si="4"/>
        <v>1.1613609420597135</v>
      </c>
      <c r="H193" s="76">
        <v>2.2720154910791244E-4</v>
      </c>
      <c r="I193" s="76">
        <f t="shared" si="5"/>
        <v>2.3946705148497275E-7</v>
      </c>
      <c r="J193" s="21">
        <v>0.69479999999999997</v>
      </c>
      <c r="K193" s="77">
        <v>1.741E-7</v>
      </c>
      <c r="L193" s="69">
        <v>1.375373799003857</v>
      </c>
      <c r="M193" s="21" t="s">
        <v>267</v>
      </c>
      <c r="N193" s="21"/>
    </row>
    <row r="194" spans="1:14" ht="13">
      <c r="A194" s="67">
        <v>125</v>
      </c>
      <c r="B194" s="22">
        <v>398.15</v>
      </c>
      <c r="C194" s="74">
        <v>25331250</v>
      </c>
      <c r="D194" s="75">
        <v>951.16</v>
      </c>
      <c r="E194" s="82">
        <v>4195</v>
      </c>
      <c r="F194" s="82">
        <v>3616.1262903413149</v>
      </c>
      <c r="G194" s="69">
        <f t="shared" si="4"/>
        <v>1.1600811650867555</v>
      </c>
      <c r="H194" s="76">
        <v>2.2848253675494302E-4</v>
      </c>
      <c r="I194" s="76">
        <f t="shared" si="5"/>
        <v>2.4021461873390707E-7</v>
      </c>
      <c r="J194" s="21">
        <v>0.6977000000000001</v>
      </c>
      <c r="K194" s="77">
        <v>1.7489999999999998E-7</v>
      </c>
      <c r="L194" s="69">
        <v>1.3737770412598336</v>
      </c>
      <c r="M194" s="21" t="s">
        <v>267</v>
      </c>
      <c r="N194" s="21"/>
    </row>
    <row r="195" spans="1:14" ht="13">
      <c r="A195" s="67">
        <v>125</v>
      </c>
      <c r="B195" s="22">
        <v>398.15</v>
      </c>
      <c r="C195" s="74">
        <v>30397500</v>
      </c>
      <c r="D195" s="75">
        <v>953.5</v>
      </c>
      <c r="E195" s="82">
        <v>4184</v>
      </c>
      <c r="F195" s="82">
        <v>3610.6759270616894</v>
      </c>
      <c r="G195" s="69">
        <f t="shared" si="4"/>
        <v>1.158785802027066</v>
      </c>
      <c r="H195" s="76">
        <v>2.2975835219863003E-4</v>
      </c>
      <c r="I195" s="76">
        <f t="shared" si="5"/>
        <v>2.4096313812126903E-7</v>
      </c>
      <c r="J195" s="21">
        <v>0.7007000000000001</v>
      </c>
      <c r="K195" s="77">
        <v>1.7560000000000001E-7</v>
      </c>
      <c r="L195" s="69">
        <v>1.3719265671458085</v>
      </c>
      <c r="M195" s="21" t="s">
        <v>267</v>
      </c>
      <c r="N195" s="21"/>
    </row>
    <row r="196" spans="1:14" ht="13">
      <c r="A196" s="67">
        <v>125</v>
      </c>
      <c r="B196" s="22">
        <v>398.15</v>
      </c>
      <c r="C196" s="74">
        <v>35463750</v>
      </c>
      <c r="D196" s="75">
        <v>955.8</v>
      </c>
      <c r="E196" s="82">
        <v>4173</v>
      </c>
      <c r="F196" s="82">
        <v>3605.2605020609935</v>
      </c>
      <c r="G196" s="69">
        <f t="shared" si="4"/>
        <v>1.1574753052142699</v>
      </c>
      <c r="H196" s="76">
        <v>2.3102907077359957E-4</v>
      </c>
      <c r="I196" s="76">
        <f t="shared" si="5"/>
        <v>2.4171277544841974E-7</v>
      </c>
      <c r="J196" s="21">
        <v>0.7036</v>
      </c>
      <c r="K196" s="77">
        <v>1.7639999999999999E-7</v>
      </c>
      <c r="L196" s="69">
        <v>1.3702164757507547</v>
      </c>
      <c r="M196" s="21" t="s">
        <v>267</v>
      </c>
      <c r="N196" s="21"/>
    </row>
    <row r="197" spans="1:14" ht="13">
      <c r="A197" s="67">
        <v>125</v>
      </c>
      <c r="B197" s="22">
        <v>398.15</v>
      </c>
      <c r="C197" s="74">
        <v>40530000</v>
      </c>
      <c r="D197" s="75">
        <v>958.07</v>
      </c>
      <c r="E197" s="82">
        <v>4163</v>
      </c>
      <c r="F197" s="82">
        <v>3599.8797851845825</v>
      </c>
      <c r="G197" s="69">
        <f t="shared" si="4"/>
        <v>1.1564275054775319</v>
      </c>
      <c r="H197" s="76">
        <v>2.3229474290106022E-4</v>
      </c>
      <c r="I197" s="76">
        <f t="shared" si="5"/>
        <v>2.4246113843566776E-7</v>
      </c>
      <c r="J197" s="21">
        <v>0.70650000000000002</v>
      </c>
      <c r="K197" s="77">
        <v>1.7709999999999999E-7</v>
      </c>
      <c r="L197" s="69">
        <v>1.368779921722737</v>
      </c>
      <c r="M197" s="21" t="s">
        <v>267</v>
      </c>
      <c r="N197" s="21"/>
    </row>
    <row r="198" spans="1:14" ht="13">
      <c r="A198" s="67">
        <v>125</v>
      </c>
      <c r="B198" s="22">
        <v>398.15</v>
      </c>
      <c r="C198" s="74">
        <v>45596250</v>
      </c>
      <c r="D198" s="75">
        <v>960.31</v>
      </c>
      <c r="E198" s="82">
        <v>4153</v>
      </c>
      <c r="F198" s="82">
        <v>3594.5349626842421</v>
      </c>
      <c r="G198" s="69">
        <f t="shared" si="4"/>
        <v>1.1553650313916326</v>
      </c>
      <c r="H198" s="76">
        <v>2.3355540090987369E-4</v>
      </c>
      <c r="I198" s="76">
        <f t="shared" si="5"/>
        <v>2.4320833992135218E-7</v>
      </c>
      <c r="J198" s="21">
        <v>0.70940000000000003</v>
      </c>
      <c r="K198" s="77">
        <v>1.779E-7</v>
      </c>
      <c r="L198" s="69">
        <v>1.3672900760906475</v>
      </c>
      <c r="M198" s="21" t="s">
        <v>267</v>
      </c>
      <c r="N198" s="21"/>
    </row>
    <row r="199" spans="1:14" ht="13">
      <c r="A199" s="67">
        <v>125</v>
      </c>
      <c r="B199" s="22">
        <v>398.15</v>
      </c>
      <c r="C199" s="74">
        <v>50662500</v>
      </c>
      <c r="D199" s="75">
        <v>962.52</v>
      </c>
      <c r="E199" s="82">
        <v>4143</v>
      </c>
      <c r="F199" s="82">
        <v>3589.228745367127</v>
      </c>
      <c r="G199" s="69">
        <f t="shared" si="4"/>
        <v>1.1542869774872011</v>
      </c>
      <c r="H199" s="76">
        <v>2.3481106549237977E-4</v>
      </c>
      <c r="I199" s="76">
        <f t="shared" si="5"/>
        <v>2.4395447937952434E-7</v>
      </c>
      <c r="J199" s="21">
        <v>0.71229999999999993</v>
      </c>
      <c r="K199" s="77">
        <v>1.786E-7</v>
      </c>
      <c r="L199" s="69">
        <v>1.3657479212900876</v>
      </c>
      <c r="M199" s="21" t="s">
        <v>267</v>
      </c>
      <c r="N199" s="21"/>
    </row>
    <row r="200" spans="1:14" ht="13">
      <c r="A200" s="67">
        <v>125</v>
      </c>
      <c r="B200" s="22">
        <v>398.15</v>
      </c>
      <c r="C200" s="74">
        <v>60795000</v>
      </c>
      <c r="D200" s="75">
        <v>966.85</v>
      </c>
      <c r="E200" s="82">
        <v>4125</v>
      </c>
      <c r="F200" s="82">
        <v>3578.7510225637498</v>
      </c>
      <c r="G200" s="69">
        <f t="shared" si="4"/>
        <v>1.152636764612065</v>
      </c>
      <c r="H200" s="76">
        <v>2.3730747467562904E-4</v>
      </c>
      <c r="I200" s="76">
        <f t="shared" si="5"/>
        <v>2.4544394133074319E-7</v>
      </c>
      <c r="J200" s="21">
        <v>0.71799999999999997</v>
      </c>
      <c r="K200" s="77">
        <v>1.8E-7</v>
      </c>
      <c r="L200" s="69">
        <v>1.3633611880737742</v>
      </c>
      <c r="M200" s="21" t="s">
        <v>267</v>
      </c>
      <c r="N200" s="21"/>
    </row>
    <row r="201" spans="1:14" ht="13">
      <c r="A201" s="67">
        <v>125</v>
      </c>
      <c r="B201" s="22">
        <v>398.15</v>
      </c>
      <c r="C201" s="74">
        <v>70927500</v>
      </c>
      <c r="D201" s="75">
        <v>971.07</v>
      </c>
      <c r="E201" s="82">
        <v>4107</v>
      </c>
      <c r="F201" s="82">
        <v>3568.5009462641847</v>
      </c>
      <c r="G201" s="69">
        <f t="shared" ref="G201:G254" si="6">E201/F201</f>
        <v>1.150903435880986</v>
      </c>
      <c r="H201" s="76">
        <v>2.3978412024704506E-4</v>
      </c>
      <c r="I201" s="76">
        <f t="shared" ref="I201:I254" si="7">H201/D201</f>
        <v>2.4692773975825125E-7</v>
      </c>
      <c r="J201" s="21">
        <v>0.72360000000000002</v>
      </c>
      <c r="K201" s="77">
        <v>1.814E-7</v>
      </c>
      <c r="L201" s="69">
        <v>1.3609637670738171</v>
      </c>
      <c r="M201" s="21" t="s">
        <v>267</v>
      </c>
      <c r="N201" s="21"/>
    </row>
    <row r="202" spans="1:14" ht="13">
      <c r="A202" s="67">
        <v>125</v>
      </c>
      <c r="B202" s="22">
        <v>398.15</v>
      </c>
      <c r="C202" s="74">
        <v>81060000</v>
      </c>
      <c r="D202" s="75">
        <v>975.18</v>
      </c>
      <c r="E202" s="82">
        <v>4090</v>
      </c>
      <c r="F202" s="82">
        <v>3558.5589893903189</v>
      </c>
      <c r="G202" s="69">
        <f t="shared" si="6"/>
        <v>1.1493416330020518</v>
      </c>
      <c r="H202" s="76">
        <v>2.4224129928695671E-4</v>
      </c>
      <c r="I202" s="76">
        <f t="shared" si="7"/>
        <v>2.4840675494468379E-7</v>
      </c>
      <c r="J202" s="21">
        <v>0.72910000000000008</v>
      </c>
      <c r="K202" s="77">
        <v>1.8279999999999997E-7</v>
      </c>
      <c r="L202" s="69">
        <v>1.358890294998838</v>
      </c>
      <c r="M202" s="21" t="s">
        <v>267</v>
      </c>
      <c r="N202" s="21"/>
    </row>
    <row r="203" spans="1:14" ht="13">
      <c r="A203" s="67">
        <v>125</v>
      </c>
      <c r="B203" s="22">
        <v>398.15</v>
      </c>
      <c r="C203" s="74">
        <v>91192500</v>
      </c>
      <c r="D203" s="75">
        <v>979.19</v>
      </c>
      <c r="E203" s="82">
        <v>4074</v>
      </c>
      <c r="F203" s="82">
        <v>3549.0299541527279</v>
      </c>
      <c r="G203" s="69">
        <f t="shared" si="6"/>
        <v>1.1479193054521852</v>
      </c>
      <c r="H203" s="76">
        <v>2.4467957274636632E-4</v>
      </c>
      <c r="I203" s="76">
        <f t="shared" si="7"/>
        <v>2.4987956652576751E-7</v>
      </c>
      <c r="J203" s="21">
        <v>0.73450000000000004</v>
      </c>
      <c r="K203" s="77">
        <v>1.8410000000000001E-7</v>
      </c>
      <c r="L203" s="69">
        <v>1.3571471468600358</v>
      </c>
      <c r="M203" s="21" t="s">
        <v>267</v>
      </c>
      <c r="N203" s="21"/>
    </row>
    <row r="204" spans="1:14" ht="13">
      <c r="A204" s="67">
        <v>125</v>
      </c>
      <c r="B204" s="22">
        <v>398.15</v>
      </c>
      <c r="C204" s="74">
        <v>101325000</v>
      </c>
      <c r="D204" s="75">
        <v>983.12</v>
      </c>
      <c r="E204" s="82">
        <v>4059</v>
      </c>
      <c r="F204" s="82">
        <v>3540.0395152634446</v>
      </c>
      <c r="G204" s="69">
        <f t="shared" si="6"/>
        <v>1.1465973705940216</v>
      </c>
      <c r="H204" s="76">
        <v>2.4709984601152914E-4</v>
      </c>
      <c r="I204" s="76">
        <f t="shared" si="7"/>
        <v>2.513425075387838E-7</v>
      </c>
      <c r="J204" s="21">
        <v>0.7399</v>
      </c>
      <c r="K204" s="77">
        <v>1.8540000000000001E-7</v>
      </c>
      <c r="L204" s="69">
        <v>1.3555592309241744</v>
      </c>
      <c r="M204" s="21" t="s">
        <v>267</v>
      </c>
      <c r="N204" s="21"/>
    </row>
    <row r="205" spans="1:14" ht="13">
      <c r="A205" s="67">
        <v>150</v>
      </c>
      <c r="B205" s="22">
        <v>423.15</v>
      </c>
      <c r="C205" s="74">
        <v>101325</v>
      </c>
      <c r="D205" s="75">
        <v>0.51629999999999998</v>
      </c>
      <c r="E205" s="82">
        <v>1986</v>
      </c>
      <c r="F205" s="82">
        <v>1496.938757638587</v>
      </c>
      <c r="G205" s="69">
        <f t="shared" si="6"/>
        <v>1.3267075823014327</v>
      </c>
      <c r="H205" s="76">
        <v>1.418295801163664E-5</v>
      </c>
      <c r="I205" s="76">
        <f t="shared" si="7"/>
        <v>2.7470381583646408E-5</v>
      </c>
      <c r="J205" s="21">
        <v>2.8840000000000001E-2</v>
      </c>
      <c r="K205" s="77">
        <v>2.8129999999999997E-5</v>
      </c>
      <c r="L205" s="69">
        <v>0.97667665087067834</v>
      </c>
      <c r="M205" s="21" t="s">
        <v>265</v>
      </c>
      <c r="N205" s="21"/>
    </row>
    <row r="206" spans="1:14" ht="13">
      <c r="A206" s="67">
        <v>150</v>
      </c>
      <c r="B206" s="22">
        <v>423.15</v>
      </c>
      <c r="C206" s="74">
        <v>506625</v>
      </c>
      <c r="D206" s="75">
        <v>917.02</v>
      </c>
      <c r="E206" s="82">
        <v>4310</v>
      </c>
      <c r="F206" s="82">
        <v>3526.4212352916479</v>
      </c>
      <c r="G206" s="69">
        <f t="shared" si="6"/>
        <v>1.2222022590116202</v>
      </c>
      <c r="H206" s="76">
        <v>1.8246621060593433E-4</v>
      </c>
      <c r="I206" s="76">
        <f t="shared" si="7"/>
        <v>1.9897735120928043E-7</v>
      </c>
      <c r="J206" s="21">
        <v>0.68100000000000005</v>
      </c>
      <c r="K206" s="77">
        <v>1.723E-7</v>
      </c>
      <c r="L206" s="69">
        <v>1.1548155179318309</v>
      </c>
      <c r="M206" s="21" t="s">
        <v>267</v>
      </c>
      <c r="N206" s="21"/>
    </row>
    <row r="207" spans="1:14" ht="13">
      <c r="A207" s="67">
        <v>150</v>
      </c>
      <c r="B207" s="22">
        <v>423.15</v>
      </c>
      <c r="C207" s="74">
        <v>1013250</v>
      </c>
      <c r="D207" s="75">
        <v>917.3</v>
      </c>
      <c r="E207" s="82">
        <v>4309</v>
      </c>
      <c r="F207" s="82">
        <v>3525.9595686411335</v>
      </c>
      <c r="G207" s="69">
        <f t="shared" si="6"/>
        <v>1.2220786756385416</v>
      </c>
      <c r="H207" s="76">
        <v>1.8259291124782324E-4</v>
      </c>
      <c r="I207" s="76">
        <f t="shared" si="7"/>
        <v>1.9905473808767387E-7</v>
      </c>
      <c r="J207" s="21">
        <v>0.68140000000000001</v>
      </c>
      <c r="K207" s="77">
        <v>1.7239999999999998E-7</v>
      </c>
      <c r="L207" s="69">
        <v>1.1546710516097305</v>
      </c>
      <c r="M207" s="21" t="s">
        <v>267</v>
      </c>
      <c r="N207" s="21"/>
    </row>
    <row r="208" spans="1:14" ht="13">
      <c r="A208" s="67">
        <v>150</v>
      </c>
      <c r="B208" s="22">
        <v>423.15</v>
      </c>
      <c r="C208" s="74">
        <v>2026500</v>
      </c>
      <c r="D208" s="75">
        <v>917.87</v>
      </c>
      <c r="E208" s="82">
        <v>4305</v>
      </c>
      <c r="F208" s="82">
        <v>3525.0386497553491</v>
      </c>
      <c r="G208" s="69">
        <f t="shared" si="6"/>
        <v>1.2212632052413903</v>
      </c>
      <c r="H208" s="76">
        <v>1.8284598366158773E-4</v>
      </c>
      <c r="I208" s="76">
        <f t="shared" si="7"/>
        <v>1.9920684155881304E-7</v>
      </c>
      <c r="J208" s="21">
        <v>0.68210000000000004</v>
      </c>
      <c r="K208" s="77">
        <v>1.726E-7</v>
      </c>
      <c r="L208" s="69">
        <v>1.1540125489856843</v>
      </c>
      <c r="M208" s="21" t="s">
        <v>267</v>
      </c>
      <c r="N208" s="21"/>
    </row>
    <row r="209" spans="1:14" ht="13">
      <c r="A209" s="67">
        <v>150</v>
      </c>
      <c r="B209" s="22">
        <v>423.15</v>
      </c>
      <c r="C209" s="74">
        <v>3039750</v>
      </c>
      <c r="D209" s="75">
        <v>918.43</v>
      </c>
      <c r="E209" s="82">
        <v>4302</v>
      </c>
      <c r="F209" s="82">
        <v>3524.120879415419</v>
      </c>
      <c r="G209" s="69">
        <f t="shared" si="6"/>
        <v>1.2207299769790005</v>
      </c>
      <c r="H209" s="76">
        <v>1.8309862224576696E-4</v>
      </c>
      <c r="I209" s="76">
        <f t="shared" si="7"/>
        <v>1.9936045452104894E-7</v>
      </c>
      <c r="J209" s="21">
        <v>0.68270000000000008</v>
      </c>
      <c r="K209" s="77">
        <v>1.7280000000000001E-7</v>
      </c>
      <c r="L209" s="69">
        <v>1.1537868359473991</v>
      </c>
      <c r="M209" s="21" t="s">
        <v>267</v>
      </c>
      <c r="N209" s="21"/>
    </row>
    <row r="210" spans="1:14" ht="13">
      <c r="A210" s="67">
        <v>150</v>
      </c>
      <c r="B210" s="22">
        <v>423.15</v>
      </c>
      <c r="C210" s="74">
        <v>4053000</v>
      </c>
      <c r="D210" s="75">
        <v>919</v>
      </c>
      <c r="E210" s="82">
        <v>4299</v>
      </c>
      <c r="F210" s="82">
        <v>3523.2061714333549</v>
      </c>
      <c r="G210" s="69">
        <f t="shared" si="6"/>
        <v>1.2201954103216806</v>
      </c>
      <c r="H210" s="76">
        <v>1.8335083244449133E-4</v>
      </c>
      <c r="I210" s="76">
        <f t="shared" si="7"/>
        <v>1.9951124313872833E-7</v>
      </c>
      <c r="J210" s="21">
        <v>0.68340000000000001</v>
      </c>
      <c r="K210" s="77">
        <v>1.7299999999999997E-7</v>
      </c>
      <c r="L210" s="69">
        <v>1.1533878090120986</v>
      </c>
      <c r="M210" s="21" t="s">
        <v>267</v>
      </c>
      <c r="N210" s="21"/>
    </row>
    <row r="211" spans="1:14" ht="13">
      <c r="A211" s="67">
        <v>150</v>
      </c>
      <c r="B211" s="22">
        <v>423.15</v>
      </c>
      <c r="C211" s="74">
        <v>5066250</v>
      </c>
      <c r="D211" s="75">
        <v>919.56</v>
      </c>
      <c r="E211" s="82">
        <v>4296</v>
      </c>
      <c r="F211" s="82">
        <v>3522.2944382746027</v>
      </c>
      <c r="G211" s="69">
        <f t="shared" si="6"/>
        <v>1.2196595359314701</v>
      </c>
      <c r="H211" s="76">
        <v>1.8360261953064756E-4</v>
      </c>
      <c r="I211" s="76">
        <f t="shared" si="7"/>
        <v>1.9966355597312583E-7</v>
      </c>
      <c r="J211" s="21">
        <v>0.68410000000000004</v>
      </c>
      <c r="K211" s="77">
        <v>1.7319999999999999E-7</v>
      </c>
      <c r="L211" s="69">
        <v>1.152984729577053</v>
      </c>
      <c r="M211" s="21" t="s">
        <v>267</v>
      </c>
      <c r="N211" s="21"/>
    </row>
    <row r="212" spans="1:14" ht="13">
      <c r="A212" s="67">
        <v>150</v>
      </c>
      <c r="B212" s="22">
        <v>423.15</v>
      </c>
      <c r="C212" s="74">
        <v>6079500</v>
      </c>
      <c r="D212" s="75">
        <v>920.11</v>
      </c>
      <c r="E212" s="82">
        <v>4293</v>
      </c>
      <c r="F212" s="82">
        <v>3521.3855913082211</v>
      </c>
      <c r="G212" s="69">
        <f t="shared" si="6"/>
        <v>1.2191223848352031</v>
      </c>
      <c r="H212" s="76">
        <v>1.8385398860914961E-4</v>
      </c>
      <c r="I212" s="76">
        <f t="shared" si="7"/>
        <v>1.9981740075550706E-7</v>
      </c>
      <c r="J212" s="21">
        <v>0.68479999999999996</v>
      </c>
      <c r="K212" s="77">
        <v>1.7339999999999998E-7</v>
      </c>
      <c r="L212" s="69">
        <v>1.1525776476330014</v>
      </c>
      <c r="M212" s="21" t="s">
        <v>267</v>
      </c>
      <c r="N212" s="21"/>
    </row>
    <row r="213" spans="1:14" ht="13">
      <c r="A213" s="67">
        <v>150</v>
      </c>
      <c r="B213" s="22">
        <v>423.15</v>
      </c>
      <c r="C213" s="74">
        <v>7092750</v>
      </c>
      <c r="D213" s="75">
        <v>920.67</v>
      </c>
      <c r="E213" s="82">
        <v>4290</v>
      </c>
      <c r="F213" s="82">
        <v>3520.4795410523443</v>
      </c>
      <c r="G213" s="69">
        <f t="shared" si="6"/>
        <v>1.2185839883385972</v>
      </c>
      <c r="H213" s="76">
        <v>1.8410494462024098E-4</v>
      </c>
      <c r="I213" s="76">
        <f t="shared" si="7"/>
        <v>1.9996844104862871E-7</v>
      </c>
      <c r="J213" s="21">
        <v>0.68540000000000001</v>
      </c>
      <c r="K213" s="77">
        <v>1.7359999999999999E-7</v>
      </c>
      <c r="L213" s="69">
        <v>1.152334713190595</v>
      </c>
      <c r="M213" s="21" t="s">
        <v>267</v>
      </c>
      <c r="N213" s="21"/>
    </row>
    <row r="214" spans="1:14" ht="13">
      <c r="A214" s="67">
        <v>150</v>
      </c>
      <c r="B214" s="22">
        <v>423.15</v>
      </c>
      <c r="C214" s="74">
        <v>8106000</v>
      </c>
      <c r="D214" s="75">
        <v>921.22</v>
      </c>
      <c r="E214" s="82">
        <v>4287</v>
      </c>
      <c r="F214" s="82">
        <v>3519.5761974148427</v>
      </c>
      <c r="G214" s="69">
        <f t="shared" si="6"/>
        <v>1.2180443779421046</v>
      </c>
      <c r="H214" s="76">
        <v>1.8435549234283168E-4</v>
      </c>
      <c r="I214" s="76">
        <f t="shared" si="7"/>
        <v>2.0012102683705486E-7</v>
      </c>
      <c r="J214" s="21">
        <v>0.68610000000000004</v>
      </c>
      <c r="K214" s="77">
        <v>1.7369999999999997E-7</v>
      </c>
      <c r="L214" s="69">
        <v>1.1519195389501813</v>
      </c>
      <c r="M214" s="21" t="s">
        <v>267</v>
      </c>
      <c r="N214" s="21"/>
    </row>
    <row r="215" spans="1:14" ht="13">
      <c r="A215" s="67">
        <v>150</v>
      </c>
      <c r="B215" s="22">
        <v>423.15</v>
      </c>
      <c r="C215" s="74">
        <v>9119250</v>
      </c>
      <c r="D215" s="75">
        <v>921.77</v>
      </c>
      <c r="E215" s="82">
        <v>4284</v>
      </c>
      <c r="F215" s="82">
        <v>3518.6754699291014</v>
      </c>
      <c r="G215" s="69">
        <f t="shared" si="6"/>
        <v>1.2175035852585516</v>
      </c>
      <c r="H215" s="76">
        <v>1.8460563639786015E-4</v>
      </c>
      <c r="I215" s="76">
        <f t="shared" si="7"/>
        <v>2.0027299260971844E-7</v>
      </c>
      <c r="J215" s="21">
        <v>0.68679999999999997</v>
      </c>
      <c r="K215" s="77">
        <v>1.7389999999999999E-7</v>
      </c>
      <c r="L215" s="69">
        <v>1.1515005042638802</v>
      </c>
      <c r="M215" s="21" t="s">
        <v>267</v>
      </c>
      <c r="N215" s="21"/>
    </row>
    <row r="216" spans="1:14" ht="13">
      <c r="A216" s="67">
        <v>150</v>
      </c>
      <c r="B216" s="22">
        <v>423.15</v>
      </c>
      <c r="C216" s="74">
        <v>10132500</v>
      </c>
      <c r="D216" s="75">
        <v>922.32</v>
      </c>
      <c r="E216" s="82">
        <v>4281</v>
      </c>
      <c r="F216" s="82">
        <v>3517.7772679848435</v>
      </c>
      <c r="G216" s="69">
        <f t="shared" si="6"/>
        <v>1.2169616419325968</v>
      </c>
      <c r="H216" s="76">
        <v>1.8485538125168616E-4</v>
      </c>
      <c r="I216" s="76">
        <f t="shared" si="7"/>
        <v>2.0042434431833436E-7</v>
      </c>
      <c r="J216" s="21">
        <v>0.68740000000000001</v>
      </c>
      <c r="K216" s="77">
        <v>1.741E-7</v>
      </c>
      <c r="L216" s="69">
        <v>1.15124510785346</v>
      </c>
      <c r="M216" s="21" t="s">
        <v>267</v>
      </c>
      <c r="N216" s="21"/>
    </row>
    <row r="217" spans="1:14" ht="13">
      <c r="A217" s="67">
        <v>150</v>
      </c>
      <c r="B217" s="22">
        <v>423.15</v>
      </c>
      <c r="C217" s="74">
        <v>15198750</v>
      </c>
      <c r="D217" s="75">
        <v>925.03</v>
      </c>
      <c r="E217" s="82">
        <v>4266</v>
      </c>
      <c r="F217" s="82">
        <v>3513.3209879915094</v>
      </c>
      <c r="G217" s="69">
        <f t="shared" si="6"/>
        <v>1.2142357656989324</v>
      </c>
      <c r="H217" s="76">
        <v>1.8609826343681183E-4</v>
      </c>
      <c r="I217" s="76">
        <f t="shared" si="7"/>
        <v>2.0118078704129794E-7</v>
      </c>
      <c r="J217" s="21">
        <v>0.69079999999999997</v>
      </c>
      <c r="K217" s="77">
        <v>1.751E-7</v>
      </c>
      <c r="L217" s="69">
        <v>1.1492402892609139</v>
      </c>
      <c r="M217" s="21" t="s">
        <v>267</v>
      </c>
      <c r="N217" s="21"/>
    </row>
    <row r="218" spans="1:14" ht="13">
      <c r="A218" s="67">
        <v>150</v>
      </c>
      <c r="B218" s="22">
        <v>423.15</v>
      </c>
      <c r="C218" s="74">
        <v>20265000</v>
      </c>
      <c r="D218" s="75">
        <v>927.69</v>
      </c>
      <c r="E218" s="82">
        <v>4252</v>
      </c>
      <c r="F218" s="82">
        <v>3508.9145529691364</v>
      </c>
      <c r="G218" s="69">
        <f t="shared" si="6"/>
        <v>1.2117707444320887</v>
      </c>
      <c r="H218" s="76">
        <v>1.8733175269275383E-4</v>
      </c>
      <c r="I218" s="76">
        <f t="shared" si="7"/>
        <v>2.0193356907237742E-7</v>
      </c>
      <c r="J218" s="21">
        <v>0.69410000000000005</v>
      </c>
      <c r="K218" s="77">
        <v>1.7599999999999999E-7</v>
      </c>
      <c r="L218" s="69">
        <v>1.1475790411318099</v>
      </c>
      <c r="M218" s="21" t="s">
        <v>267</v>
      </c>
      <c r="N218" s="21"/>
    </row>
    <row r="219" spans="1:14" ht="13">
      <c r="A219" s="67">
        <v>150</v>
      </c>
      <c r="B219" s="22">
        <v>423.15</v>
      </c>
      <c r="C219" s="74">
        <v>25331250</v>
      </c>
      <c r="D219" s="75">
        <v>930.3</v>
      </c>
      <c r="E219" s="82">
        <v>4238</v>
      </c>
      <c r="F219" s="82">
        <v>3504.5477347120518</v>
      </c>
      <c r="G219" s="69">
        <f t="shared" si="6"/>
        <v>1.2092858539272291</v>
      </c>
      <c r="H219" s="76">
        <v>1.8855625421053147E-4</v>
      </c>
      <c r="I219" s="76">
        <f t="shared" si="7"/>
        <v>2.0268327873861277E-7</v>
      </c>
      <c r="J219" s="21">
        <v>0.69729999999999992</v>
      </c>
      <c r="K219" s="77">
        <v>1.769E-7</v>
      </c>
      <c r="L219" s="69">
        <v>1.1459936976111178</v>
      </c>
      <c r="M219" s="21" t="s">
        <v>267</v>
      </c>
      <c r="N219" s="21"/>
    </row>
    <row r="220" spans="1:14" ht="13">
      <c r="A220" s="67">
        <v>150</v>
      </c>
      <c r="B220" s="22">
        <v>423.15</v>
      </c>
      <c r="C220" s="74">
        <v>30397500</v>
      </c>
      <c r="D220" s="75">
        <v>932.86</v>
      </c>
      <c r="E220" s="82">
        <v>4225</v>
      </c>
      <c r="F220" s="82">
        <v>3500.2116803523177</v>
      </c>
      <c r="G220" s="69">
        <f t="shared" si="6"/>
        <v>1.2070698534366151</v>
      </c>
      <c r="H220" s="76">
        <v>1.897721027575877E-4</v>
      </c>
      <c r="I220" s="76">
        <f t="shared" si="7"/>
        <v>2.0343042123961549E-7</v>
      </c>
      <c r="J220" s="21">
        <v>0.7006</v>
      </c>
      <c r="K220" s="77">
        <v>1.7769999999999998E-7</v>
      </c>
      <c r="L220" s="69">
        <v>1.1444292522849102</v>
      </c>
      <c r="M220" s="21" t="s">
        <v>267</v>
      </c>
      <c r="N220" s="21"/>
    </row>
    <row r="221" spans="1:14" ht="13">
      <c r="A221" s="67">
        <v>150</v>
      </c>
      <c r="B221" s="22">
        <v>423.15</v>
      </c>
      <c r="C221" s="74">
        <v>35463750</v>
      </c>
      <c r="D221" s="75">
        <v>935.38</v>
      </c>
      <c r="E221" s="82">
        <v>4213</v>
      </c>
      <c r="F221" s="82">
        <v>3495.8993874066969</v>
      </c>
      <c r="G221" s="69">
        <f t="shared" si="6"/>
        <v>1.205126215925012</v>
      </c>
      <c r="H221" s="76">
        <v>1.909795736239189E-4</v>
      </c>
      <c r="I221" s="76">
        <f t="shared" si="7"/>
        <v>2.0417324897252335E-7</v>
      </c>
      <c r="J221" s="21">
        <v>0.70379999999999998</v>
      </c>
      <c r="K221" s="77">
        <v>1.786E-7</v>
      </c>
      <c r="L221" s="69">
        <v>1.1432181637930809</v>
      </c>
      <c r="M221" s="21" t="s">
        <v>267</v>
      </c>
      <c r="N221" s="21"/>
    </row>
    <row r="222" spans="1:14" ht="13">
      <c r="A222" s="67">
        <v>150</v>
      </c>
      <c r="B222" s="22">
        <v>423.15</v>
      </c>
      <c r="C222" s="74">
        <v>40530000</v>
      </c>
      <c r="D222" s="75">
        <v>937.86</v>
      </c>
      <c r="E222" s="82">
        <v>4200</v>
      </c>
      <c r="F222" s="82">
        <v>3491.6060964972148</v>
      </c>
      <c r="G222" s="69">
        <f t="shared" si="6"/>
        <v>1.2028848283354321</v>
      </c>
      <c r="H222" s="76">
        <v>1.9217889335955619E-4</v>
      </c>
      <c r="I222" s="76">
        <f t="shared" si="7"/>
        <v>2.0491213332433006E-7</v>
      </c>
      <c r="J222" s="21">
        <v>0.70699999999999996</v>
      </c>
      <c r="K222" s="77">
        <v>1.7949999999999999E-7</v>
      </c>
      <c r="L222" s="69">
        <v>1.1416567922349874</v>
      </c>
      <c r="M222" s="21" t="s">
        <v>267</v>
      </c>
      <c r="N222" s="21"/>
    </row>
    <row r="223" spans="1:14" ht="13">
      <c r="A223" s="67">
        <v>150</v>
      </c>
      <c r="B223" s="22">
        <v>423.15</v>
      </c>
      <c r="C223" s="74">
        <v>45596250</v>
      </c>
      <c r="D223" s="75">
        <v>940.3</v>
      </c>
      <c r="E223" s="82">
        <v>4189</v>
      </c>
      <c r="F223" s="82">
        <v>3487.3296036664678</v>
      </c>
      <c r="G223" s="69">
        <f t="shared" si="6"/>
        <v>1.2012056433082259</v>
      </c>
      <c r="H223" s="76">
        <v>1.9337025015380842E-4</v>
      </c>
      <c r="I223" s="76">
        <f t="shared" si="7"/>
        <v>2.0564739992960591E-7</v>
      </c>
      <c r="J223" s="21">
        <v>0.71010000000000006</v>
      </c>
      <c r="K223" s="77">
        <v>1.8029999999999997E-7</v>
      </c>
      <c r="L223" s="69">
        <v>1.1407238105820354</v>
      </c>
      <c r="M223" s="21" t="s">
        <v>267</v>
      </c>
      <c r="N223" s="21"/>
    </row>
    <row r="224" spans="1:14" ht="13">
      <c r="A224" s="67">
        <v>150</v>
      </c>
      <c r="B224" s="22">
        <v>423.15</v>
      </c>
      <c r="C224" s="74">
        <v>50662500</v>
      </c>
      <c r="D224" s="75">
        <v>942.7</v>
      </c>
      <c r="E224" s="82">
        <v>4177</v>
      </c>
      <c r="F224" s="82">
        <v>3483.070494803324</v>
      </c>
      <c r="G224" s="69">
        <f t="shared" si="6"/>
        <v>1.1992292450675361</v>
      </c>
      <c r="H224" s="76">
        <v>1.9455380372208675E-4</v>
      </c>
      <c r="I224" s="76">
        <f t="shared" si="7"/>
        <v>2.0637933989825685E-7</v>
      </c>
      <c r="J224" s="21">
        <v>0.71329999999999993</v>
      </c>
      <c r="K224" s="77">
        <v>1.811E-7</v>
      </c>
      <c r="L224" s="69">
        <v>1.1392839452504646</v>
      </c>
      <c r="M224" s="21" t="s">
        <v>267</v>
      </c>
      <c r="N224" s="21"/>
    </row>
    <row r="225" spans="1:14" ht="13">
      <c r="A225" s="67">
        <v>150</v>
      </c>
      <c r="B225" s="22">
        <v>423.15</v>
      </c>
      <c r="C225" s="74">
        <v>60795000</v>
      </c>
      <c r="D225" s="75">
        <v>947.39</v>
      </c>
      <c r="E225" s="82">
        <v>4156</v>
      </c>
      <c r="F225" s="82">
        <v>3474.6216049019176</v>
      </c>
      <c r="G225" s="69">
        <f t="shared" si="6"/>
        <v>1.1961014673185735</v>
      </c>
      <c r="H225" s="76">
        <v>1.9689805262937063E-4</v>
      </c>
      <c r="I225" s="76">
        <f t="shared" si="7"/>
        <v>2.0783209937762761E-7</v>
      </c>
      <c r="J225" s="21">
        <v>0.71940000000000004</v>
      </c>
      <c r="K225" s="77">
        <v>1.8269999999999999E-7</v>
      </c>
      <c r="L225" s="69">
        <v>1.1374872209169644</v>
      </c>
      <c r="M225" s="21" t="s">
        <v>267</v>
      </c>
      <c r="N225" s="21"/>
    </row>
    <row r="226" spans="1:14" ht="13">
      <c r="A226" s="67">
        <v>150</v>
      </c>
      <c r="B226" s="22">
        <v>423.15</v>
      </c>
      <c r="C226" s="74">
        <v>70927500</v>
      </c>
      <c r="D226" s="75">
        <v>951.94</v>
      </c>
      <c r="E226" s="82">
        <v>4136</v>
      </c>
      <c r="F226" s="82">
        <v>3466.324172636379</v>
      </c>
      <c r="G226" s="69">
        <f t="shared" si="6"/>
        <v>1.1931948063744673</v>
      </c>
      <c r="H226" s="76">
        <v>1.9921268254966031E-4</v>
      </c>
      <c r="I226" s="76">
        <f t="shared" si="7"/>
        <v>2.092702087838102E-7</v>
      </c>
      <c r="J226" s="21">
        <v>0.72550000000000003</v>
      </c>
      <c r="K226" s="77">
        <v>1.8429999999999998E-7</v>
      </c>
      <c r="L226" s="69">
        <v>1.1356907719164644</v>
      </c>
      <c r="M226" s="21" t="s">
        <v>267</v>
      </c>
      <c r="N226" s="21"/>
    </row>
    <row r="227" spans="1:14" ht="13">
      <c r="A227" s="67">
        <v>150</v>
      </c>
      <c r="B227" s="22">
        <v>423.15</v>
      </c>
      <c r="C227" s="74">
        <v>81060000</v>
      </c>
      <c r="D227" s="75">
        <v>956.36</v>
      </c>
      <c r="E227" s="82">
        <v>4116</v>
      </c>
      <c r="F227" s="82">
        <v>3458.2904738537463</v>
      </c>
      <c r="G227" s="69">
        <f t="shared" si="6"/>
        <v>1.1901834247640093</v>
      </c>
      <c r="H227" s="76">
        <v>2.0149879427985886E-4</v>
      </c>
      <c r="I227" s="76">
        <f t="shared" si="7"/>
        <v>2.1069345673162707E-7</v>
      </c>
      <c r="J227" s="21">
        <v>0.73160000000000003</v>
      </c>
      <c r="K227" s="77">
        <v>1.8579999999999998E-7</v>
      </c>
      <c r="L227" s="69">
        <v>1.1336372843847717</v>
      </c>
      <c r="M227" s="21" t="s">
        <v>267</v>
      </c>
      <c r="N227" s="21"/>
    </row>
    <row r="228" spans="1:14" ht="13">
      <c r="A228" s="67">
        <v>150</v>
      </c>
      <c r="B228" s="22">
        <v>423.15</v>
      </c>
      <c r="C228" s="74">
        <v>91192500</v>
      </c>
      <c r="D228" s="75">
        <v>960.66</v>
      </c>
      <c r="E228" s="82">
        <v>4098</v>
      </c>
      <c r="F228" s="82">
        <v>3450.6757436533139</v>
      </c>
      <c r="G228" s="69">
        <f t="shared" si="6"/>
        <v>1.1875934757234965</v>
      </c>
      <c r="H228" s="76">
        <v>2.0375772568889664E-4</v>
      </c>
      <c r="I228" s="76">
        <f t="shared" si="7"/>
        <v>2.1210181093091899E-7</v>
      </c>
      <c r="J228" s="21">
        <v>0.73750000000000004</v>
      </c>
      <c r="K228" s="77">
        <v>1.8729999999999999E-7</v>
      </c>
      <c r="L228" s="69">
        <v>1.1322022506753875</v>
      </c>
      <c r="M228" s="21" t="s">
        <v>267</v>
      </c>
      <c r="N228" s="21"/>
    </row>
    <row r="229" spans="1:14" ht="13">
      <c r="A229" s="67">
        <v>150</v>
      </c>
      <c r="B229" s="22">
        <v>423.15</v>
      </c>
      <c r="C229" s="74">
        <v>101325000</v>
      </c>
      <c r="D229" s="75">
        <v>964.85</v>
      </c>
      <c r="E229" s="82">
        <v>4081.0000000000005</v>
      </c>
      <c r="F229" s="82">
        <v>3443.6700692432687</v>
      </c>
      <c r="G229" s="69">
        <f t="shared" si="6"/>
        <v>1.1850728780462938</v>
      </c>
      <c r="H229" s="76">
        <v>2.0599117314554712E-4</v>
      </c>
      <c r="I229" s="76">
        <f t="shared" si="7"/>
        <v>2.1349554142669547E-7</v>
      </c>
      <c r="J229" s="21">
        <v>0.74339999999999995</v>
      </c>
      <c r="K229" s="77">
        <v>1.888E-7</v>
      </c>
      <c r="L229" s="69">
        <v>1.1308178337462711</v>
      </c>
      <c r="M229" s="21" t="s">
        <v>267</v>
      </c>
      <c r="N229" s="21"/>
    </row>
    <row r="230" spans="1:14" ht="13">
      <c r="A230" s="67">
        <v>200</v>
      </c>
      <c r="B230" s="22">
        <v>473.15</v>
      </c>
      <c r="C230" s="74">
        <v>101325</v>
      </c>
      <c r="D230" s="75">
        <v>0.46030000000000004</v>
      </c>
      <c r="E230" s="82">
        <v>1976</v>
      </c>
      <c r="F230" s="82">
        <v>1499.2365119304486</v>
      </c>
      <c r="G230" s="69">
        <f t="shared" si="6"/>
        <v>1.3180041869815862</v>
      </c>
      <c r="H230" s="76">
        <v>1.6176899912549568E-5</v>
      </c>
      <c r="I230" s="76">
        <f t="shared" si="7"/>
        <v>3.5144253557570211E-5</v>
      </c>
      <c r="J230" s="21">
        <v>3.3439999999999998E-2</v>
      </c>
      <c r="K230" s="77">
        <v>3.6770000000000002E-5</v>
      </c>
      <c r="L230" s="69">
        <v>0.95590772210520192</v>
      </c>
      <c r="M230" s="21" t="s">
        <v>265</v>
      </c>
      <c r="N230" s="21"/>
    </row>
    <row r="231" spans="1:14" ht="13">
      <c r="A231" s="67">
        <v>200</v>
      </c>
      <c r="B231" s="22">
        <v>473.15</v>
      </c>
      <c r="C231" s="74">
        <v>506625</v>
      </c>
      <c r="D231" s="75">
        <v>2.3528000000000002</v>
      </c>
      <c r="E231" s="82">
        <v>2145</v>
      </c>
      <c r="F231" s="82">
        <v>1595.8623527431628</v>
      </c>
      <c r="G231" s="69">
        <f t="shared" si="6"/>
        <v>1.344100884586263</v>
      </c>
      <c r="H231" s="76">
        <v>1.6051618533312719E-5</v>
      </c>
      <c r="I231" s="76">
        <f t="shared" si="7"/>
        <v>6.8223472174909542E-6</v>
      </c>
      <c r="J231" s="21">
        <v>3.465E-2</v>
      </c>
      <c r="K231" s="77">
        <v>6.8659999999999991E-6</v>
      </c>
      <c r="L231" s="69">
        <v>0.99367162349078741</v>
      </c>
      <c r="M231" s="21" t="s">
        <v>265</v>
      </c>
      <c r="N231" s="21"/>
    </row>
    <row r="232" spans="1:14" ht="13">
      <c r="A232" s="67">
        <v>200</v>
      </c>
      <c r="B232" s="22">
        <v>473.15</v>
      </c>
      <c r="C232" s="74">
        <v>1013250</v>
      </c>
      <c r="D232" s="75">
        <v>4.8543000000000003</v>
      </c>
      <c r="E232" s="82">
        <v>2429</v>
      </c>
      <c r="F232" s="82">
        <v>1752.6190511488135</v>
      </c>
      <c r="G232" s="69">
        <f t="shared" si="6"/>
        <v>1.3859258225042286</v>
      </c>
      <c r="H232" s="76">
        <v>1.5893627966032796E-5</v>
      </c>
      <c r="I232" s="76">
        <f t="shared" si="7"/>
        <v>3.2741338537034782E-6</v>
      </c>
      <c r="J232" s="21">
        <v>3.6310000000000002E-2</v>
      </c>
      <c r="K232" s="77">
        <v>3.0799999999999997E-6</v>
      </c>
      <c r="L232" s="69">
        <v>1.0632228677910673</v>
      </c>
      <c r="M232" s="21" t="s">
        <v>265</v>
      </c>
      <c r="N232" s="21"/>
    </row>
    <row r="233" spans="1:14" ht="13">
      <c r="A233" s="67">
        <v>200</v>
      </c>
      <c r="B233" s="22">
        <v>473.15</v>
      </c>
      <c r="C233" s="74">
        <v>2026500</v>
      </c>
      <c r="D233" s="75">
        <v>865.01</v>
      </c>
      <c r="E233" s="82">
        <v>4491</v>
      </c>
      <c r="F233" s="82">
        <v>3316.6611762852426</v>
      </c>
      <c r="G233" s="69">
        <f t="shared" si="6"/>
        <v>1.3540725932788984</v>
      </c>
      <c r="H233" s="76">
        <v>1.344327108517877E-4</v>
      </c>
      <c r="I233" s="76">
        <f t="shared" si="7"/>
        <v>1.554117418894437E-7</v>
      </c>
      <c r="J233" s="21">
        <v>0.66039999999999999</v>
      </c>
      <c r="K233" s="77">
        <v>1.7000000000000001E-7</v>
      </c>
      <c r="L233" s="69">
        <v>0.91419943130735704</v>
      </c>
      <c r="M233" s="21" t="s">
        <v>267</v>
      </c>
      <c r="N233" s="21"/>
    </row>
    <row r="234" spans="1:14" ht="13">
      <c r="A234" s="67">
        <v>200</v>
      </c>
      <c r="B234" s="22">
        <v>473.15</v>
      </c>
      <c r="C234" s="74">
        <v>3039750</v>
      </c>
      <c r="D234" s="75">
        <v>865.77</v>
      </c>
      <c r="E234" s="82">
        <v>4486</v>
      </c>
      <c r="F234" s="82">
        <v>3315.9000961728016</v>
      </c>
      <c r="G234" s="69">
        <f t="shared" si="6"/>
        <v>1.3528754998311689</v>
      </c>
      <c r="H234" s="76">
        <v>1.346830436628799E-4</v>
      </c>
      <c r="I234" s="76">
        <f t="shared" si="7"/>
        <v>1.5556446130367175E-7</v>
      </c>
      <c r="J234" s="21">
        <v>0.66120000000000001</v>
      </c>
      <c r="K234" s="77">
        <v>1.7030000000000001E-7</v>
      </c>
      <c r="L234" s="69">
        <v>0.91377515709570367</v>
      </c>
      <c r="M234" s="21" t="s">
        <v>267</v>
      </c>
      <c r="N234" s="21"/>
    </row>
    <row r="235" spans="1:14" ht="13">
      <c r="A235" s="67">
        <v>200</v>
      </c>
      <c r="B235" s="22">
        <v>473.15</v>
      </c>
      <c r="C235" s="74">
        <v>4053000</v>
      </c>
      <c r="D235" s="75">
        <v>866.52</v>
      </c>
      <c r="E235" s="82">
        <v>4480</v>
      </c>
      <c r="F235" s="82">
        <v>3315.1486853130873</v>
      </c>
      <c r="G235" s="69">
        <f t="shared" si="6"/>
        <v>1.3513722687152725</v>
      </c>
      <c r="H235" s="76">
        <v>1.3493243877237698E-4</v>
      </c>
      <c r="I235" s="76">
        <f t="shared" si="7"/>
        <v>1.5571762772051075E-7</v>
      </c>
      <c r="J235" s="21">
        <v>0.66210000000000002</v>
      </c>
      <c r="K235" s="77">
        <v>1.705E-7</v>
      </c>
      <c r="L235" s="69">
        <v>0.91300003881626468</v>
      </c>
      <c r="M235" s="21" t="s">
        <v>267</v>
      </c>
      <c r="N235" s="21"/>
    </row>
    <row r="236" spans="1:14" ht="13">
      <c r="A236" s="67">
        <v>200</v>
      </c>
      <c r="B236" s="22">
        <v>473.15</v>
      </c>
      <c r="C236" s="74">
        <v>5066250</v>
      </c>
      <c r="D236" s="75">
        <v>867.27</v>
      </c>
      <c r="E236" s="82">
        <v>4474</v>
      </c>
      <c r="F236" s="82">
        <v>3314.4068453063946</v>
      </c>
      <c r="G236" s="69">
        <f t="shared" si="6"/>
        <v>1.3498644580509875</v>
      </c>
      <c r="H236" s="76">
        <v>1.3518091281341014E-4</v>
      </c>
      <c r="I236" s="76">
        <f t="shared" si="7"/>
        <v>1.5586946719408043E-7</v>
      </c>
      <c r="J236" s="21">
        <v>0.66290000000000004</v>
      </c>
      <c r="K236" s="77">
        <v>1.7079999999999999E-7</v>
      </c>
      <c r="L236" s="69">
        <v>0.91235390545662542</v>
      </c>
      <c r="M236" s="21" t="s">
        <v>267</v>
      </c>
      <c r="N236" s="21"/>
    </row>
    <row r="237" spans="1:14" ht="13">
      <c r="A237" s="67">
        <v>200</v>
      </c>
      <c r="B237" s="22">
        <v>473.15</v>
      </c>
      <c r="C237" s="74">
        <v>6079500</v>
      </c>
      <c r="D237" s="75">
        <v>868.02</v>
      </c>
      <c r="E237" s="82">
        <v>4469</v>
      </c>
      <c r="F237" s="82">
        <v>3313.6744592121795</v>
      </c>
      <c r="G237" s="69">
        <f t="shared" si="6"/>
        <v>1.348653905206638</v>
      </c>
      <c r="H237" s="76">
        <v>1.3542848197182551E-4</v>
      </c>
      <c r="I237" s="76">
        <f t="shared" si="7"/>
        <v>1.5602000181081715E-7</v>
      </c>
      <c r="J237" s="21">
        <v>0.66370000000000007</v>
      </c>
      <c r="K237" s="77">
        <v>1.7109999999999999E-7</v>
      </c>
      <c r="L237" s="69">
        <v>0.91190279634185334</v>
      </c>
      <c r="M237" s="21" t="s">
        <v>267</v>
      </c>
      <c r="N237" s="21"/>
    </row>
    <row r="238" spans="1:14" ht="13">
      <c r="A238" s="67">
        <v>200</v>
      </c>
      <c r="B238" s="22">
        <v>473.15</v>
      </c>
      <c r="C238" s="74">
        <v>7092750</v>
      </c>
      <c r="D238" s="75">
        <v>868.75</v>
      </c>
      <c r="E238" s="82">
        <v>4463</v>
      </c>
      <c r="F238" s="82">
        <v>3312.9513926942705</v>
      </c>
      <c r="G238" s="69">
        <f t="shared" si="6"/>
        <v>1.347137181016848</v>
      </c>
      <c r="H238" s="76">
        <v>1.3567516199456184E-4</v>
      </c>
      <c r="I238" s="76">
        <f t="shared" si="7"/>
        <v>1.5617284833906399E-7</v>
      </c>
      <c r="J238" s="21">
        <v>0.66449999999999998</v>
      </c>
      <c r="K238" s="77">
        <v>1.7139999999999999E-7</v>
      </c>
      <c r="L238" s="69">
        <v>0.91123889839236949</v>
      </c>
      <c r="M238" s="21" t="s">
        <v>267</v>
      </c>
      <c r="N238" s="21"/>
    </row>
    <row r="239" spans="1:14" ht="13">
      <c r="A239" s="67">
        <v>200</v>
      </c>
      <c r="B239" s="22">
        <v>473.15</v>
      </c>
      <c r="C239" s="74">
        <v>8106000</v>
      </c>
      <c r="D239" s="75">
        <v>869.49</v>
      </c>
      <c r="E239" s="82">
        <v>4458</v>
      </c>
      <c r="F239" s="82">
        <v>3312.2374951501774</v>
      </c>
      <c r="G239" s="69">
        <f t="shared" si="6"/>
        <v>1.3459179803765471</v>
      </c>
      <c r="H239" s="76">
        <v>1.3592096819794436E-4</v>
      </c>
      <c r="I239" s="76">
        <f t="shared" si="7"/>
        <v>1.5632263533559254E-7</v>
      </c>
      <c r="J239" s="21">
        <v>0.6653</v>
      </c>
      <c r="K239" s="77">
        <v>1.7169999999999998E-7</v>
      </c>
      <c r="L239" s="69">
        <v>0.91077059405747174</v>
      </c>
      <c r="M239" s="21" t="s">
        <v>267</v>
      </c>
      <c r="N239" s="21"/>
    </row>
    <row r="240" spans="1:14" ht="13">
      <c r="A240" s="67">
        <v>200</v>
      </c>
      <c r="B240" s="22">
        <v>473.15</v>
      </c>
      <c r="C240" s="74">
        <v>9119250</v>
      </c>
      <c r="D240" s="75">
        <v>870.22</v>
      </c>
      <c r="E240" s="82">
        <v>4452</v>
      </c>
      <c r="F240" s="82">
        <v>3311.5326008221059</v>
      </c>
      <c r="G240" s="69">
        <f t="shared" si="6"/>
        <v>1.3443926231904728</v>
      </c>
      <c r="H240" s="76">
        <v>1.3616591547590168E-4</v>
      </c>
      <c r="I240" s="76">
        <f t="shared" si="7"/>
        <v>1.5647297864436772E-7</v>
      </c>
      <c r="J240" s="21">
        <v>0.66620000000000001</v>
      </c>
      <c r="K240" s="77">
        <v>1.719E-7</v>
      </c>
      <c r="L240" s="69">
        <v>0.90995295061350079</v>
      </c>
      <c r="M240" s="21" t="s">
        <v>267</v>
      </c>
      <c r="N240" s="21"/>
    </row>
    <row r="241" spans="1:14" ht="13">
      <c r="A241" s="67">
        <v>200</v>
      </c>
      <c r="B241" s="22">
        <v>473.15</v>
      </c>
      <c r="C241" s="74">
        <v>10132500</v>
      </c>
      <c r="D241" s="75">
        <v>870.95</v>
      </c>
      <c r="E241" s="82">
        <v>4447</v>
      </c>
      <c r="F241" s="82">
        <v>3310.8365298879462</v>
      </c>
      <c r="G241" s="69">
        <f t="shared" si="6"/>
        <v>1.3431650762142904</v>
      </c>
      <c r="H241" s="76">
        <v>1.3641001830811691E-4</v>
      </c>
      <c r="I241" s="76">
        <f t="shared" si="7"/>
        <v>1.5662210035951191E-7</v>
      </c>
      <c r="J241" s="21">
        <v>0.66700000000000004</v>
      </c>
      <c r="K241" s="77">
        <v>1.7219999999999999E-7</v>
      </c>
      <c r="L241" s="69">
        <v>0.90946829297780496</v>
      </c>
      <c r="M241" s="21" t="s">
        <v>267</v>
      </c>
      <c r="N241" s="21"/>
    </row>
    <row r="242" spans="1:14" ht="13">
      <c r="A242" s="67">
        <v>200</v>
      </c>
      <c r="B242" s="22">
        <v>473.15</v>
      </c>
      <c r="C242" s="74">
        <v>15198750</v>
      </c>
      <c r="D242" s="75">
        <v>874.51</v>
      </c>
      <c r="E242" s="82">
        <v>4422</v>
      </c>
      <c r="F242" s="82">
        <v>3307.4813807703194</v>
      </c>
      <c r="G242" s="69">
        <f t="shared" si="6"/>
        <v>1.3369689775759543</v>
      </c>
      <c r="H242" s="76">
        <v>1.3761834458872078E-4</v>
      </c>
      <c r="I242" s="76">
        <f t="shared" si="7"/>
        <v>1.573662331919827E-7</v>
      </c>
      <c r="J242" s="21">
        <v>0.67100000000000004</v>
      </c>
      <c r="K242" s="77">
        <v>1.7349999999999999E-7</v>
      </c>
      <c r="L242" s="69">
        <v>0.90692745122402874</v>
      </c>
      <c r="M242" s="21" t="s">
        <v>267</v>
      </c>
      <c r="N242" s="21"/>
    </row>
    <row r="243" spans="1:14" ht="13">
      <c r="A243" s="67">
        <v>200</v>
      </c>
      <c r="B243" s="22">
        <v>473.15</v>
      </c>
      <c r="C243" s="74">
        <v>20265000</v>
      </c>
      <c r="D243" s="75">
        <v>877.97</v>
      </c>
      <c r="E243" s="82">
        <v>4398</v>
      </c>
      <c r="F243" s="82">
        <v>3304.3135651293783</v>
      </c>
      <c r="G243" s="69">
        <f t="shared" si="6"/>
        <v>1.3309874844846328</v>
      </c>
      <c r="H243" s="76">
        <v>1.3880750748508408E-4</v>
      </c>
      <c r="I243" s="76">
        <f t="shared" si="7"/>
        <v>1.581005130984932E-7</v>
      </c>
      <c r="J243" s="21">
        <v>0.67500000000000004</v>
      </c>
      <c r="K243" s="77">
        <v>1.748E-7</v>
      </c>
      <c r="L243" s="69">
        <v>0.90440802654725883</v>
      </c>
      <c r="M243" s="21" t="s">
        <v>267</v>
      </c>
      <c r="N243" s="21"/>
    </row>
    <row r="244" spans="1:14" ht="13">
      <c r="A244" s="67">
        <v>200</v>
      </c>
      <c r="B244" s="22">
        <v>473.15</v>
      </c>
      <c r="C244" s="74">
        <v>25331250</v>
      </c>
      <c r="D244" s="75">
        <v>881.34</v>
      </c>
      <c r="E244" s="82">
        <v>4376</v>
      </c>
      <c r="F244" s="82">
        <v>3301.3007954245604</v>
      </c>
      <c r="G244" s="69">
        <f t="shared" si="6"/>
        <v>1.3255381048782102</v>
      </c>
      <c r="H244" s="76">
        <v>1.3997889853507381E-4</v>
      </c>
      <c r="I244" s="76">
        <f t="shared" si="7"/>
        <v>1.5882508286821637E-7</v>
      </c>
      <c r="J244" s="21">
        <v>0.67889999999999995</v>
      </c>
      <c r="K244" s="77">
        <v>1.7599999999999999E-7</v>
      </c>
      <c r="L244" s="69">
        <v>0.90226492854541618</v>
      </c>
      <c r="M244" s="21" t="s">
        <v>267</v>
      </c>
      <c r="N244" s="21"/>
    </row>
    <row r="245" spans="1:14" ht="13">
      <c r="A245" s="67">
        <v>200</v>
      </c>
      <c r="B245" s="22">
        <v>473.15</v>
      </c>
      <c r="C245" s="74">
        <v>30397500</v>
      </c>
      <c r="D245" s="75">
        <v>884.62</v>
      </c>
      <c r="E245" s="82">
        <v>4355</v>
      </c>
      <c r="F245" s="82">
        <v>3298.4090733201515</v>
      </c>
      <c r="G245" s="69">
        <f t="shared" si="6"/>
        <v>1.3203335011494777</v>
      </c>
      <c r="H245" s="76">
        <v>1.4113370908862464E-4</v>
      </c>
      <c r="I245" s="76">
        <f t="shared" si="7"/>
        <v>1.5954162136129032E-7</v>
      </c>
      <c r="J245" s="21">
        <v>0.68279999999999996</v>
      </c>
      <c r="K245" s="77">
        <v>1.772E-7</v>
      </c>
      <c r="L245" s="69">
        <v>0.90017179713087336</v>
      </c>
      <c r="M245" s="21" t="s">
        <v>267</v>
      </c>
      <c r="N245" s="21"/>
    </row>
    <row r="246" spans="1:14" ht="13">
      <c r="A246" s="67">
        <v>200</v>
      </c>
      <c r="B246" s="22">
        <v>473.15</v>
      </c>
      <c r="C246" s="74">
        <v>35463750</v>
      </c>
      <c r="D246" s="75">
        <v>887.82</v>
      </c>
      <c r="E246" s="82">
        <v>4335</v>
      </c>
      <c r="F246" s="82">
        <v>3295.6051393538432</v>
      </c>
      <c r="G246" s="69">
        <f t="shared" si="6"/>
        <v>1.3153881659651578</v>
      </c>
      <c r="H246" s="76">
        <v>1.4227295403531907E-4</v>
      </c>
      <c r="I246" s="76">
        <f t="shared" si="7"/>
        <v>1.602497736425391E-7</v>
      </c>
      <c r="J246" s="21">
        <v>0.68659999999999999</v>
      </c>
      <c r="K246" s="77">
        <v>1.7839999999999998E-7</v>
      </c>
      <c r="L246" s="69">
        <v>0.8982715638553862</v>
      </c>
      <c r="M246" s="21" t="s">
        <v>267</v>
      </c>
      <c r="N246" s="21"/>
    </row>
    <row r="247" spans="1:14" ht="13">
      <c r="A247" s="67">
        <v>200</v>
      </c>
      <c r="B247" s="22">
        <v>473.15</v>
      </c>
      <c r="C247" s="74">
        <v>40530000</v>
      </c>
      <c r="D247" s="75">
        <v>890.94</v>
      </c>
      <c r="E247" s="82">
        <v>4316</v>
      </c>
      <c r="F247" s="82">
        <v>3292.8586371989286</v>
      </c>
      <c r="G247" s="69">
        <f t="shared" si="6"/>
        <v>1.3107152403212203</v>
      </c>
      <c r="H247" s="76">
        <v>1.4339749523311764E-4</v>
      </c>
      <c r="I247" s="76">
        <f t="shared" si="7"/>
        <v>1.6095078819350083E-7</v>
      </c>
      <c r="J247" s="21">
        <v>0.69040000000000001</v>
      </c>
      <c r="K247" s="77">
        <v>1.7959999999999999E-7</v>
      </c>
      <c r="L247" s="69">
        <v>0.89644204725685939</v>
      </c>
      <c r="M247" s="21" t="s">
        <v>267</v>
      </c>
      <c r="N247" s="21"/>
    </row>
    <row r="248" spans="1:14" ht="13">
      <c r="A248" s="67">
        <v>200</v>
      </c>
      <c r="B248" s="22">
        <v>473.15</v>
      </c>
      <c r="C248" s="74">
        <v>45596250</v>
      </c>
      <c r="D248" s="75">
        <v>893.99</v>
      </c>
      <c r="E248" s="82">
        <v>4298</v>
      </c>
      <c r="F248" s="82">
        <v>3290.1439761259926</v>
      </c>
      <c r="G248" s="69">
        <f t="shared" si="6"/>
        <v>1.3063258116323273</v>
      </c>
      <c r="H248" s="76">
        <v>1.4450806457184449E-4</v>
      </c>
      <c r="I248" s="76">
        <f t="shared" si="7"/>
        <v>1.6164393849130804E-7</v>
      </c>
      <c r="J248" s="21">
        <v>0.69420000000000004</v>
      </c>
      <c r="K248" s="77">
        <v>1.807E-7</v>
      </c>
      <c r="L248" s="69">
        <v>0.89469268442781269</v>
      </c>
      <c r="M248" s="21" t="s">
        <v>267</v>
      </c>
      <c r="N248" s="21"/>
    </row>
    <row r="249" spans="1:14" ht="13">
      <c r="A249" s="67">
        <v>200</v>
      </c>
      <c r="B249" s="22">
        <v>473.15</v>
      </c>
      <c r="C249" s="74">
        <v>50662500</v>
      </c>
      <c r="D249" s="75">
        <v>896.98</v>
      </c>
      <c r="E249" s="82">
        <v>4281</v>
      </c>
      <c r="F249" s="82">
        <v>3287.4418652480208</v>
      </c>
      <c r="G249" s="69">
        <f t="shared" si="6"/>
        <v>1.3022283512463027</v>
      </c>
      <c r="H249" s="76">
        <v>1.45605286472161E-4</v>
      </c>
      <c r="I249" s="76">
        <f t="shared" si="7"/>
        <v>1.623283534439575E-7</v>
      </c>
      <c r="J249" s="21">
        <v>0.69789999999999996</v>
      </c>
      <c r="K249" s="77">
        <v>1.8179999999999997E-7</v>
      </c>
      <c r="L249" s="69">
        <v>0.89315980998326583</v>
      </c>
      <c r="M249" s="21" t="s">
        <v>267</v>
      </c>
      <c r="N249" s="21"/>
    </row>
    <row r="250" spans="1:14" ht="13">
      <c r="A250" s="67">
        <v>200</v>
      </c>
      <c r="B250" s="22">
        <v>473.15</v>
      </c>
      <c r="C250" s="74">
        <v>60795000</v>
      </c>
      <c r="D250" s="75">
        <v>902.75</v>
      </c>
      <c r="E250" s="82">
        <v>4249</v>
      </c>
      <c r="F250" s="82">
        <v>3282.0363785133304</v>
      </c>
      <c r="G250" s="69">
        <f t="shared" si="6"/>
        <v>1.2946230662820004</v>
      </c>
      <c r="H250" s="76">
        <v>1.4776177698395742E-4</v>
      </c>
      <c r="I250" s="76">
        <f t="shared" si="7"/>
        <v>1.6367962003207689E-7</v>
      </c>
      <c r="J250" s="21">
        <v>0.70520000000000005</v>
      </c>
      <c r="K250" s="77">
        <v>1.839E-7</v>
      </c>
      <c r="L250" s="69">
        <v>0.89030032672268156</v>
      </c>
      <c r="M250" s="21" t="s">
        <v>267</v>
      </c>
      <c r="N250" s="21"/>
    </row>
    <row r="251" spans="1:14" ht="13">
      <c r="A251" s="67">
        <v>200</v>
      </c>
      <c r="B251" s="22">
        <v>473.15</v>
      </c>
      <c r="C251" s="74">
        <v>70927500</v>
      </c>
      <c r="D251" s="75">
        <v>908.29</v>
      </c>
      <c r="E251" s="82">
        <v>4219</v>
      </c>
      <c r="F251" s="82">
        <v>3276.6499170121265</v>
      </c>
      <c r="G251" s="69">
        <f t="shared" si="6"/>
        <v>1.2875955951520059</v>
      </c>
      <c r="H251" s="76">
        <v>1.4987060322368972E-4</v>
      </c>
      <c r="I251" s="76">
        <f t="shared" si="7"/>
        <v>1.6500303121656048E-7</v>
      </c>
      <c r="J251" s="21">
        <v>0.71220000000000006</v>
      </c>
      <c r="K251" s="77">
        <v>1.8589999999999999E-7</v>
      </c>
      <c r="L251" s="69">
        <v>0.88781813395218601</v>
      </c>
      <c r="M251" s="21" t="s">
        <v>267</v>
      </c>
      <c r="N251" s="21"/>
    </row>
    <row r="252" spans="1:14" ht="13">
      <c r="A252" s="67">
        <v>200</v>
      </c>
      <c r="B252" s="22">
        <v>473.15</v>
      </c>
      <c r="C252" s="74">
        <v>81060000</v>
      </c>
      <c r="D252" s="75">
        <v>913.62</v>
      </c>
      <c r="E252" s="82">
        <v>4192</v>
      </c>
      <c r="F252" s="82">
        <v>3271.4300487126811</v>
      </c>
      <c r="G252" s="69">
        <f t="shared" si="6"/>
        <v>1.2813968012703087</v>
      </c>
      <c r="H252" s="76">
        <v>1.5193491828040362E-4</v>
      </c>
      <c r="I252" s="76">
        <f t="shared" si="7"/>
        <v>1.6629990398678184E-7</v>
      </c>
      <c r="J252" s="21">
        <v>0.71920000000000006</v>
      </c>
      <c r="K252" s="77">
        <v>1.8779999999999997E-7</v>
      </c>
      <c r="L252" s="69">
        <v>0.88558283847532249</v>
      </c>
      <c r="M252" s="21" t="s">
        <v>267</v>
      </c>
      <c r="N252" s="21"/>
    </row>
    <row r="253" spans="1:14" ht="13">
      <c r="A253" s="67">
        <v>200</v>
      </c>
      <c r="B253" s="22">
        <v>473.15</v>
      </c>
      <c r="C253" s="74">
        <v>91192500</v>
      </c>
      <c r="D253" s="75">
        <v>918.77</v>
      </c>
      <c r="E253" s="82">
        <v>4167</v>
      </c>
      <c r="F253" s="82">
        <v>3266.65304571769</v>
      </c>
      <c r="G253" s="69">
        <f t="shared" si="6"/>
        <v>1.2756175638127807</v>
      </c>
      <c r="H253" s="76">
        <v>1.5395784116856617E-4</v>
      </c>
      <c r="I253" s="76">
        <f t="shared" si="7"/>
        <v>1.6756951268387755E-7</v>
      </c>
      <c r="J253" s="21">
        <v>0.72620000000000007</v>
      </c>
      <c r="K253" s="77">
        <v>1.8970000000000001E-7</v>
      </c>
      <c r="L253" s="69">
        <v>0.88342374573039828</v>
      </c>
      <c r="M253" s="21" t="s">
        <v>267</v>
      </c>
      <c r="N253" s="21"/>
    </row>
    <row r="254" spans="1:14" ht="13">
      <c r="A254" s="67">
        <v>200</v>
      </c>
      <c r="B254" s="22">
        <v>473.15</v>
      </c>
      <c r="C254" s="74">
        <v>101325000</v>
      </c>
      <c r="D254" s="75">
        <v>923.74</v>
      </c>
      <c r="E254" s="82">
        <v>4144</v>
      </c>
      <c r="F254" s="82">
        <v>3262.6948650691306</v>
      </c>
      <c r="G254" s="69">
        <f t="shared" si="6"/>
        <v>1.2701157084489407</v>
      </c>
      <c r="H254" s="76">
        <v>1.5594276576521058E-4</v>
      </c>
      <c r="I254" s="76">
        <f t="shared" si="7"/>
        <v>1.688167295615764E-7</v>
      </c>
      <c r="J254" s="21">
        <v>0.73310000000000008</v>
      </c>
      <c r="K254" s="77">
        <v>1.9149999999999999E-7</v>
      </c>
      <c r="L254" s="69">
        <v>0.88149886963720159</v>
      </c>
      <c r="M254" s="21" t="s">
        <v>267</v>
      </c>
      <c r="N254" s="21"/>
    </row>
    <row r="255" spans="1:14">
      <c r="J255"/>
    </row>
    <row r="256" spans="1:14">
      <c r="J256"/>
    </row>
    <row r="257" spans="10:10">
      <c r="J257"/>
    </row>
    <row r="258" spans="10:10">
      <c r="J258"/>
    </row>
    <row r="259" spans="10:10">
      <c r="J259"/>
    </row>
    <row r="260" spans="10:10">
      <c r="J260"/>
    </row>
    <row r="261" spans="10:10">
      <c r="J261"/>
    </row>
    <row r="262" spans="10:10">
      <c r="J262"/>
    </row>
    <row r="263" spans="10:10">
      <c r="J263"/>
    </row>
    <row r="264" spans="10:10">
      <c r="J264"/>
    </row>
    <row r="265" spans="10:10">
      <c r="J265"/>
    </row>
    <row r="266" spans="10:10">
      <c r="J266"/>
    </row>
    <row r="267" spans="10:10">
      <c r="J267"/>
    </row>
    <row r="268" spans="10:10">
      <c r="J268"/>
    </row>
    <row r="269" spans="10:10">
      <c r="J269"/>
    </row>
    <row r="270" spans="10:10">
      <c r="J270"/>
    </row>
    <row r="271" spans="10:10">
      <c r="J271"/>
    </row>
    <row r="272" spans="10:10">
      <c r="J272"/>
    </row>
    <row r="273" spans="10:10">
      <c r="J273"/>
    </row>
    <row r="274" spans="10:10">
      <c r="J274"/>
    </row>
    <row r="275" spans="10:10">
      <c r="J275"/>
    </row>
    <row r="276" spans="10:10">
      <c r="J276"/>
    </row>
    <row r="277" spans="10:10">
      <c r="J277"/>
    </row>
    <row r="278" spans="10:10">
      <c r="J278"/>
    </row>
    <row r="279" spans="10:10">
      <c r="J279"/>
    </row>
    <row r="280" spans="10:10">
      <c r="J280"/>
    </row>
    <row r="281" spans="10:10">
      <c r="J281"/>
    </row>
    <row r="282" spans="10:10">
      <c r="J282"/>
    </row>
    <row r="283" spans="10:10">
      <c r="J283"/>
    </row>
    <row r="284" spans="10:10">
      <c r="J284"/>
    </row>
    <row r="285" spans="10:10">
      <c r="J285"/>
    </row>
    <row r="286" spans="10:10">
      <c r="J286"/>
    </row>
    <row r="287" spans="10:10">
      <c r="J287"/>
    </row>
    <row r="288" spans="10:10">
      <c r="J288"/>
    </row>
    <row r="289" spans="10:10">
      <c r="J289"/>
    </row>
    <row r="290" spans="10:10">
      <c r="J290"/>
    </row>
    <row r="291" spans="10:10">
      <c r="J291"/>
    </row>
    <row r="292" spans="10:10">
      <c r="J292"/>
    </row>
    <row r="293" spans="10:10">
      <c r="J293"/>
    </row>
    <row r="294" spans="10:10">
      <c r="J294"/>
    </row>
    <row r="295" spans="10:10">
      <c r="J295"/>
    </row>
    <row r="296" spans="10:10">
      <c r="J296"/>
    </row>
    <row r="297" spans="10:10">
      <c r="J297"/>
    </row>
  </sheetData>
  <sheetProtection selectLockedCells="1" selectUnlockedCells="1"/>
  <hyperlinks>
    <hyperlink ref="N56" r:id="rId1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zoomScale="125" zoomScaleNormal="125" zoomScalePageLayoutView="125" workbookViewId="0">
      <selection activeCell="N181" sqref="N181"/>
    </sheetView>
  </sheetViews>
  <sheetFormatPr baseColWidth="10" defaultRowHeight="12" x14ac:dyDescent="0"/>
  <cols>
    <col min="1" max="7" width="11" bestFit="1" customWidth="1"/>
    <col min="8" max="8" width="16.33203125" bestFit="1" customWidth="1"/>
    <col min="9" max="9" width="15.6640625" bestFit="1" customWidth="1"/>
    <col min="10" max="10" width="13.33203125" bestFit="1" customWidth="1"/>
    <col min="11" max="12" width="12.6640625" bestFit="1" customWidth="1"/>
  </cols>
  <sheetData>
    <row r="1" spans="1:13" ht="15">
      <c r="A1" s="20" t="s">
        <v>331</v>
      </c>
      <c r="B1" s="21" t="s">
        <v>343</v>
      </c>
      <c r="C1" s="21"/>
      <c r="D1" s="21" t="s">
        <v>0</v>
      </c>
      <c r="E1" s="21" t="s">
        <v>1</v>
      </c>
      <c r="F1" s="21" t="s">
        <v>285</v>
      </c>
      <c r="G1" s="21"/>
      <c r="H1" s="21"/>
      <c r="I1" s="21"/>
      <c r="J1" s="21"/>
      <c r="K1" s="21"/>
      <c r="L1" s="21"/>
      <c r="M1" s="21"/>
    </row>
    <row r="2" spans="1:13" ht="13">
      <c r="A2" s="21" t="s">
        <v>332</v>
      </c>
      <c r="B2" s="21"/>
      <c r="C2" s="21"/>
      <c r="D2" s="21" t="s">
        <v>3</v>
      </c>
      <c r="E2" s="21" t="s">
        <v>4</v>
      </c>
      <c r="F2" s="21" t="s">
        <v>286</v>
      </c>
      <c r="G2" s="21"/>
      <c r="H2" s="21"/>
      <c r="I2" s="21"/>
      <c r="J2" s="21"/>
      <c r="K2" s="21"/>
      <c r="L2" s="21"/>
      <c r="M2" s="21"/>
    </row>
    <row r="3" spans="1:13" ht="13">
      <c r="A3" s="21"/>
      <c r="B3" s="21"/>
      <c r="C3" s="21"/>
      <c r="D3" s="21" t="s">
        <v>269</v>
      </c>
      <c r="E3" s="21" t="s">
        <v>336</v>
      </c>
      <c r="F3" s="21" t="s">
        <v>287</v>
      </c>
      <c r="G3" s="21"/>
      <c r="H3" s="21"/>
      <c r="I3" s="21"/>
      <c r="J3" s="21"/>
      <c r="K3" s="21"/>
      <c r="L3" s="21"/>
      <c r="M3" s="21"/>
    </row>
    <row r="4" spans="1:13" s="17" customFormat="1" ht="14" thickBot="1">
      <c r="A4" s="27"/>
      <c r="B4" s="27"/>
      <c r="C4" s="27"/>
      <c r="D4" s="27">
        <v>28.958600000000001</v>
      </c>
      <c r="E4" s="27">
        <v>0.28711999999999999</v>
      </c>
      <c r="F4" s="71">
        <f>371.1*10^-12</f>
        <v>3.7109999999999999E-10</v>
      </c>
      <c r="G4" s="27"/>
      <c r="H4" s="27"/>
      <c r="I4" s="27"/>
      <c r="J4" s="27"/>
      <c r="K4" s="27"/>
      <c r="L4" s="27"/>
      <c r="M4" s="27"/>
    </row>
    <row r="5" spans="1:13" ht="13">
      <c r="A5" s="21" t="s">
        <v>5</v>
      </c>
      <c r="B5" s="21" t="s">
        <v>5</v>
      </c>
      <c r="C5" s="21" t="s">
        <v>6</v>
      </c>
      <c r="D5" s="21" t="s">
        <v>24</v>
      </c>
      <c r="E5" s="21" t="s">
        <v>313</v>
      </c>
      <c r="F5" s="21" t="s">
        <v>7</v>
      </c>
      <c r="G5" s="21" t="s">
        <v>326</v>
      </c>
      <c r="H5" s="30" t="s">
        <v>325</v>
      </c>
      <c r="I5" s="28" t="s">
        <v>324</v>
      </c>
      <c r="J5" s="21" t="s">
        <v>327</v>
      </c>
      <c r="K5" s="21" t="s">
        <v>328</v>
      </c>
      <c r="L5" s="21" t="s">
        <v>320</v>
      </c>
      <c r="M5" s="21" t="s">
        <v>23</v>
      </c>
    </row>
    <row r="6" spans="1:13" ht="13">
      <c r="A6" s="22" t="s">
        <v>12</v>
      </c>
      <c r="B6" s="22" t="s">
        <v>13</v>
      </c>
      <c r="C6" s="21" t="s">
        <v>225</v>
      </c>
      <c r="D6" s="21" t="s">
        <v>17</v>
      </c>
      <c r="E6" s="21" t="s">
        <v>45</v>
      </c>
      <c r="F6" s="21" t="s">
        <v>45</v>
      </c>
      <c r="G6" s="21" t="s">
        <v>19</v>
      </c>
      <c r="H6" s="32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</row>
    <row r="7" spans="1:13" ht="13">
      <c r="A7" s="22"/>
      <c r="B7" s="22" t="s">
        <v>329</v>
      </c>
      <c r="C7" s="21" t="s">
        <v>330</v>
      </c>
      <c r="D7" s="21" t="s">
        <v>270</v>
      </c>
      <c r="E7" s="21" t="s">
        <v>271</v>
      </c>
      <c r="F7" s="21" t="s">
        <v>280</v>
      </c>
      <c r="G7" s="21" t="s">
        <v>293</v>
      </c>
      <c r="H7" s="32" t="s">
        <v>281</v>
      </c>
      <c r="I7" s="28" t="s">
        <v>323</v>
      </c>
      <c r="J7" s="21" t="s">
        <v>282</v>
      </c>
      <c r="K7" s="21" t="s">
        <v>283</v>
      </c>
      <c r="L7" s="21" t="s">
        <v>321</v>
      </c>
      <c r="M7" s="23" t="s">
        <v>268</v>
      </c>
    </row>
    <row r="8" spans="1:13" ht="13">
      <c r="A8" s="21">
        <v>-200</v>
      </c>
      <c r="B8" s="21">
        <f>A8+273.15</f>
        <v>73.149999999999977</v>
      </c>
      <c r="C8" s="21">
        <v>101325</v>
      </c>
      <c r="D8" s="24">
        <v>900.8</v>
      </c>
      <c r="E8" s="21">
        <v>1915</v>
      </c>
      <c r="F8" s="24">
        <v>1083</v>
      </c>
      <c r="G8" s="24">
        <f>E8/F8</f>
        <v>1.7682363804247461</v>
      </c>
      <c r="H8" s="30">
        <v>2.0680000000000001E-4</v>
      </c>
      <c r="I8" s="28">
        <f>H8/D8</f>
        <v>2.2957371225577267E-7</v>
      </c>
      <c r="J8" s="84">
        <v>0.14959999999999998</v>
      </c>
      <c r="K8" s="21">
        <f>J8/D8/E8</f>
        <v>8.6723028906130433E-8</v>
      </c>
      <c r="L8" s="25">
        <f>H8*E8/J8</f>
        <v>2.6472058823529419</v>
      </c>
      <c r="M8" s="21"/>
    </row>
    <row r="9" spans="1:13" ht="13">
      <c r="A9" s="21">
        <v>-190</v>
      </c>
      <c r="B9" s="21">
        <f t="shared" ref="B9:B72" si="0">A9+273.15</f>
        <v>83.149999999999977</v>
      </c>
      <c r="C9" s="21">
        <v>101325</v>
      </c>
      <c r="D9" s="24">
        <v>4.3490000000000002</v>
      </c>
      <c r="E9" s="21">
        <v>1082</v>
      </c>
      <c r="F9" s="21">
        <v>746.6</v>
      </c>
      <c r="G9" s="24">
        <f t="shared" ref="G9:G72" si="1">E9/F9</f>
        <v>1.4492365389766944</v>
      </c>
      <c r="H9" s="30">
        <v>5.9209999999999997E-6</v>
      </c>
      <c r="I9" s="28">
        <f t="shared" ref="I9:I72" si="2">H9/D9</f>
        <v>1.3614624051506091E-6</v>
      </c>
      <c r="J9" s="84">
        <v>7.8239999999999994E-3</v>
      </c>
      <c r="K9" s="21">
        <f t="shared" ref="K9:K72" si="3">J9/D9/E9</f>
        <v>1.6626934018018459E-6</v>
      </c>
      <c r="L9" s="25">
        <f t="shared" ref="L9:L72" si="4">H9*E9/J9</f>
        <v>0.81882949897750512</v>
      </c>
      <c r="M9" s="21"/>
    </row>
    <row r="10" spans="1:13" ht="13">
      <c r="A10" s="21">
        <v>-180</v>
      </c>
      <c r="B10" s="21">
        <f t="shared" si="0"/>
        <v>93.149999999999977</v>
      </c>
      <c r="C10" s="21">
        <v>101325</v>
      </c>
      <c r="D10" s="24">
        <v>3.8380000000000001</v>
      </c>
      <c r="E10" s="21">
        <v>1052</v>
      </c>
      <c r="F10" s="21">
        <v>733.1</v>
      </c>
      <c r="G10" s="24">
        <f t="shared" si="1"/>
        <v>1.435002046105579</v>
      </c>
      <c r="H10" s="30">
        <v>6.6299999999999992E-6</v>
      </c>
      <c r="I10" s="28">
        <f t="shared" si="2"/>
        <v>1.727462219906201E-6</v>
      </c>
      <c r="J10" s="84">
        <v>8.8030000000000001E-3</v>
      </c>
      <c r="K10" s="21">
        <f t="shared" si="3"/>
        <v>2.180268557173908E-6</v>
      </c>
      <c r="L10" s="25">
        <f t="shared" si="4"/>
        <v>0.79231625582187881</v>
      </c>
      <c r="M10" s="21"/>
    </row>
    <row r="11" spans="1:13" ht="13">
      <c r="A11" s="21">
        <v>-170</v>
      </c>
      <c r="B11" s="21">
        <f t="shared" si="0"/>
        <v>103.14999999999998</v>
      </c>
      <c r="C11" s="21">
        <v>101325</v>
      </c>
      <c r="D11" s="24">
        <v>3.4420000000000002</v>
      </c>
      <c r="E11" s="21">
        <v>1036</v>
      </c>
      <c r="F11" s="21">
        <v>726.5</v>
      </c>
      <c r="G11" s="24">
        <f t="shared" si="1"/>
        <v>1.4260151410874053</v>
      </c>
      <c r="H11" s="30">
        <v>7.323E-6</v>
      </c>
      <c r="I11" s="28">
        <f t="shared" si="2"/>
        <v>2.1275421266705402E-6</v>
      </c>
      <c r="J11" s="84">
        <v>9.7739999999999997E-3</v>
      </c>
      <c r="K11" s="21">
        <f t="shared" si="3"/>
        <v>2.7409537868573311E-6</v>
      </c>
      <c r="L11" s="25">
        <f t="shared" si="4"/>
        <v>0.77620503376304484</v>
      </c>
      <c r="M11" s="21"/>
    </row>
    <row r="12" spans="1:13" ht="13">
      <c r="A12" s="21">
        <v>-160</v>
      </c>
      <c r="B12" s="21">
        <f t="shared" si="0"/>
        <v>113.14999999999998</v>
      </c>
      <c r="C12" s="21">
        <v>101325</v>
      </c>
      <c r="D12" s="24">
        <v>3.1230000000000002</v>
      </c>
      <c r="E12" s="21">
        <v>1027</v>
      </c>
      <c r="F12" s="21">
        <v>722.8</v>
      </c>
      <c r="G12" s="24">
        <f t="shared" si="1"/>
        <v>1.420863309352518</v>
      </c>
      <c r="H12" s="30">
        <v>8.0009999999999984E-6</v>
      </c>
      <c r="I12" s="28">
        <f t="shared" si="2"/>
        <v>2.5619596541786737E-6</v>
      </c>
      <c r="J12" s="84">
        <v>1.073E-2</v>
      </c>
      <c r="K12" s="21">
        <f t="shared" si="3"/>
        <v>3.3454711891949696E-6</v>
      </c>
      <c r="L12" s="25">
        <f t="shared" si="4"/>
        <v>0.76579934762348545</v>
      </c>
      <c r="M12" s="21"/>
    </row>
    <row r="13" spans="1:13" ht="13">
      <c r="A13" s="21">
        <v>-150</v>
      </c>
      <c r="B13" s="21">
        <f t="shared" si="0"/>
        <v>123.14999999999998</v>
      </c>
      <c r="C13" s="21">
        <v>101325</v>
      </c>
      <c r="D13" s="24">
        <v>2.86</v>
      </c>
      <c r="E13" s="21">
        <v>1020.9999999999999</v>
      </c>
      <c r="F13" s="21">
        <v>720.5</v>
      </c>
      <c r="G13" s="24">
        <f t="shared" si="1"/>
        <v>1.4170714781401803</v>
      </c>
      <c r="H13" s="30">
        <v>8.6639999999999987E-6</v>
      </c>
      <c r="I13" s="28">
        <f t="shared" si="2"/>
        <v>3.0293706293706293E-6</v>
      </c>
      <c r="J13" s="84">
        <v>1.1679999999999999E-2</v>
      </c>
      <c r="K13" s="21">
        <f t="shared" si="3"/>
        <v>3.9999178099080161E-6</v>
      </c>
      <c r="L13" s="25">
        <f t="shared" si="4"/>
        <v>0.7573582191780821</v>
      </c>
      <c r="M13" s="21"/>
    </row>
    <row r="14" spans="1:13" ht="13">
      <c r="A14" s="21">
        <v>-140</v>
      </c>
      <c r="B14" s="21">
        <f t="shared" si="0"/>
        <v>133.14999999999998</v>
      </c>
      <c r="C14" s="21">
        <v>101325</v>
      </c>
      <c r="D14" s="24">
        <v>2.6389999999999998</v>
      </c>
      <c r="E14" s="21">
        <v>1016.9999999999999</v>
      </c>
      <c r="F14" s="21">
        <v>719.09999999999991</v>
      </c>
      <c r="G14" s="24">
        <f t="shared" si="1"/>
        <v>1.4142678347934918</v>
      </c>
      <c r="H14" s="30">
        <v>9.3130000000000004E-6</v>
      </c>
      <c r="I14" s="28">
        <f t="shared" si="2"/>
        <v>3.5289882531261847E-6</v>
      </c>
      <c r="J14" s="84">
        <v>1.261E-2</v>
      </c>
      <c r="K14" s="21">
        <f t="shared" si="3"/>
        <v>4.698451448527738E-6</v>
      </c>
      <c r="L14" s="25">
        <f t="shared" si="4"/>
        <v>0.75109603489294208</v>
      </c>
      <c r="M14" s="21"/>
    </row>
    <row r="15" spans="1:13" ht="13">
      <c r="A15" s="21">
        <v>-130</v>
      </c>
      <c r="B15" s="21">
        <f t="shared" si="0"/>
        <v>143.14999999999998</v>
      </c>
      <c r="C15" s="21">
        <v>101325</v>
      </c>
      <c r="D15" s="24">
        <v>2.4500000000000002</v>
      </c>
      <c r="E15" s="21">
        <v>1014</v>
      </c>
      <c r="F15" s="21">
        <v>718.09999999999991</v>
      </c>
      <c r="G15" s="24">
        <f t="shared" si="1"/>
        <v>1.4120596017267792</v>
      </c>
      <c r="H15" s="30">
        <v>9.9480000000000003E-6</v>
      </c>
      <c r="I15" s="28">
        <f t="shared" si="2"/>
        <v>4.0604081632653062E-6</v>
      </c>
      <c r="J15" s="84">
        <v>1.3529999999999999E-2</v>
      </c>
      <c r="K15" s="21">
        <f t="shared" si="3"/>
        <v>5.4462021494988521E-6</v>
      </c>
      <c r="L15" s="25">
        <f t="shared" si="4"/>
        <v>0.74554855875831494</v>
      </c>
      <c r="M15" s="21"/>
    </row>
    <row r="16" spans="1:13" ht="13">
      <c r="A16" s="21">
        <v>-120</v>
      </c>
      <c r="B16" s="21">
        <f t="shared" si="0"/>
        <v>153.14999999999998</v>
      </c>
      <c r="C16" s="21">
        <v>101325</v>
      </c>
      <c r="D16" s="24">
        <v>2.2869999999999999</v>
      </c>
      <c r="E16" s="21">
        <v>1012</v>
      </c>
      <c r="F16" s="21">
        <v>717.5</v>
      </c>
      <c r="G16" s="24">
        <f t="shared" si="1"/>
        <v>1.4104529616724739</v>
      </c>
      <c r="H16" s="30">
        <v>1.057E-5</v>
      </c>
      <c r="I16" s="28">
        <f t="shared" si="2"/>
        <v>4.6217752514210758E-6</v>
      </c>
      <c r="J16" s="84">
        <v>1.443E-2</v>
      </c>
      <c r="K16" s="21">
        <f t="shared" si="3"/>
        <v>6.2347587584750378E-6</v>
      </c>
      <c r="L16" s="25">
        <f t="shared" si="4"/>
        <v>0.74129175329175334</v>
      </c>
      <c r="M16" s="21"/>
    </row>
    <row r="17" spans="1:13" ht="13">
      <c r="A17" s="21">
        <v>-110</v>
      </c>
      <c r="B17" s="21">
        <f t="shared" si="0"/>
        <v>163.14999999999998</v>
      </c>
      <c r="C17" s="21">
        <v>101325</v>
      </c>
      <c r="D17" s="24">
        <v>2.145</v>
      </c>
      <c r="E17" s="85">
        <v>1010</v>
      </c>
      <c r="F17" s="21">
        <v>717.09999999999991</v>
      </c>
      <c r="G17" s="24">
        <f t="shared" si="1"/>
        <v>1.4084507042253522</v>
      </c>
      <c r="H17" s="30">
        <v>1.118E-5</v>
      </c>
      <c r="I17" s="28">
        <f t="shared" si="2"/>
        <v>5.212121212121212E-6</v>
      </c>
      <c r="J17" s="84">
        <v>1.533E-2</v>
      </c>
      <c r="K17" s="21">
        <f t="shared" si="3"/>
        <v>7.0760922246070758E-6</v>
      </c>
      <c r="L17" s="25">
        <f t="shared" si="4"/>
        <v>0.73658186562296146</v>
      </c>
      <c r="M17" s="21"/>
    </row>
    <row r="18" spans="1:13" ht="13">
      <c r="A18" s="21">
        <v>-100</v>
      </c>
      <c r="B18" s="21">
        <f t="shared" si="0"/>
        <v>173.14999999999998</v>
      </c>
      <c r="C18" s="21">
        <v>101325</v>
      </c>
      <c r="D18" s="24">
        <v>2.0190000000000001</v>
      </c>
      <c r="E18" s="21">
        <v>1008.9999999999999</v>
      </c>
      <c r="F18" s="21">
        <v>716.7</v>
      </c>
      <c r="G18" s="24">
        <f t="shared" si="1"/>
        <v>1.4078414957443837</v>
      </c>
      <c r="H18" s="30">
        <v>1.1779999999999999E-5</v>
      </c>
      <c r="I18" s="28">
        <f t="shared" si="2"/>
        <v>5.8345715700841993E-6</v>
      </c>
      <c r="J18" s="84">
        <v>1.6199999999999999E-2</v>
      </c>
      <c r="K18" s="21">
        <f t="shared" si="3"/>
        <v>7.9522043068549468E-6</v>
      </c>
      <c r="L18" s="25">
        <f t="shared" si="4"/>
        <v>0.73370493827160477</v>
      </c>
      <c r="M18" s="21"/>
    </row>
    <row r="19" spans="1:13" ht="13">
      <c r="A19" s="21">
        <v>-90</v>
      </c>
      <c r="B19" s="21">
        <f t="shared" si="0"/>
        <v>183.14999999999998</v>
      </c>
      <c r="C19" s="21">
        <v>101325</v>
      </c>
      <c r="D19" s="24">
        <v>1.9079999999999999</v>
      </c>
      <c r="E19" s="21">
        <v>1008</v>
      </c>
      <c r="F19" s="21">
        <v>716.5</v>
      </c>
      <c r="G19" s="24">
        <f t="shared" si="1"/>
        <v>1.4068387997208653</v>
      </c>
      <c r="H19" s="30">
        <v>1.2369999999999998E-5</v>
      </c>
      <c r="I19" s="28">
        <f t="shared" si="2"/>
        <v>6.4832285115303974E-6</v>
      </c>
      <c r="J19" s="84">
        <v>1.7070000000000002E-2</v>
      </c>
      <c r="K19" s="21">
        <f t="shared" si="3"/>
        <v>8.8755365878007399E-6</v>
      </c>
      <c r="L19" s="25">
        <f t="shared" si="4"/>
        <v>0.73046045694200334</v>
      </c>
      <c r="M19" s="21"/>
    </row>
    <row r="20" spans="1:13" ht="13">
      <c r="A20" s="21">
        <v>-80</v>
      </c>
      <c r="B20" s="21">
        <f t="shared" si="0"/>
        <v>193.14999999999998</v>
      </c>
      <c r="C20" s="21">
        <v>101325</v>
      </c>
      <c r="D20" s="24">
        <v>1.8080000000000001</v>
      </c>
      <c r="E20" s="21">
        <v>1006.9999999999999</v>
      </c>
      <c r="F20" s="21">
        <v>716.40000000000009</v>
      </c>
      <c r="G20" s="24">
        <f t="shared" si="1"/>
        <v>1.4056393076493576</v>
      </c>
      <c r="H20" s="30">
        <v>1.2939999999999998E-5</v>
      </c>
      <c r="I20" s="28">
        <f t="shared" si="2"/>
        <v>7.1570796460176976E-6</v>
      </c>
      <c r="J20" s="84">
        <v>1.7920000000000002E-2</v>
      </c>
      <c r="K20" s="21">
        <f t="shared" si="3"/>
        <v>9.8426061815082061E-6</v>
      </c>
      <c r="L20" s="25">
        <f t="shared" si="4"/>
        <v>0.72715290178571401</v>
      </c>
      <c r="M20" s="21"/>
    </row>
    <row r="21" spans="1:13" ht="13">
      <c r="A21" s="21">
        <v>-70</v>
      </c>
      <c r="B21" s="21">
        <f t="shared" si="0"/>
        <v>203.14999999999998</v>
      </c>
      <c r="C21" s="21">
        <v>101325</v>
      </c>
      <c r="D21" s="24">
        <v>1.718</v>
      </c>
      <c r="E21" s="21">
        <v>1006.9999999999999</v>
      </c>
      <c r="F21" s="21">
        <v>716.30000000000007</v>
      </c>
      <c r="G21" s="24">
        <f t="shared" si="1"/>
        <v>1.4058355437665779</v>
      </c>
      <c r="H21" s="30">
        <v>1.3509999999999999E-5</v>
      </c>
      <c r="I21" s="28">
        <f t="shared" si="2"/>
        <v>7.8637951105937128E-6</v>
      </c>
      <c r="J21" s="84">
        <v>1.8769999999999998E-2</v>
      </c>
      <c r="K21" s="21">
        <f t="shared" si="3"/>
        <v>1.0849547925869323E-5</v>
      </c>
      <c r="L21" s="25">
        <f t="shared" si="4"/>
        <v>0.72480394246137447</v>
      </c>
      <c r="M21" s="21"/>
    </row>
    <row r="22" spans="1:13" ht="13">
      <c r="A22" s="21">
        <v>-60</v>
      </c>
      <c r="B22" s="21">
        <f t="shared" si="0"/>
        <v>213.14999999999998</v>
      </c>
      <c r="C22" s="21">
        <v>101325</v>
      </c>
      <c r="D22" s="24">
        <v>1.637</v>
      </c>
      <c r="E22" s="21">
        <v>1006</v>
      </c>
      <c r="F22" s="21">
        <v>716.30000000000007</v>
      </c>
      <c r="G22" s="24">
        <f t="shared" si="1"/>
        <v>1.404439480664526</v>
      </c>
      <c r="H22" s="30">
        <v>1.4069999999999999E-5</v>
      </c>
      <c r="I22" s="28">
        <f t="shared" si="2"/>
        <v>8.5949908368967623E-6</v>
      </c>
      <c r="J22" s="84">
        <v>1.9600000000000003E-2</v>
      </c>
      <c r="K22" s="21">
        <f t="shared" si="3"/>
        <v>1.1901711296059928E-5</v>
      </c>
      <c r="L22" s="25">
        <f t="shared" si="4"/>
        <v>0.72216428571428559</v>
      </c>
      <c r="M22" s="21"/>
    </row>
    <row r="23" spans="1:13" ht="13">
      <c r="A23" s="21">
        <v>-50</v>
      </c>
      <c r="B23" s="21">
        <f t="shared" si="0"/>
        <v>223.14999999999998</v>
      </c>
      <c r="C23" s="21">
        <v>101325</v>
      </c>
      <c r="D23" s="24">
        <v>1.5629999999999999</v>
      </c>
      <c r="E23" s="21">
        <v>1006</v>
      </c>
      <c r="F23" s="21">
        <v>716.30000000000007</v>
      </c>
      <c r="G23" s="24">
        <f t="shared" si="1"/>
        <v>1.404439480664526</v>
      </c>
      <c r="H23" s="30">
        <v>1.4609999999999999E-5</v>
      </c>
      <c r="I23" s="28">
        <f t="shared" si="2"/>
        <v>9.3474088291746635E-6</v>
      </c>
      <c r="J23" s="84">
        <v>2.0420000000000001E-2</v>
      </c>
      <c r="K23" s="21">
        <f t="shared" si="3"/>
        <v>1.2986699127054691E-5</v>
      </c>
      <c r="L23" s="25">
        <f t="shared" si="4"/>
        <v>0.71976787463271297</v>
      </c>
      <c r="M23" s="21"/>
    </row>
    <row r="24" spans="1:13" ht="13">
      <c r="A24" s="21">
        <v>-40</v>
      </c>
      <c r="B24" s="21">
        <f t="shared" si="0"/>
        <v>233.14999999999998</v>
      </c>
      <c r="C24" s="21">
        <v>101325</v>
      </c>
      <c r="D24" s="24">
        <v>1.496</v>
      </c>
      <c r="E24" s="21">
        <v>1006</v>
      </c>
      <c r="F24" s="21">
        <v>716.40000000000009</v>
      </c>
      <c r="G24" s="24">
        <f t="shared" si="1"/>
        <v>1.4042434394193186</v>
      </c>
      <c r="H24" s="30">
        <v>1.5149999999999999E-5</v>
      </c>
      <c r="I24" s="28">
        <f t="shared" si="2"/>
        <v>1.0127005347593582E-5</v>
      </c>
      <c r="J24" s="84">
        <v>2.1219999999999999E-2</v>
      </c>
      <c r="K24" s="21">
        <f t="shared" si="3"/>
        <v>1.4099892622872391E-5</v>
      </c>
      <c r="L24" s="25">
        <f t="shared" si="4"/>
        <v>0.71823279924599426</v>
      </c>
      <c r="M24" s="21"/>
    </row>
    <row r="25" spans="1:13" ht="13">
      <c r="A25" s="21">
        <v>-30</v>
      </c>
      <c r="B25" s="21">
        <f t="shared" si="0"/>
        <v>243.14999999999998</v>
      </c>
      <c r="C25" s="21">
        <v>101325</v>
      </c>
      <c r="D25" s="24">
        <v>1.4339999999999999</v>
      </c>
      <c r="E25" s="21">
        <v>1006</v>
      </c>
      <c r="F25" s="21">
        <v>716.5</v>
      </c>
      <c r="G25" s="24">
        <f t="shared" si="1"/>
        <v>1.4040474528960223</v>
      </c>
      <c r="H25" s="30">
        <v>1.5679999999999999E-5</v>
      </c>
      <c r="I25" s="28">
        <f t="shared" si="2"/>
        <v>1.0934449093444909E-5</v>
      </c>
      <c r="J25" s="84">
        <v>2.2019999999999998E-2</v>
      </c>
      <c r="K25" s="21">
        <f t="shared" si="3"/>
        <v>1.5264064150660886E-5</v>
      </c>
      <c r="L25" s="25">
        <f t="shared" si="4"/>
        <v>0.71635240690281565</v>
      </c>
      <c r="M25" s="21"/>
    </row>
    <row r="26" spans="1:13" ht="13">
      <c r="A26" s="21">
        <v>-20</v>
      </c>
      <c r="B26" s="21">
        <f t="shared" si="0"/>
        <v>253.14999999999998</v>
      </c>
      <c r="C26" s="21">
        <v>101325</v>
      </c>
      <c r="D26" s="24">
        <v>1.377</v>
      </c>
      <c r="E26" s="21">
        <v>1006</v>
      </c>
      <c r="F26" s="21">
        <v>716.6</v>
      </c>
      <c r="G26" s="24">
        <f t="shared" si="1"/>
        <v>1.4038515210717275</v>
      </c>
      <c r="H26" s="30">
        <v>1.6199999999999997E-5</v>
      </c>
      <c r="I26" s="28">
        <f t="shared" si="2"/>
        <v>1.1764705882352938E-5</v>
      </c>
      <c r="J26" s="84">
        <v>2.281E-2</v>
      </c>
      <c r="K26" s="21">
        <f t="shared" si="3"/>
        <v>1.6466199173874687E-5</v>
      </c>
      <c r="L26" s="25">
        <f t="shared" si="4"/>
        <v>0.7144761069706268</v>
      </c>
      <c r="M26" s="21"/>
    </row>
    <row r="27" spans="1:13" ht="13">
      <c r="A27" s="21">
        <v>-10</v>
      </c>
      <c r="B27" s="21">
        <f t="shared" si="0"/>
        <v>263.14999999999998</v>
      </c>
      <c r="C27" s="21">
        <v>101325</v>
      </c>
      <c r="D27" s="24">
        <v>1.325</v>
      </c>
      <c r="E27" s="21">
        <v>1006</v>
      </c>
      <c r="F27" s="21">
        <v>716.8</v>
      </c>
      <c r="G27" s="24">
        <f t="shared" si="1"/>
        <v>1.4034598214285716</v>
      </c>
      <c r="H27" s="30">
        <v>1.6710000000000001E-5</v>
      </c>
      <c r="I27" s="28">
        <f t="shared" si="2"/>
        <v>1.2611320754716982E-5</v>
      </c>
      <c r="J27" s="84">
        <v>2.359E-2</v>
      </c>
      <c r="K27" s="21">
        <f t="shared" si="3"/>
        <v>1.7697588056566261E-5</v>
      </c>
      <c r="L27" s="25">
        <f t="shared" si="4"/>
        <v>0.71260110216193306</v>
      </c>
      <c r="M27" s="21"/>
    </row>
    <row r="28" spans="1:13" ht="13">
      <c r="A28" s="21">
        <v>0</v>
      </c>
      <c r="B28" s="21">
        <f t="shared" si="0"/>
        <v>273.14999999999998</v>
      </c>
      <c r="C28" s="21">
        <v>101325</v>
      </c>
      <c r="D28" s="24">
        <v>1.276</v>
      </c>
      <c r="E28" s="21">
        <v>1006</v>
      </c>
      <c r="F28" s="21">
        <v>717.09999999999991</v>
      </c>
      <c r="G28" s="24">
        <f t="shared" si="1"/>
        <v>1.4028726816343609</v>
      </c>
      <c r="H28" s="30">
        <v>1.7219999999999998E-5</v>
      </c>
      <c r="I28" s="28">
        <f t="shared" si="2"/>
        <v>1.3495297805642631E-5</v>
      </c>
      <c r="J28" s="84">
        <v>2.436E-2</v>
      </c>
      <c r="K28" s="21">
        <f t="shared" si="3"/>
        <v>1.8977046810048796E-5</v>
      </c>
      <c r="L28" s="25">
        <f t="shared" si="4"/>
        <v>0.71113793103448264</v>
      </c>
      <c r="M28" s="21"/>
    </row>
    <row r="29" spans="1:13" ht="13">
      <c r="A29" s="21">
        <v>10</v>
      </c>
      <c r="B29" s="21">
        <f t="shared" si="0"/>
        <v>283.14999999999998</v>
      </c>
      <c r="C29" s="21">
        <v>101325</v>
      </c>
      <c r="D29" s="24">
        <v>1.2310000000000001</v>
      </c>
      <c r="E29" s="21">
        <v>1006</v>
      </c>
      <c r="F29" s="21">
        <v>717.40000000000009</v>
      </c>
      <c r="G29" s="24">
        <f t="shared" si="1"/>
        <v>1.4022860328965707</v>
      </c>
      <c r="H29" s="30">
        <v>1.772E-5</v>
      </c>
      <c r="I29" s="28">
        <f t="shared" si="2"/>
        <v>1.439480097481722E-5</v>
      </c>
      <c r="J29" s="84">
        <v>2.512E-2</v>
      </c>
      <c r="K29" s="21">
        <f t="shared" si="3"/>
        <v>2.0284467040163567E-5</v>
      </c>
      <c r="L29" s="25">
        <f t="shared" si="4"/>
        <v>0.70964649681528658</v>
      </c>
      <c r="M29" s="21"/>
    </row>
    <row r="30" spans="1:13" ht="13">
      <c r="A30" s="21">
        <v>20</v>
      </c>
      <c r="B30" s="21">
        <f t="shared" si="0"/>
        <v>293.14999999999998</v>
      </c>
      <c r="C30" s="21">
        <v>101325</v>
      </c>
      <c r="D30" s="24">
        <v>1.1890000000000001</v>
      </c>
      <c r="E30" s="21">
        <v>1006</v>
      </c>
      <c r="F30" s="21">
        <v>717.8</v>
      </c>
      <c r="G30" s="24">
        <f t="shared" si="1"/>
        <v>1.4015045973808862</v>
      </c>
      <c r="H30" s="30">
        <v>1.821E-5</v>
      </c>
      <c r="I30" s="28">
        <f t="shared" si="2"/>
        <v>1.531539108494533E-5</v>
      </c>
      <c r="J30" s="84">
        <v>2.5839999999999998E-2</v>
      </c>
      <c r="K30" s="21">
        <f t="shared" si="3"/>
        <v>2.1602930775314469E-5</v>
      </c>
      <c r="L30" s="25">
        <f t="shared" si="4"/>
        <v>0.7089496904024768</v>
      </c>
      <c r="M30" s="21"/>
    </row>
    <row r="31" spans="1:13" ht="13">
      <c r="A31" s="21">
        <v>30</v>
      </c>
      <c r="B31" s="21">
        <f t="shared" si="0"/>
        <v>303.14999999999998</v>
      </c>
      <c r="C31" s="21">
        <v>101325</v>
      </c>
      <c r="D31" s="24">
        <v>1.149</v>
      </c>
      <c r="E31" s="21">
        <v>1006.9999999999999</v>
      </c>
      <c r="F31" s="21">
        <v>718.30000000000007</v>
      </c>
      <c r="G31" s="24">
        <f t="shared" si="1"/>
        <v>1.4019212028400387</v>
      </c>
      <c r="H31" s="30">
        <v>1.8689999999999999E-5</v>
      </c>
      <c r="I31" s="28">
        <f t="shared" si="2"/>
        <v>1.6266318537859006E-5</v>
      </c>
      <c r="J31" s="84">
        <v>2.6620000000000001E-2</v>
      </c>
      <c r="K31" s="21">
        <f t="shared" si="3"/>
        <v>2.3006923683908033E-5</v>
      </c>
      <c r="L31" s="25">
        <f t="shared" si="4"/>
        <v>0.70701840721262188</v>
      </c>
      <c r="M31" s="21"/>
    </row>
    <row r="32" spans="1:13" ht="13">
      <c r="A32" s="21">
        <v>40</v>
      </c>
      <c r="B32" s="21">
        <f t="shared" si="0"/>
        <v>313.14999999999998</v>
      </c>
      <c r="C32" s="21">
        <v>101325</v>
      </c>
      <c r="D32" s="24">
        <v>1.1120000000000001</v>
      </c>
      <c r="E32" s="21">
        <v>1006.9999999999999</v>
      </c>
      <c r="F32" s="21">
        <v>718.8</v>
      </c>
      <c r="G32" s="24">
        <f t="shared" si="1"/>
        <v>1.4009460211463549</v>
      </c>
      <c r="H32" s="30">
        <v>1.9170000000000001E-5</v>
      </c>
      <c r="I32" s="28">
        <f t="shared" si="2"/>
        <v>1.7239208633093524E-5</v>
      </c>
      <c r="J32" s="84">
        <v>2.7350000000000003E-2</v>
      </c>
      <c r="K32" s="21">
        <f t="shared" si="3"/>
        <v>2.4424353268130286E-5</v>
      </c>
      <c r="L32" s="25">
        <f t="shared" si="4"/>
        <v>0.70582047531992675</v>
      </c>
      <c r="M32" s="21"/>
    </row>
    <row r="33" spans="1:13" ht="13">
      <c r="A33" s="21">
        <v>50</v>
      </c>
      <c r="B33" s="21">
        <f t="shared" si="0"/>
        <v>323.14999999999998</v>
      </c>
      <c r="C33" s="21">
        <v>101325</v>
      </c>
      <c r="D33" s="24">
        <v>1.0780000000000001</v>
      </c>
      <c r="E33" s="21">
        <v>1008</v>
      </c>
      <c r="F33" s="21">
        <v>719.40000000000009</v>
      </c>
      <c r="G33" s="24">
        <f t="shared" si="1"/>
        <v>1.4011676396997497</v>
      </c>
      <c r="H33" s="30">
        <v>1.9639999999999998E-5</v>
      </c>
      <c r="I33" s="28">
        <f t="shared" si="2"/>
        <v>1.8218923933209645E-5</v>
      </c>
      <c r="J33" s="84">
        <v>2.8079999999999997E-2</v>
      </c>
      <c r="K33" s="21">
        <f t="shared" si="3"/>
        <v>2.5841505433342161E-5</v>
      </c>
      <c r="L33" s="25">
        <f t="shared" si="4"/>
        <v>0.70502564102564103</v>
      </c>
      <c r="M33" s="21"/>
    </row>
    <row r="34" spans="1:13" ht="13">
      <c r="A34" s="21">
        <v>60</v>
      </c>
      <c r="B34" s="21">
        <f t="shared" si="0"/>
        <v>333.15</v>
      </c>
      <c r="C34" s="21">
        <v>101325</v>
      </c>
      <c r="D34" s="24">
        <v>1.046</v>
      </c>
      <c r="E34" s="21">
        <v>1008</v>
      </c>
      <c r="F34" s="21">
        <v>720.09999999999991</v>
      </c>
      <c r="G34" s="24">
        <f t="shared" si="1"/>
        <v>1.3998055825579783</v>
      </c>
      <c r="H34" s="30">
        <v>2.0100000000000001E-5</v>
      </c>
      <c r="I34" s="28">
        <f t="shared" si="2"/>
        <v>1.9216061185468452E-5</v>
      </c>
      <c r="J34" s="84">
        <v>2.8799999999999999E-2</v>
      </c>
      <c r="K34" s="21">
        <f t="shared" si="3"/>
        <v>2.7314941272876262E-5</v>
      </c>
      <c r="L34" s="25">
        <f t="shared" si="4"/>
        <v>0.70350000000000013</v>
      </c>
      <c r="M34" s="21"/>
    </row>
    <row r="35" spans="1:13" ht="13">
      <c r="A35" s="21">
        <v>70</v>
      </c>
      <c r="B35" s="21">
        <f t="shared" si="0"/>
        <v>343.15</v>
      </c>
      <c r="C35" s="21">
        <v>101325</v>
      </c>
      <c r="D35" s="24">
        <v>1.0149999999999999</v>
      </c>
      <c r="E35" s="21">
        <v>1008.9999999999999</v>
      </c>
      <c r="F35" s="21">
        <v>720.8</v>
      </c>
      <c r="G35" s="24">
        <f t="shared" si="1"/>
        <v>1.3998335183129855</v>
      </c>
      <c r="H35" s="30">
        <v>2.0559999999999996E-5</v>
      </c>
      <c r="I35" s="28">
        <f t="shared" si="2"/>
        <v>2.025615763546798E-5</v>
      </c>
      <c r="J35" s="84">
        <v>2.9520000000000001E-2</v>
      </c>
      <c r="K35" s="21">
        <f t="shared" si="3"/>
        <v>2.8824324918101624E-5</v>
      </c>
      <c r="L35" s="25">
        <f t="shared" si="4"/>
        <v>0.70274525745257421</v>
      </c>
      <c r="M35" s="21"/>
    </row>
    <row r="36" spans="1:13" ht="13">
      <c r="A36" s="21">
        <v>80</v>
      </c>
      <c r="B36" s="21">
        <f t="shared" si="0"/>
        <v>353.15</v>
      </c>
      <c r="C36" s="21">
        <v>101325</v>
      </c>
      <c r="D36" s="21">
        <v>0.98619999999999997</v>
      </c>
      <c r="E36" s="85">
        <v>1010</v>
      </c>
      <c r="F36" s="21">
        <v>721.7</v>
      </c>
      <c r="G36" s="24">
        <f t="shared" si="1"/>
        <v>1.3994734654288485</v>
      </c>
      <c r="H36" s="30">
        <v>2.101E-5</v>
      </c>
      <c r="I36" s="28">
        <f t="shared" si="2"/>
        <v>2.1303995132833097E-5</v>
      </c>
      <c r="J36" s="84">
        <v>3.022E-2</v>
      </c>
      <c r="K36" s="21">
        <f t="shared" si="3"/>
        <v>3.0339476859874188E-5</v>
      </c>
      <c r="L36" s="25">
        <f t="shared" si="4"/>
        <v>0.7021872931833224</v>
      </c>
      <c r="M36" s="21"/>
    </row>
    <row r="37" spans="1:13" ht="13">
      <c r="A37" s="21">
        <v>90</v>
      </c>
      <c r="B37" s="21">
        <f t="shared" si="0"/>
        <v>363.15</v>
      </c>
      <c r="C37" s="21">
        <v>101325</v>
      </c>
      <c r="D37" s="24">
        <v>0.95899999999999996</v>
      </c>
      <c r="E37" s="21">
        <v>1010.9999999999999</v>
      </c>
      <c r="F37" s="21">
        <v>722.6</v>
      </c>
      <c r="G37" s="24">
        <f t="shared" si="1"/>
        <v>1.3991143094381397</v>
      </c>
      <c r="H37" s="30">
        <v>2.1460000000000001E-5</v>
      </c>
      <c r="I37" s="28">
        <f t="shared" si="2"/>
        <v>2.2377476538060483E-5</v>
      </c>
      <c r="J37" s="84">
        <v>3.0929999999999999E-2</v>
      </c>
      <c r="K37" s="21">
        <f t="shared" si="3"/>
        <v>3.1901430458904095E-5</v>
      </c>
      <c r="L37" s="25">
        <f t="shared" si="4"/>
        <v>0.70145683802133851</v>
      </c>
      <c r="M37" s="21"/>
    </row>
    <row r="38" spans="1:13" ht="13">
      <c r="A38" s="21">
        <v>100</v>
      </c>
      <c r="B38" s="21">
        <f t="shared" si="0"/>
        <v>373.15</v>
      </c>
      <c r="C38" s="21">
        <v>101325</v>
      </c>
      <c r="D38" s="21">
        <v>0.93330000000000002</v>
      </c>
      <c r="E38" s="21">
        <v>1010.9999999999999</v>
      </c>
      <c r="F38" s="21">
        <v>723.5</v>
      </c>
      <c r="G38" s="24">
        <f t="shared" si="1"/>
        <v>1.3973738769868693</v>
      </c>
      <c r="H38" s="30">
        <v>2.1899999999999997E-5</v>
      </c>
      <c r="I38" s="28">
        <f t="shared" si="2"/>
        <v>2.3465123754419798E-5</v>
      </c>
      <c r="J38" s="84">
        <v>3.1620000000000002E-2</v>
      </c>
      <c r="K38" s="21">
        <f t="shared" si="3"/>
        <v>3.3511158675336337E-5</v>
      </c>
      <c r="L38" s="25">
        <f t="shared" si="4"/>
        <v>0.70021821631878534</v>
      </c>
      <c r="M38" s="21"/>
    </row>
    <row r="39" spans="1:13" ht="13">
      <c r="A39" s="21">
        <v>120</v>
      </c>
      <c r="B39" s="21">
        <f t="shared" si="0"/>
        <v>393.15</v>
      </c>
      <c r="C39" s="21">
        <v>101325</v>
      </c>
      <c r="D39" s="21">
        <v>0.88570000000000004</v>
      </c>
      <c r="E39" s="21">
        <v>1014</v>
      </c>
      <c r="F39" s="21">
        <v>725.8</v>
      </c>
      <c r="G39" s="24">
        <f t="shared" si="1"/>
        <v>1.3970790851474235</v>
      </c>
      <c r="H39" s="30">
        <v>2.2759999999999999E-5</v>
      </c>
      <c r="I39" s="28">
        <f t="shared" si="2"/>
        <v>2.5697188664333293E-5</v>
      </c>
      <c r="J39" s="84">
        <v>3.2990000000000005E-2</v>
      </c>
      <c r="K39" s="21">
        <f t="shared" si="3"/>
        <v>3.6733111398087385E-5</v>
      </c>
      <c r="L39" s="25">
        <f t="shared" si="4"/>
        <v>0.6995647165807819</v>
      </c>
      <c r="M39" s="21"/>
    </row>
    <row r="40" spans="1:13" ht="13">
      <c r="A40" s="21">
        <v>140</v>
      </c>
      <c r="B40" s="21">
        <f t="shared" si="0"/>
        <v>413.15</v>
      </c>
      <c r="C40" s="21">
        <v>101325</v>
      </c>
      <c r="D40" s="21">
        <v>0.84279999999999999</v>
      </c>
      <c r="E40" s="21">
        <v>1016</v>
      </c>
      <c r="F40" s="21">
        <v>728.3</v>
      </c>
      <c r="G40" s="24">
        <f t="shared" si="1"/>
        <v>1.3950295208018675</v>
      </c>
      <c r="H40" s="30">
        <v>2.3609999999999999E-5</v>
      </c>
      <c r="I40" s="28">
        <f t="shared" si="2"/>
        <v>2.801376364499288E-5</v>
      </c>
      <c r="J40" s="84">
        <v>3.4340000000000002E-2</v>
      </c>
      <c r="K40" s="21">
        <f t="shared" si="3"/>
        <v>4.0103479589968201E-5</v>
      </c>
      <c r="L40" s="25">
        <f t="shared" si="4"/>
        <v>0.69853698311007573</v>
      </c>
      <c r="M40" s="21"/>
    </row>
    <row r="41" spans="1:13" ht="13">
      <c r="A41" s="21">
        <v>160</v>
      </c>
      <c r="B41" s="21">
        <f t="shared" si="0"/>
        <v>433.15</v>
      </c>
      <c r="C41" s="21">
        <v>101325</v>
      </c>
      <c r="D41" s="21">
        <v>0.80389999999999995</v>
      </c>
      <c r="E41" s="21">
        <v>1018.9999999999999</v>
      </c>
      <c r="F41" s="21">
        <v>731.1</v>
      </c>
      <c r="G41" s="24">
        <f t="shared" si="1"/>
        <v>1.3937901791820542</v>
      </c>
      <c r="H41" s="30">
        <v>2.444E-5</v>
      </c>
      <c r="I41" s="28">
        <f t="shared" si="2"/>
        <v>3.0401791267570596E-5</v>
      </c>
      <c r="J41" s="84">
        <v>3.5659999999999997E-2</v>
      </c>
      <c r="K41" s="21">
        <f t="shared" si="3"/>
        <v>4.3531649743320745E-5</v>
      </c>
      <c r="L41" s="25">
        <f t="shared" si="4"/>
        <v>0.69838362310712276</v>
      </c>
      <c r="M41" s="21"/>
    </row>
    <row r="42" spans="1:13" ht="13">
      <c r="A42" s="21">
        <v>180</v>
      </c>
      <c r="B42" s="21">
        <f t="shared" si="0"/>
        <v>453.15</v>
      </c>
      <c r="C42" s="21">
        <v>101325</v>
      </c>
      <c r="D42" s="21">
        <v>0.76839999999999997</v>
      </c>
      <c r="E42" s="21">
        <v>1022</v>
      </c>
      <c r="F42" s="21">
        <v>734.19999999999993</v>
      </c>
      <c r="G42" s="24">
        <f t="shared" si="1"/>
        <v>1.3919912830291474</v>
      </c>
      <c r="H42" s="30">
        <v>2.525E-5</v>
      </c>
      <c r="I42" s="28">
        <f t="shared" si="2"/>
        <v>3.2860489328474754E-5</v>
      </c>
      <c r="J42" s="84">
        <v>3.696E-2</v>
      </c>
      <c r="K42" s="21">
        <f t="shared" si="3"/>
        <v>4.7064528320723367E-5</v>
      </c>
      <c r="L42" s="25">
        <f t="shared" si="4"/>
        <v>0.69820075757575761</v>
      </c>
      <c r="M42" s="21"/>
    </row>
    <row r="43" spans="1:13" ht="13">
      <c r="A43" s="21">
        <v>200</v>
      </c>
      <c r="B43" s="21">
        <f t="shared" si="0"/>
        <v>473.15</v>
      </c>
      <c r="C43" s="21">
        <v>101325</v>
      </c>
      <c r="D43" s="21">
        <v>0.7359</v>
      </c>
      <c r="E43" s="21">
        <v>1025</v>
      </c>
      <c r="F43" s="21">
        <v>737.6</v>
      </c>
      <c r="G43" s="24">
        <f t="shared" si="1"/>
        <v>1.389642082429501</v>
      </c>
      <c r="H43" s="30">
        <v>2.605E-5</v>
      </c>
      <c r="I43" s="28">
        <f t="shared" si="2"/>
        <v>3.539883136295692E-5</v>
      </c>
      <c r="J43" s="84">
        <v>3.8249999999999999E-2</v>
      </c>
      <c r="K43" s="21">
        <f t="shared" si="3"/>
        <v>5.070943493780637E-5</v>
      </c>
      <c r="L43" s="25">
        <f t="shared" si="4"/>
        <v>0.69807189542483661</v>
      </c>
      <c r="M43" s="21"/>
    </row>
    <row r="44" spans="1:13" ht="13">
      <c r="A44" s="21">
        <v>250</v>
      </c>
      <c r="B44" s="21">
        <f t="shared" si="0"/>
        <v>523.15</v>
      </c>
      <c r="C44" s="21">
        <v>101325</v>
      </c>
      <c r="D44" s="21">
        <v>0.66549999999999998</v>
      </c>
      <c r="E44" s="21">
        <v>1035</v>
      </c>
      <c r="F44" s="21">
        <v>747.19999999999993</v>
      </c>
      <c r="G44" s="24">
        <f t="shared" si="1"/>
        <v>1.3851713062098503</v>
      </c>
      <c r="H44" s="30">
        <v>2.7969999999999998E-5</v>
      </c>
      <c r="I44" s="28">
        <f t="shared" si="2"/>
        <v>4.2028549962434261E-5</v>
      </c>
      <c r="J44" s="84">
        <v>4.138E-2</v>
      </c>
      <c r="K44" s="21">
        <f t="shared" si="3"/>
        <v>6.0076147751318428E-5</v>
      </c>
      <c r="L44" s="25">
        <f t="shared" si="4"/>
        <v>0.69958796520057998</v>
      </c>
      <c r="M44" s="21"/>
    </row>
    <row r="45" spans="1:13" ht="13">
      <c r="A45" s="21">
        <v>300</v>
      </c>
      <c r="B45" s="21">
        <f t="shared" si="0"/>
        <v>573.15</v>
      </c>
      <c r="C45" s="21">
        <v>101325</v>
      </c>
      <c r="D45" s="21">
        <v>0.60750000000000004</v>
      </c>
      <c r="E45" s="21">
        <v>1045</v>
      </c>
      <c r="F45" s="24">
        <v>758</v>
      </c>
      <c r="G45" s="24">
        <f t="shared" si="1"/>
        <v>1.3786279683377309</v>
      </c>
      <c r="H45" s="30">
        <v>2.9809999999999997E-5</v>
      </c>
      <c r="I45" s="28">
        <f t="shared" si="2"/>
        <v>4.9069958847736616E-5</v>
      </c>
      <c r="J45" s="84">
        <v>4.4420000000000001E-2</v>
      </c>
      <c r="K45" s="21">
        <f t="shared" si="3"/>
        <v>6.997066178352728E-5</v>
      </c>
      <c r="L45" s="25">
        <f t="shared" si="4"/>
        <v>0.70129333633498414</v>
      </c>
      <c r="M45" s="21"/>
    </row>
    <row r="46" spans="1:13" ht="13">
      <c r="A46" s="21">
        <v>350</v>
      </c>
      <c r="B46" s="21">
        <f t="shared" si="0"/>
        <v>623.15</v>
      </c>
      <c r="C46" s="21">
        <v>101325</v>
      </c>
      <c r="D46" s="21">
        <v>0.55869999999999997</v>
      </c>
      <c r="E46" s="21">
        <v>1057</v>
      </c>
      <c r="F46" s="21">
        <v>769.5</v>
      </c>
      <c r="G46" s="24">
        <f t="shared" si="1"/>
        <v>1.3736192332683561</v>
      </c>
      <c r="H46" s="30">
        <v>3.1579999999999999E-5</v>
      </c>
      <c r="I46" s="28">
        <f t="shared" si="2"/>
        <v>5.6524073742616793E-5</v>
      </c>
      <c r="J46" s="84">
        <v>4.7369999999999995E-2</v>
      </c>
      <c r="K46" s="21">
        <f t="shared" si="3"/>
        <v>8.0213917326324668E-5</v>
      </c>
      <c r="L46" s="25">
        <f t="shared" si="4"/>
        <v>0.70466666666666666</v>
      </c>
      <c r="M46" s="21"/>
    </row>
    <row r="47" spans="1:13" ht="13">
      <c r="A47" s="21">
        <v>400</v>
      </c>
      <c r="B47" s="21">
        <f t="shared" si="0"/>
        <v>673.15</v>
      </c>
      <c r="C47" s="21">
        <v>101325</v>
      </c>
      <c r="D47" s="21">
        <v>0.51719999999999999</v>
      </c>
      <c r="E47" s="21">
        <v>1069</v>
      </c>
      <c r="F47" s="21">
        <v>781.5</v>
      </c>
      <c r="G47" s="24">
        <f t="shared" si="1"/>
        <v>1.3678822776711452</v>
      </c>
      <c r="H47" s="30">
        <v>3.328E-5</v>
      </c>
      <c r="I47" s="28">
        <f t="shared" si="2"/>
        <v>6.4346481051817477E-5</v>
      </c>
      <c r="J47" s="84">
        <v>5.024E-2</v>
      </c>
      <c r="K47" s="21">
        <f t="shared" si="3"/>
        <v>9.0868510516076704E-5</v>
      </c>
      <c r="L47" s="25">
        <f t="shared" si="4"/>
        <v>0.70812738853503188</v>
      </c>
      <c r="M47" s="21"/>
    </row>
    <row r="48" spans="1:13" ht="13">
      <c r="A48" s="21">
        <v>450</v>
      </c>
      <c r="B48" s="21">
        <f t="shared" si="0"/>
        <v>723.15</v>
      </c>
      <c r="C48" s="21">
        <v>101325</v>
      </c>
      <c r="D48" s="21">
        <v>0.48149999999999998</v>
      </c>
      <c r="E48" s="21">
        <v>1081</v>
      </c>
      <c r="F48" s="21">
        <v>793.5</v>
      </c>
      <c r="G48" s="24">
        <f t="shared" si="1"/>
        <v>1.3623188405797102</v>
      </c>
      <c r="H48" s="30">
        <v>3.4929999999999999E-5</v>
      </c>
      <c r="I48" s="28">
        <f t="shared" si="2"/>
        <v>7.2544132917964696E-5</v>
      </c>
      <c r="J48" s="84">
        <v>5.305E-2</v>
      </c>
      <c r="K48" s="21">
        <f t="shared" si="3"/>
        <v>1.0192093586665937E-4</v>
      </c>
      <c r="L48" s="25">
        <f t="shared" si="4"/>
        <v>0.71176870876531573</v>
      </c>
      <c r="M48" s="21"/>
    </row>
    <row r="49" spans="1:13" ht="13">
      <c r="A49" s="21">
        <v>500</v>
      </c>
      <c r="B49" s="21">
        <f t="shared" si="0"/>
        <v>773.15</v>
      </c>
      <c r="C49" s="21">
        <v>101325</v>
      </c>
      <c r="D49" s="21">
        <v>0.45029999999999998</v>
      </c>
      <c r="E49" s="21">
        <v>1093</v>
      </c>
      <c r="F49" s="21">
        <v>805.4</v>
      </c>
      <c r="G49" s="24">
        <f t="shared" si="1"/>
        <v>1.3570896448969456</v>
      </c>
      <c r="H49" s="30">
        <v>3.6529999999999998E-5</v>
      </c>
      <c r="I49" s="28">
        <f t="shared" si="2"/>
        <v>8.1123695314234956E-5</v>
      </c>
      <c r="J49" s="84">
        <v>5.5799999999999995E-2</v>
      </c>
      <c r="K49" s="21">
        <f t="shared" si="3"/>
        <v>1.1337363989728104E-4</v>
      </c>
      <c r="L49" s="25">
        <f t="shared" si="4"/>
        <v>0.71554283154121867</v>
      </c>
      <c r="M49" s="21"/>
    </row>
    <row r="50" spans="1:13" ht="13">
      <c r="A50" s="21">
        <v>550</v>
      </c>
      <c r="B50" s="21">
        <f t="shared" si="0"/>
        <v>823.15</v>
      </c>
      <c r="C50" s="21">
        <v>101325</v>
      </c>
      <c r="D50" s="24">
        <v>0.42299999999999999</v>
      </c>
      <c r="E50" s="21">
        <v>1104</v>
      </c>
      <c r="F50" s="24">
        <v>817</v>
      </c>
      <c r="G50" s="24">
        <f t="shared" si="1"/>
        <v>1.3512851897184823</v>
      </c>
      <c r="H50" s="30">
        <v>3.8079999999999995E-5</v>
      </c>
      <c r="I50" s="28">
        <f t="shared" si="2"/>
        <v>9.0023640661938528E-5</v>
      </c>
      <c r="J50" s="84">
        <v>5.849E-2</v>
      </c>
      <c r="K50" s="21">
        <f t="shared" si="3"/>
        <v>1.2524839825949911E-4</v>
      </c>
      <c r="L50" s="25">
        <f t="shared" si="4"/>
        <v>0.7187608138143271</v>
      </c>
      <c r="M50" s="21"/>
    </row>
    <row r="51" spans="1:13" ht="13">
      <c r="A51" s="21">
        <v>600</v>
      </c>
      <c r="B51" s="21">
        <f t="shared" si="0"/>
        <v>873.15</v>
      </c>
      <c r="C51" s="21">
        <v>101325</v>
      </c>
      <c r="D51" s="21">
        <v>0.39879999999999999</v>
      </c>
      <c r="E51" s="21">
        <v>1115</v>
      </c>
      <c r="F51" s="21">
        <v>828.2</v>
      </c>
      <c r="G51" s="24">
        <f t="shared" si="1"/>
        <v>1.3462931659019559</v>
      </c>
      <c r="H51" s="30">
        <v>3.96E-5</v>
      </c>
      <c r="I51" s="28">
        <f t="shared" si="2"/>
        <v>9.929789368104313E-5</v>
      </c>
      <c r="J51" s="84">
        <v>6.114E-2</v>
      </c>
      <c r="K51" s="21">
        <f t="shared" si="3"/>
        <v>1.3749769487835705E-4</v>
      </c>
      <c r="L51" s="25">
        <f t="shared" si="4"/>
        <v>0.7221786064769381</v>
      </c>
      <c r="M51" s="21"/>
    </row>
    <row r="52" spans="1:13" ht="13">
      <c r="A52" s="21">
        <v>650</v>
      </c>
      <c r="B52" s="21">
        <f t="shared" si="0"/>
        <v>923.15</v>
      </c>
      <c r="C52" s="21">
        <v>101325</v>
      </c>
      <c r="D52" s="21">
        <v>0.37719999999999998</v>
      </c>
      <c r="E52" s="21">
        <v>1126</v>
      </c>
      <c r="F52" s="21">
        <v>828.8</v>
      </c>
      <c r="G52" s="24">
        <f t="shared" si="1"/>
        <v>1.3585907335907337</v>
      </c>
      <c r="H52" s="30">
        <v>4.1069999999999998E-5</v>
      </c>
      <c r="I52" s="28">
        <f t="shared" si="2"/>
        <v>1.0888123011664899E-4</v>
      </c>
      <c r="J52" s="84">
        <v>6.3750000000000001E-2</v>
      </c>
      <c r="K52" s="21">
        <f t="shared" si="3"/>
        <v>1.5009634419457948E-4</v>
      </c>
      <c r="L52" s="25">
        <f t="shared" si="4"/>
        <v>0.72540894117647059</v>
      </c>
      <c r="M52" s="21"/>
    </row>
    <row r="53" spans="1:13" ht="13">
      <c r="A53" s="21">
        <v>700</v>
      </c>
      <c r="B53" s="21">
        <f t="shared" si="0"/>
        <v>973.15</v>
      </c>
      <c r="C53" s="21">
        <v>101325</v>
      </c>
      <c r="D53" s="21">
        <v>0.35780000000000001</v>
      </c>
      <c r="E53" s="21">
        <v>1136</v>
      </c>
      <c r="F53" s="21">
        <v>848.9</v>
      </c>
      <c r="G53" s="24">
        <f t="shared" si="1"/>
        <v>1.338202379550006</v>
      </c>
      <c r="H53" s="30">
        <v>4.2519999999999999E-5</v>
      </c>
      <c r="I53" s="28">
        <f t="shared" si="2"/>
        <v>1.1883733929569591E-4</v>
      </c>
      <c r="J53" s="84">
        <v>6.6310000000000008E-2</v>
      </c>
      <c r="K53" s="21">
        <f t="shared" si="3"/>
        <v>1.6313996331257532E-4</v>
      </c>
      <c r="L53" s="25">
        <f t="shared" si="4"/>
        <v>0.72843794299502329</v>
      </c>
      <c r="M53" s="21"/>
    </row>
    <row r="54" spans="1:13" ht="13">
      <c r="A54" s="21">
        <v>750</v>
      </c>
      <c r="B54" s="21">
        <f t="shared" si="0"/>
        <v>1023.15</v>
      </c>
      <c r="C54" s="21">
        <v>101325</v>
      </c>
      <c r="D54" s="21">
        <v>0.34029999999999999</v>
      </c>
      <c r="E54" s="21">
        <v>1146</v>
      </c>
      <c r="F54" s="21">
        <v>858.40000000000009</v>
      </c>
      <c r="G54" s="24">
        <f t="shared" si="1"/>
        <v>1.3350419384902141</v>
      </c>
      <c r="H54" s="30">
        <v>4.3929999999999994E-5</v>
      </c>
      <c r="I54" s="28">
        <f t="shared" si="2"/>
        <v>1.2909197766676462E-4</v>
      </c>
      <c r="J54" s="84">
        <v>6.8849999999999995E-2</v>
      </c>
      <c r="K54" s="21">
        <f t="shared" si="3"/>
        <v>1.7654579497917606E-4</v>
      </c>
      <c r="L54" s="25">
        <f t="shared" si="4"/>
        <v>0.73120958605664477</v>
      </c>
      <c r="M54" s="21"/>
    </row>
    <row r="55" spans="1:13" ht="13">
      <c r="A55" s="21">
        <v>800</v>
      </c>
      <c r="B55" s="21">
        <f t="shared" si="0"/>
        <v>1073.1500000000001</v>
      </c>
      <c r="C55" s="21">
        <v>101325</v>
      </c>
      <c r="D55" s="21">
        <v>0.32450000000000001</v>
      </c>
      <c r="E55" s="21">
        <v>1154</v>
      </c>
      <c r="F55" s="21">
        <v>867.3</v>
      </c>
      <c r="G55" s="24">
        <f t="shared" si="1"/>
        <v>1.3305661247549867</v>
      </c>
      <c r="H55" s="30">
        <v>4.532E-5</v>
      </c>
      <c r="I55" s="28">
        <f t="shared" si="2"/>
        <v>1.3966101694915255E-4</v>
      </c>
      <c r="J55" s="84">
        <v>7.1349999999999997E-2</v>
      </c>
      <c r="K55" s="21">
        <f t="shared" si="3"/>
        <v>1.9053443105377423E-4</v>
      </c>
      <c r="L55" s="25">
        <f t="shared" si="4"/>
        <v>0.73299621583742114</v>
      </c>
      <c r="M55" s="21"/>
    </row>
    <row r="56" spans="1:13" ht="13">
      <c r="A56" s="21">
        <v>850</v>
      </c>
      <c r="B56" s="21">
        <f t="shared" si="0"/>
        <v>1123.1500000000001</v>
      </c>
      <c r="C56" s="21">
        <v>101325</v>
      </c>
      <c r="D56" s="24">
        <v>0.31</v>
      </c>
      <c r="E56" s="21">
        <v>1163</v>
      </c>
      <c r="F56" s="21">
        <v>875.6</v>
      </c>
      <c r="G56" s="24">
        <f t="shared" si="1"/>
        <v>1.3282320694380996</v>
      </c>
      <c r="H56" s="30">
        <v>4.668E-5</v>
      </c>
      <c r="I56" s="28">
        <f t="shared" si="2"/>
        <v>1.5058064516129032E-4</v>
      </c>
      <c r="J56" s="84">
        <v>7.1819999999999995E-2</v>
      </c>
      <c r="K56" s="21">
        <f t="shared" si="3"/>
        <v>1.9920672343494298E-4</v>
      </c>
      <c r="L56" s="25">
        <f t="shared" si="4"/>
        <v>0.75590142021720974</v>
      </c>
      <c r="M56" s="21"/>
    </row>
    <row r="57" spans="1:13" ht="13">
      <c r="A57" s="21">
        <v>900</v>
      </c>
      <c r="B57" s="21">
        <f t="shared" si="0"/>
        <v>1173.1500000000001</v>
      </c>
      <c r="C57" s="21">
        <v>101325</v>
      </c>
      <c r="D57" s="21">
        <v>0.29680000000000001</v>
      </c>
      <c r="E57" s="21">
        <v>1171</v>
      </c>
      <c r="F57" s="21">
        <v>883.4</v>
      </c>
      <c r="G57" s="24">
        <f t="shared" si="1"/>
        <v>1.3255603350690515</v>
      </c>
      <c r="H57" s="30">
        <v>4.8019999999999998E-5</v>
      </c>
      <c r="I57" s="28">
        <f t="shared" si="2"/>
        <v>1.6179245283018867E-4</v>
      </c>
      <c r="J57" s="84">
        <v>7.6269999999999991E-2</v>
      </c>
      <c r="K57" s="21">
        <f t="shared" si="3"/>
        <v>2.1944867082066376E-4</v>
      </c>
      <c r="L57" s="25">
        <f t="shared" si="4"/>
        <v>0.73726786416677603</v>
      </c>
      <c r="M57" s="21"/>
    </row>
    <row r="58" spans="1:13" ht="13">
      <c r="A58" s="21">
        <v>950</v>
      </c>
      <c r="B58" s="21">
        <f t="shared" si="0"/>
        <v>1223.1500000000001</v>
      </c>
      <c r="C58" s="21">
        <v>101325</v>
      </c>
      <c r="D58" s="21">
        <v>0.28470000000000001</v>
      </c>
      <c r="E58" s="21">
        <v>1178</v>
      </c>
      <c r="F58" s="21">
        <v>890.7</v>
      </c>
      <c r="G58" s="24">
        <f t="shared" si="1"/>
        <v>1.3225552935893117</v>
      </c>
      <c r="H58" s="30">
        <v>4.9339999999999999E-5</v>
      </c>
      <c r="I58" s="28">
        <f t="shared" si="2"/>
        <v>1.7330523357920617E-4</v>
      </c>
      <c r="J58" s="84">
        <v>7.8700000000000006E-2</v>
      </c>
      <c r="K58" s="21">
        <f t="shared" si="3"/>
        <v>2.3466157149902529E-4</v>
      </c>
      <c r="L58" s="25">
        <f t="shared" si="4"/>
        <v>0.73853265565438364</v>
      </c>
      <c r="M58" s="21"/>
    </row>
    <row r="59" spans="1:13" ht="13">
      <c r="A59" s="21">
        <v>1000</v>
      </c>
      <c r="B59" s="21">
        <f t="shared" si="0"/>
        <v>1273.1500000000001</v>
      </c>
      <c r="C59" s="21">
        <v>101325</v>
      </c>
      <c r="D59" s="21">
        <v>0.27350000000000002</v>
      </c>
      <c r="E59" s="21">
        <v>1185</v>
      </c>
      <c r="F59" s="21">
        <v>897.5</v>
      </c>
      <c r="G59" s="24">
        <f t="shared" si="1"/>
        <v>1.3203342618384402</v>
      </c>
      <c r="H59" s="30">
        <v>5.0630000000000001E-5</v>
      </c>
      <c r="I59" s="28">
        <f t="shared" si="2"/>
        <v>1.8511882998171846E-4</v>
      </c>
      <c r="J59" s="84">
        <v>8.1099999999999992E-2</v>
      </c>
      <c r="K59" s="21">
        <f t="shared" si="3"/>
        <v>2.5023334027568858E-4</v>
      </c>
      <c r="L59" s="25">
        <f t="shared" si="4"/>
        <v>0.73978483353884106</v>
      </c>
      <c r="M59" s="21"/>
    </row>
    <row r="60" spans="1:13" ht="13">
      <c r="A60" s="21">
        <v>-212</v>
      </c>
      <c r="B60" s="21">
        <f t="shared" si="0"/>
        <v>61.149999999999977</v>
      </c>
      <c r="C60" s="21">
        <v>7092.7500000000009</v>
      </c>
      <c r="D60" s="21">
        <v>951.8</v>
      </c>
      <c r="E60" s="21">
        <v>1901</v>
      </c>
      <c r="F60" s="21">
        <v>1164</v>
      </c>
      <c r="G60" s="24">
        <f t="shared" si="1"/>
        <v>1.6331615120274914</v>
      </c>
      <c r="H60" s="30">
        <v>3.5119999999999997E-4</v>
      </c>
      <c r="I60" s="28">
        <f t="shared" si="2"/>
        <v>3.6898508089934858E-7</v>
      </c>
      <c r="J60" s="84">
        <v>0.16919999999999999</v>
      </c>
      <c r="K60" s="21">
        <f t="shared" si="3"/>
        <v>9.3513118752044227E-8</v>
      </c>
      <c r="L60" s="25">
        <f t="shared" si="4"/>
        <v>3.9458108747044918</v>
      </c>
      <c r="M60" s="21"/>
    </row>
    <row r="61" spans="1:13" ht="13">
      <c r="A61" s="21">
        <v>-210</v>
      </c>
      <c r="B61" s="21">
        <f t="shared" si="0"/>
        <v>63.149999999999977</v>
      </c>
      <c r="C61" s="21">
        <v>10416.210000000001</v>
      </c>
      <c r="D61" s="21">
        <v>943.5</v>
      </c>
      <c r="E61" s="21">
        <v>1902</v>
      </c>
      <c r="F61" s="21">
        <v>1149</v>
      </c>
      <c r="G61" s="24">
        <f t="shared" si="1"/>
        <v>1.6553524804177546</v>
      </c>
      <c r="H61" s="30">
        <v>3.188E-4</v>
      </c>
      <c r="I61" s="28">
        <f t="shared" si="2"/>
        <v>3.3789083200847908E-7</v>
      </c>
      <c r="J61" s="84">
        <v>0.16589999999999999</v>
      </c>
      <c r="K61" s="21">
        <f t="shared" si="3"/>
        <v>9.2447244052365594E-8</v>
      </c>
      <c r="L61" s="25">
        <f t="shared" si="4"/>
        <v>3.6549584086799274</v>
      </c>
      <c r="M61" s="21"/>
    </row>
    <row r="62" spans="1:13" ht="13">
      <c r="A62" s="21">
        <v>-208</v>
      </c>
      <c r="B62" s="21">
        <f t="shared" si="0"/>
        <v>65.149999999999977</v>
      </c>
      <c r="C62" s="21">
        <v>14894.775</v>
      </c>
      <c r="D62" s="21">
        <v>935.1</v>
      </c>
      <c r="E62" s="21">
        <v>1903</v>
      </c>
      <c r="F62" s="21">
        <v>1134</v>
      </c>
      <c r="G62" s="24">
        <f t="shared" si="1"/>
        <v>1.6781305114638447</v>
      </c>
      <c r="H62" s="30">
        <v>2.9039999999999996E-4</v>
      </c>
      <c r="I62" s="28">
        <f t="shared" si="2"/>
        <v>3.1055502085338462E-7</v>
      </c>
      <c r="J62" s="84">
        <v>0.16269999999999998</v>
      </c>
      <c r="K62" s="21">
        <f t="shared" si="3"/>
        <v>9.1430418501245828E-8</v>
      </c>
      <c r="L62" s="25">
        <f t="shared" si="4"/>
        <v>3.3966269207129685</v>
      </c>
      <c r="M62" s="21"/>
    </row>
    <row r="63" spans="1:13" ht="13">
      <c r="A63" s="21">
        <v>-206</v>
      </c>
      <c r="B63" s="21">
        <f t="shared" si="0"/>
        <v>67.149999999999977</v>
      </c>
      <c r="C63" s="21">
        <v>20812.154999999999</v>
      </c>
      <c r="D63" s="21">
        <v>926.6</v>
      </c>
      <c r="E63" s="21">
        <v>1905</v>
      </c>
      <c r="F63" s="21">
        <v>1121</v>
      </c>
      <c r="G63" s="24">
        <f t="shared" si="1"/>
        <v>1.6993755575379126</v>
      </c>
      <c r="H63" s="30">
        <v>2.6539999999999995E-4</v>
      </c>
      <c r="I63" s="28">
        <f t="shared" si="2"/>
        <v>2.864234837038635E-7</v>
      </c>
      <c r="J63" s="84">
        <v>0.15940000000000001</v>
      </c>
      <c r="K63" s="21">
        <f t="shared" si="3"/>
        <v>9.0302763525161564E-8</v>
      </c>
      <c r="L63" s="25">
        <f t="shared" si="4"/>
        <v>3.1718130489334997</v>
      </c>
      <c r="M63" s="21"/>
    </row>
    <row r="64" spans="1:13" ht="13">
      <c r="A64" s="21">
        <v>-204</v>
      </c>
      <c r="B64" s="21">
        <f t="shared" si="0"/>
        <v>69.149999999999977</v>
      </c>
      <c r="C64" s="21">
        <v>28462.192499999997</v>
      </c>
      <c r="D64" s="21">
        <v>918.1</v>
      </c>
      <c r="E64" s="21">
        <v>1907</v>
      </c>
      <c r="F64" s="21">
        <v>1108</v>
      </c>
      <c r="G64" s="24">
        <f t="shared" si="1"/>
        <v>1.7211191335740073</v>
      </c>
      <c r="H64" s="30">
        <v>2.4340000000000001E-4</v>
      </c>
      <c r="I64" s="28">
        <f t="shared" si="2"/>
        <v>2.6511273281777583E-7</v>
      </c>
      <c r="J64" s="84">
        <v>0.15609999999999999</v>
      </c>
      <c r="K64" s="21">
        <f t="shared" si="3"/>
        <v>8.9158391052587047E-8</v>
      </c>
      <c r="L64" s="25">
        <f t="shared" si="4"/>
        <v>2.9735028827674572</v>
      </c>
      <c r="M64" s="21"/>
    </row>
    <row r="65" spans="1:13" ht="13">
      <c r="A65" s="21">
        <v>-202</v>
      </c>
      <c r="B65" s="21">
        <f t="shared" si="0"/>
        <v>71.149999999999977</v>
      </c>
      <c r="C65" s="21">
        <v>38209.657500000001</v>
      </c>
      <c r="D65" s="21">
        <v>909.4</v>
      </c>
      <c r="E65" s="21">
        <v>1911</v>
      </c>
      <c r="F65" s="21">
        <v>1095</v>
      </c>
      <c r="G65" s="24">
        <f t="shared" si="1"/>
        <v>1.7452054794520548</v>
      </c>
      <c r="H65" s="30">
        <v>2.2389999999999999E-4</v>
      </c>
      <c r="I65" s="28">
        <f t="shared" si="2"/>
        <v>2.4620628986144708E-7</v>
      </c>
      <c r="J65" s="84">
        <v>0.15280000000000002</v>
      </c>
      <c r="K65" s="21">
        <f t="shared" si="3"/>
        <v>8.7924056631838859E-8</v>
      </c>
      <c r="L65" s="25">
        <f t="shared" si="4"/>
        <v>2.8002153141361252</v>
      </c>
      <c r="M65" s="21"/>
    </row>
    <row r="66" spans="1:13" ht="13">
      <c r="A66" s="21">
        <v>-200</v>
      </c>
      <c r="B66" s="21">
        <f t="shared" si="0"/>
        <v>73.149999999999977</v>
      </c>
      <c r="C66" s="21">
        <v>50388.922500000001</v>
      </c>
      <c r="D66" s="21">
        <v>900.7</v>
      </c>
      <c r="E66" s="21">
        <v>1915</v>
      </c>
      <c r="F66" s="21">
        <v>1083</v>
      </c>
      <c r="G66" s="24">
        <f t="shared" si="1"/>
        <v>1.7682363804247461</v>
      </c>
      <c r="H66" s="30">
        <v>2.0659999999999998E-4</v>
      </c>
      <c r="I66" s="28">
        <f t="shared" si="2"/>
        <v>2.2937715110469631E-7</v>
      </c>
      <c r="J66" s="84">
        <v>0.14949999999999999</v>
      </c>
      <c r="K66" s="21">
        <f t="shared" si="3"/>
        <v>8.6674680934266082E-8</v>
      </c>
      <c r="L66" s="25">
        <f t="shared" si="4"/>
        <v>2.6464147157190636</v>
      </c>
      <c r="M66" s="21"/>
    </row>
    <row r="67" spans="1:13" ht="13">
      <c r="A67" s="21">
        <v>-198</v>
      </c>
      <c r="B67" s="21">
        <f t="shared" si="0"/>
        <v>75.149999999999977</v>
      </c>
      <c r="C67" s="21">
        <v>65395.154999999999</v>
      </c>
      <c r="D67" s="21">
        <v>891.9</v>
      </c>
      <c r="E67" s="21">
        <v>1920</v>
      </c>
      <c r="F67" s="21">
        <v>1071</v>
      </c>
      <c r="G67" s="24">
        <f t="shared" si="1"/>
        <v>1.792717086834734</v>
      </c>
      <c r="H67" s="30">
        <v>1.9130000000000001E-4</v>
      </c>
      <c r="I67" s="28">
        <f t="shared" si="2"/>
        <v>2.1448592891579776E-7</v>
      </c>
      <c r="J67" s="84">
        <v>0.1462</v>
      </c>
      <c r="K67" s="21">
        <f t="shared" si="3"/>
        <v>8.5374855178084242E-8</v>
      </c>
      <c r="L67" s="25">
        <f t="shared" si="4"/>
        <v>2.5122845417236666</v>
      </c>
      <c r="M67" s="21"/>
    </row>
    <row r="68" spans="1:13" ht="13">
      <c r="A68" s="21">
        <v>-196</v>
      </c>
      <c r="B68" s="21">
        <f t="shared" si="0"/>
        <v>77.149999999999977</v>
      </c>
      <c r="C68" s="21">
        <v>83653.919999999998</v>
      </c>
      <c r="D68" s="21">
        <v>882.9</v>
      </c>
      <c r="E68" s="21">
        <v>1927</v>
      </c>
      <c r="F68" s="21">
        <v>1060</v>
      </c>
      <c r="G68" s="24">
        <f t="shared" si="1"/>
        <v>1.8179245283018868</v>
      </c>
      <c r="H68" s="30">
        <v>1.775E-4</v>
      </c>
      <c r="I68" s="28">
        <f t="shared" si="2"/>
        <v>2.0104202061388607E-7</v>
      </c>
      <c r="J68" s="84">
        <v>0.1429</v>
      </c>
      <c r="K68" s="21">
        <f t="shared" si="3"/>
        <v>8.3992207827168607E-8</v>
      </c>
      <c r="L68" s="25">
        <f t="shared" si="4"/>
        <v>2.3935794261721486</v>
      </c>
      <c r="M68" s="21"/>
    </row>
    <row r="69" spans="1:13" ht="13">
      <c r="A69" s="21">
        <v>-194</v>
      </c>
      <c r="B69" s="21">
        <f t="shared" si="0"/>
        <v>79.149999999999977</v>
      </c>
      <c r="C69" s="21">
        <v>105580.65000000001</v>
      </c>
      <c r="D69" s="21">
        <v>873.9</v>
      </c>
      <c r="E69" s="21">
        <v>1934</v>
      </c>
      <c r="F69" s="21">
        <v>1049</v>
      </c>
      <c r="G69" s="24">
        <f t="shared" si="1"/>
        <v>1.8436606291706388</v>
      </c>
      <c r="H69" s="30">
        <v>1.6519999999999998E-4</v>
      </c>
      <c r="I69" s="28">
        <f t="shared" si="2"/>
        <v>1.8903764732806956E-7</v>
      </c>
      <c r="J69" s="84">
        <v>0.1396</v>
      </c>
      <c r="K69" s="21">
        <f t="shared" si="3"/>
        <v>8.259755830730859E-8</v>
      </c>
      <c r="L69" s="25">
        <f t="shared" si="4"/>
        <v>2.2886590257879655</v>
      </c>
      <c r="M69" s="21"/>
    </row>
    <row r="70" spans="1:13" ht="13">
      <c r="A70" s="21">
        <v>-192</v>
      </c>
      <c r="B70" s="21">
        <f t="shared" si="0"/>
        <v>81.149999999999977</v>
      </c>
      <c r="C70" s="21">
        <v>131621.17499999999</v>
      </c>
      <c r="D70" s="21">
        <v>864.7</v>
      </c>
      <c r="E70" s="21">
        <v>1943</v>
      </c>
      <c r="F70" s="21">
        <v>1039</v>
      </c>
      <c r="G70" s="24">
        <f t="shared" si="1"/>
        <v>1.8700673724735322</v>
      </c>
      <c r="H70" s="30">
        <v>1.5419999999999998E-4</v>
      </c>
      <c r="I70" s="28">
        <f t="shared" si="2"/>
        <v>1.7832774372614777E-7</v>
      </c>
      <c r="J70" s="84">
        <v>0.13619999999999999</v>
      </c>
      <c r="K70" s="21">
        <f t="shared" si="3"/>
        <v>8.1066019344780614E-8</v>
      </c>
      <c r="L70" s="25">
        <f t="shared" si="4"/>
        <v>2.1997841409691627</v>
      </c>
      <c r="M70" s="21"/>
    </row>
    <row r="71" spans="1:13" ht="13">
      <c r="A71" s="21">
        <v>-190</v>
      </c>
      <c r="B71" s="21">
        <f t="shared" si="0"/>
        <v>83.149999999999977</v>
      </c>
      <c r="C71" s="21">
        <v>162322.65000000002</v>
      </c>
      <c r="D71" s="21">
        <v>855.3</v>
      </c>
      <c r="E71" s="21">
        <v>1954</v>
      </c>
      <c r="F71" s="21">
        <v>1029</v>
      </c>
      <c r="G71" s="24">
        <f t="shared" si="1"/>
        <v>1.8989310009718172</v>
      </c>
      <c r="H71" s="30">
        <v>1.4419999999999998E-4</v>
      </c>
      <c r="I71" s="28">
        <f t="shared" si="2"/>
        <v>1.6859581433415174E-7</v>
      </c>
      <c r="J71" s="84">
        <v>0.13290000000000002</v>
      </c>
      <c r="K71" s="21">
        <f t="shared" si="3"/>
        <v>7.9521021373024692E-8</v>
      </c>
      <c r="L71" s="25">
        <f t="shared" si="4"/>
        <v>2.1201414597441683</v>
      </c>
      <c r="M71" s="21"/>
    </row>
    <row r="72" spans="1:13" ht="13">
      <c r="A72" s="21">
        <v>-188</v>
      </c>
      <c r="B72" s="21">
        <f t="shared" si="0"/>
        <v>85.149999999999977</v>
      </c>
      <c r="C72" s="21">
        <v>197989.05</v>
      </c>
      <c r="D72" s="21">
        <v>845.8</v>
      </c>
      <c r="E72" s="21">
        <v>1966</v>
      </c>
      <c r="F72" s="21">
        <v>1020</v>
      </c>
      <c r="G72" s="24">
        <f t="shared" si="1"/>
        <v>1.9274509803921569</v>
      </c>
      <c r="H72" s="30">
        <v>1.3509999999999998E-4</v>
      </c>
      <c r="I72" s="28">
        <f t="shared" si="2"/>
        <v>1.5973043272641286E-7</v>
      </c>
      <c r="J72" s="84">
        <v>0.1295</v>
      </c>
      <c r="K72" s="21">
        <f t="shared" si="3"/>
        <v>7.7878678609908299E-8</v>
      </c>
      <c r="L72" s="25">
        <f t="shared" si="4"/>
        <v>2.0510162162162158</v>
      </c>
      <c r="M72" s="21"/>
    </row>
    <row r="73" spans="1:13" ht="13">
      <c r="A73" s="21">
        <v>-186</v>
      </c>
      <c r="B73" s="21">
        <f t="shared" ref="B73:B136" si="5">A73+273.15</f>
        <v>87.149999999999977</v>
      </c>
      <c r="C73" s="21">
        <v>239329.65000000002</v>
      </c>
      <c r="D73" s="21">
        <v>836.1</v>
      </c>
      <c r="E73" s="21">
        <v>1980</v>
      </c>
      <c r="F73" s="21">
        <v>1010.9999999999999</v>
      </c>
      <c r="G73" s="24">
        <f t="shared" ref="G73:G136" si="6">E73/F73</f>
        <v>1.9584569732937687</v>
      </c>
      <c r="H73" s="30">
        <v>1.2689999999999999E-4</v>
      </c>
      <c r="I73" s="28">
        <f t="shared" ref="I73:I136" si="7">H73/D73</f>
        <v>1.5177610333692141E-7</v>
      </c>
      <c r="J73" s="84">
        <v>0.12620000000000001</v>
      </c>
      <c r="K73" s="21">
        <f t="shared" ref="K73:K136" si="8">J73/D73/E73</f>
        <v>7.6231759044819693E-8</v>
      </c>
      <c r="L73" s="25">
        <f t="shared" ref="L73:L136" si="9">H73*E73/J73</f>
        <v>1.9909825673534072</v>
      </c>
      <c r="M73" s="21"/>
    </row>
    <row r="74" spans="1:13" ht="13">
      <c r="A74" s="21">
        <v>-184</v>
      </c>
      <c r="B74" s="21">
        <f t="shared" si="5"/>
        <v>89.149999999999977</v>
      </c>
      <c r="C74" s="21">
        <v>286648.42500000005</v>
      </c>
      <c r="D74" s="21">
        <v>826.2</v>
      </c>
      <c r="E74" s="21">
        <v>1996</v>
      </c>
      <c r="F74" s="21">
        <v>1002</v>
      </c>
      <c r="G74" s="24">
        <f t="shared" si="6"/>
        <v>1.9920159680638723</v>
      </c>
      <c r="H74" s="30">
        <v>1.194E-4</v>
      </c>
      <c r="I74" s="28">
        <f t="shared" si="7"/>
        <v>1.4451706608569353E-7</v>
      </c>
      <c r="J74" s="84">
        <v>0.12279999999999999</v>
      </c>
      <c r="K74" s="21">
        <f t="shared" si="8"/>
        <v>7.4465076364299629E-8</v>
      </c>
      <c r="L74" s="25">
        <f t="shared" si="9"/>
        <v>1.9407361563517918</v>
      </c>
      <c r="M74" s="21"/>
    </row>
    <row r="75" spans="1:13" ht="13">
      <c r="A75" s="21">
        <v>-182</v>
      </c>
      <c r="B75" s="21">
        <f t="shared" si="5"/>
        <v>91.149999999999977</v>
      </c>
      <c r="C75" s="21">
        <v>340654.65</v>
      </c>
      <c r="D75" s="21">
        <v>816.2</v>
      </c>
      <c r="E75" s="21">
        <v>2013.9999999999998</v>
      </c>
      <c r="F75" s="21">
        <v>993.6</v>
      </c>
      <c r="G75" s="24">
        <f t="shared" si="6"/>
        <v>2.0269726247987117</v>
      </c>
      <c r="H75" s="30">
        <v>1.125E-4</v>
      </c>
      <c r="I75" s="28">
        <f t="shared" si="7"/>
        <v>1.3783386424895857E-7</v>
      </c>
      <c r="J75" s="84">
        <v>0.11940000000000001</v>
      </c>
      <c r="K75" s="21">
        <f t="shared" si="8"/>
        <v>7.2635389567806058E-8</v>
      </c>
      <c r="L75" s="25">
        <f t="shared" si="9"/>
        <v>1.8976130653266328</v>
      </c>
      <c r="M75" s="21"/>
    </row>
    <row r="76" spans="1:13" ht="13">
      <c r="A76" s="21">
        <v>-180</v>
      </c>
      <c r="B76" s="21">
        <f t="shared" si="5"/>
        <v>93.149999999999977</v>
      </c>
      <c r="C76" s="21">
        <v>401652.3</v>
      </c>
      <c r="D76" s="21">
        <v>805.8</v>
      </c>
      <c r="E76" s="21">
        <v>2035.0000000000002</v>
      </c>
      <c r="F76" s="21">
        <v>985.8</v>
      </c>
      <c r="G76" s="24">
        <f t="shared" si="6"/>
        <v>2.0643132481233519</v>
      </c>
      <c r="H76" s="30">
        <v>1.0609999999999999E-4</v>
      </c>
      <c r="I76" s="28">
        <f t="shared" si="7"/>
        <v>1.3167038967485727E-7</v>
      </c>
      <c r="J76" s="84">
        <v>0.11600000000000001</v>
      </c>
      <c r="K76" s="21">
        <f t="shared" si="8"/>
        <v>7.0740204768499635E-8</v>
      </c>
      <c r="L76" s="25">
        <f t="shared" si="9"/>
        <v>1.861323275862069</v>
      </c>
      <c r="M76" s="21"/>
    </row>
    <row r="77" spans="1:13" ht="13">
      <c r="A77" s="21">
        <v>-178</v>
      </c>
      <c r="B77" s="21">
        <f t="shared" si="5"/>
        <v>95.149999999999977</v>
      </c>
      <c r="C77" s="21">
        <v>470350.65</v>
      </c>
      <c r="D77" s="21">
        <v>795.3</v>
      </c>
      <c r="E77" s="21">
        <v>2058</v>
      </c>
      <c r="F77" s="21">
        <v>978.3</v>
      </c>
      <c r="G77" s="24">
        <f t="shared" si="6"/>
        <v>2.1036491873658387</v>
      </c>
      <c r="H77" s="30">
        <v>1.002E-4</v>
      </c>
      <c r="I77" s="28">
        <f t="shared" si="7"/>
        <v>1.2599019238023387E-7</v>
      </c>
      <c r="J77" s="84">
        <v>0.11270000000000001</v>
      </c>
      <c r="K77" s="21">
        <f t="shared" si="8"/>
        <v>6.8856915329944388E-8</v>
      </c>
      <c r="L77" s="25">
        <f t="shared" si="9"/>
        <v>1.8297391304347825</v>
      </c>
      <c r="M77" s="21"/>
    </row>
    <row r="78" spans="1:13" ht="13">
      <c r="A78" s="21">
        <v>-176</v>
      </c>
      <c r="B78" s="21">
        <f t="shared" si="5"/>
        <v>97.149999999999977</v>
      </c>
      <c r="C78" s="21">
        <v>547256.32499999995</v>
      </c>
      <c r="D78" s="21">
        <v>784.4</v>
      </c>
      <c r="E78" s="21">
        <v>2085</v>
      </c>
      <c r="F78" s="21">
        <v>971.19999999999993</v>
      </c>
      <c r="G78" s="24">
        <f t="shared" si="6"/>
        <v>2.146828665568369</v>
      </c>
      <c r="H78" s="30">
        <v>9.4779999999999997E-5</v>
      </c>
      <c r="I78" s="28">
        <f t="shared" si="7"/>
        <v>1.2083120856705763E-7</v>
      </c>
      <c r="J78" s="84">
        <v>0.10929999999999999</v>
      </c>
      <c r="K78" s="21">
        <f t="shared" si="8"/>
        <v>6.6830778110810677E-8</v>
      </c>
      <c r="L78" s="25">
        <f t="shared" si="9"/>
        <v>1.808017383348582</v>
      </c>
      <c r="M78" s="21"/>
    </row>
    <row r="79" spans="1:13" ht="13">
      <c r="A79" s="21">
        <v>-174</v>
      </c>
      <c r="B79" s="21">
        <f t="shared" si="5"/>
        <v>99.149999999999977</v>
      </c>
      <c r="C79" s="21">
        <v>632774.625</v>
      </c>
      <c r="D79" s="21">
        <v>773.2</v>
      </c>
      <c r="E79" s="21">
        <v>2116</v>
      </c>
      <c r="F79" s="21">
        <v>964.6</v>
      </c>
      <c r="G79" s="24">
        <f t="shared" si="6"/>
        <v>2.1936554012025709</v>
      </c>
      <c r="H79" s="30">
        <v>8.9680000000000009E-5</v>
      </c>
      <c r="I79" s="28">
        <f t="shared" si="7"/>
        <v>1.1598551474392136E-7</v>
      </c>
      <c r="J79" s="84">
        <v>0.10590000000000001</v>
      </c>
      <c r="K79" s="21">
        <f t="shared" si="8"/>
        <v>6.472744306674347E-8</v>
      </c>
      <c r="L79" s="25">
        <f t="shared" si="9"/>
        <v>1.791906326723324</v>
      </c>
      <c r="M79" s="21"/>
    </row>
    <row r="80" spans="1:13" ht="13">
      <c r="A80" s="21">
        <v>-172</v>
      </c>
      <c r="B80" s="21">
        <f t="shared" si="5"/>
        <v>101.14999999999998</v>
      </c>
      <c r="C80" s="21">
        <v>727614.82499999995</v>
      </c>
      <c r="D80" s="21">
        <v>761.7</v>
      </c>
      <c r="E80" s="21">
        <v>2152</v>
      </c>
      <c r="F80" s="21">
        <v>958.4</v>
      </c>
      <c r="G80" s="24">
        <f t="shared" si="6"/>
        <v>2.2454090150250416</v>
      </c>
      <c r="H80" s="30">
        <v>8.4889999999999995E-5</v>
      </c>
      <c r="I80" s="28">
        <f t="shared" si="7"/>
        <v>1.1144807667060521E-7</v>
      </c>
      <c r="J80" s="84">
        <v>0.10249999999999999</v>
      </c>
      <c r="K80" s="21">
        <f t="shared" si="8"/>
        <v>6.2531326669507108E-8</v>
      </c>
      <c r="L80" s="25">
        <f t="shared" si="9"/>
        <v>1.7822759024390245</v>
      </c>
      <c r="M80" s="21"/>
    </row>
    <row r="81" spans="1:13" ht="13">
      <c r="A81" s="21">
        <v>-170</v>
      </c>
      <c r="B81" s="21">
        <f t="shared" si="5"/>
        <v>103.14999999999998</v>
      </c>
      <c r="C81" s="21">
        <v>832283.55</v>
      </c>
      <c r="D81" s="21">
        <v>749.8</v>
      </c>
      <c r="E81" s="21">
        <v>2193</v>
      </c>
      <c r="F81" s="21">
        <v>952.8</v>
      </c>
      <c r="G81" s="24">
        <f t="shared" si="6"/>
        <v>2.3016372795969775</v>
      </c>
      <c r="H81" s="30">
        <v>8.0370000000000005E-5</v>
      </c>
      <c r="I81" s="28">
        <f t="shared" si="7"/>
        <v>1.0718858362229929E-7</v>
      </c>
      <c r="J81" s="84">
        <v>9.9060000000000009E-2</v>
      </c>
      <c r="K81" s="21">
        <f t="shared" si="8"/>
        <v>6.024406325955048E-8</v>
      </c>
      <c r="L81" s="25">
        <f t="shared" si="9"/>
        <v>1.7792389460932767</v>
      </c>
      <c r="M81" s="21"/>
    </row>
    <row r="82" spans="1:13" ht="13">
      <c r="A82" s="21">
        <v>-168</v>
      </c>
      <c r="B82" s="21">
        <f t="shared" si="5"/>
        <v>105.14999999999998</v>
      </c>
      <c r="C82" s="21">
        <v>947287.42500000005</v>
      </c>
      <c r="D82" s="21">
        <v>737.5</v>
      </c>
      <c r="E82" s="21">
        <v>2240</v>
      </c>
      <c r="F82" s="21">
        <v>947.6</v>
      </c>
      <c r="G82" s="24">
        <f t="shared" si="6"/>
        <v>2.3638666103841284</v>
      </c>
      <c r="H82" s="30">
        <v>7.6099999999999993E-5</v>
      </c>
      <c r="I82" s="28">
        <f t="shared" si="7"/>
        <v>1.0318644067796609E-7</v>
      </c>
      <c r="J82" s="84">
        <v>9.5680000000000001E-2</v>
      </c>
      <c r="K82" s="21">
        <f t="shared" si="8"/>
        <v>5.7917675544794183E-8</v>
      </c>
      <c r="L82" s="25">
        <f t="shared" si="9"/>
        <v>1.7816053511705683</v>
      </c>
      <c r="M82" s="21"/>
    </row>
    <row r="83" spans="1:13" ht="13">
      <c r="A83" s="21">
        <v>-166</v>
      </c>
      <c r="B83" s="21">
        <f t="shared" si="5"/>
        <v>107.14999999999998</v>
      </c>
      <c r="C83" s="21">
        <v>1073031.75</v>
      </c>
      <c r="D83" s="21">
        <v>724.7</v>
      </c>
      <c r="E83" s="21">
        <v>2295</v>
      </c>
      <c r="F83" s="21">
        <v>943</v>
      </c>
      <c r="G83" s="24">
        <f t="shared" si="6"/>
        <v>2.4337221633085897</v>
      </c>
      <c r="H83" s="30">
        <v>7.203E-5</v>
      </c>
      <c r="I83" s="28">
        <f t="shared" si="7"/>
        <v>9.9392852214709526E-8</v>
      </c>
      <c r="J83" s="84">
        <v>9.2310000000000003E-2</v>
      </c>
      <c r="K83" s="21">
        <f t="shared" si="8"/>
        <v>5.5501893503825334E-8</v>
      </c>
      <c r="L83" s="25">
        <f t="shared" si="9"/>
        <v>1.7908011049723758</v>
      </c>
      <c r="M83" s="21"/>
    </row>
    <row r="84" spans="1:13" ht="13">
      <c r="A84" s="21">
        <v>-164</v>
      </c>
      <c r="B84" s="21">
        <f t="shared" si="5"/>
        <v>109.14999999999998</v>
      </c>
      <c r="C84" s="21">
        <v>1210833.75</v>
      </c>
      <c r="D84" s="21">
        <v>711.3</v>
      </c>
      <c r="E84" s="21">
        <v>2359</v>
      </c>
      <c r="F84" s="21">
        <v>939</v>
      </c>
      <c r="G84" s="24">
        <f t="shared" si="6"/>
        <v>2.5122470713525025</v>
      </c>
      <c r="H84" s="30">
        <v>6.8150000000000003E-5</v>
      </c>
      <c r="I84" s="28">
        <f t="shared" si="7"/>
        <v>9.5810487839167732E-8</v>
      </c>
      <c r="J84" s="84">
        <v>8.8969999999999994E-2</v>
      </c>
      <c r="K84" s="21">
        <f t="shared" si="8"/>
        <v>5.3022822341005579E-8</v>
      </c>
      <c r="L84" s="25">
        <f t="shared" si="9"/>
        <v>1.8069669551534229</v>
      </c>
      <c r="M84" s="21"/>
    </row>
    <row r="85" spans="1:13" ht="13">
      <c r="A85" s="21">
        <v>-162</v>
      </c>
      <c r="B85" s="21">
        <f t="shared" si="5"/>
        <v>111.14999999999998</v>
      </c>
      <c r="C85" s="21">
        <v>1360794.75</v>
      </c>
      <c r="D85" s="21">
        <v>697.3</v>
      </c>
      <c r="E85" s="21">
        <v>2435</v>
      </c>
      <c r="F85" s="21">
        <v>935.69999999999993</v>
      </c>
      <c r="G85" s="24">
        <f t="shared" si="6"/>
        <v>2.6023298065619325</v>
      </c>
      <c r="H85" s="30">
        <v>6.4409999999999988E-5</v>
      </c>
      <c r="I85" s="28">
        <f t="shared" si="7"/>
        <v>9.2370572207084464E-8</v>
      </c>
      <c r="J85" s="84">
        <v>8.5639999999999994E-2</v>
      </c>
      <c r="K85" s="21">
        <f t="shared" si="8"/>
        <v>5.0438019807111676E-8</v>
      </c>
      <c r="L85" s="25">
        <f t="shared" si="9"/>
        <v>1.8313679355441379</v>
      </c>
      <c r="M85" s="21"/>
    </row>
    <row r="86" spans="1:13" ht="13">
      <c r="A86" s="21">
        <v>-160</v>
      </c>
      <c r="B86" s="21">
        <f t="shared" si="5"/>
        <v>113.14999999999998</v>
      </c>
      <c r="C86" s="21">
        <v>1522914.75</v>
      </c>
      <c r="D86" s="21">
        <v>682.7</v>
      </c>
      <c r="E86" s="21">
        <v>2527</v>
      </c>
      <c r="F86" s="21">
        <v>933.2</v>
      </c>
      <c r="G86" s="24">
        <f t="shared" si="6"/>
        <v>2.7078868409772823</v>
      </c>
      <c r="H86" s="30">
        <v>6.0810000000000002E-5</v>
      </c>
      <c r="I86" s="28">
        <f t="shared" si="7"/>
        <v>8.9072799179727545E-8</v>
      </c>
      <c r="J86" s="84">
        <v>8.2349999999999993E-2</v>
      </c>
      <c r="K86" s="21">
        <f t="shared" si="8"/>
        <v>4.7734069239846969E-8</v>
      </c>
      <c r="L86" s="25">
        <f t="shared" si="9"/>
        <v>1.8660214936247725</v>
      </c>
      <c r="M86" s="21"/>
    </row>
    <row r="87" spans="1:13" ht="13">
      <c r="A87" s="21">
        <v>-158</v>
      </c>
      <c r="B87" s="21">
        <f t="shared" si="5"/>
        <v>115.14999999999998</v>
      </c>
      <c r="C87" s="21">
        <v>1699220.25</v>
      </c>
      <c r="D87" s="21">
        <v>667.2</v>
      </c>
      <c r="E87" s="21">
        <v>2638</v>
      </c>
      <c r="F87" s="21">
        <v>931.5</v>
      </c>
      <c r="G87" s="24">
        <f t="shared" si="6"/>
        <v>2.8319914117015568</v>
      </c>
      <c r="H87" s="30">
        <v>5.7309999999999998E-5</v>
      </c>
      <c r="I87" s="28">
        <f t="shared" si="7"/>
        <v>8.5896282973621089E-8</v>
      </c>
      <c r="J87" s="84">
        <v>7.909999999999999E-2</v>
      </c>
      <c r="K87" s="21">
        <f t="shared" si="8"/>
        <v>4.4941302454624614E-8</v>
      </c>
      <c r="L87" s="25">
        <f t="shared" si="9"/>
        <v>1.9112993678887484</v>
      </c>
      <c r="M87" s="21"/>
    </row>
    <row r="88" spans="1:13" ht="13">
      <c r="A88" s="21">
        <v>-156</v>
      </c>
      <c r="B88" s="21">
        <f t="shared" si="5"/>
        <v>117.14999999999998</v>
      </c>
      <c r="C88" s="21">
        <v>1888698</v>
      </c>
      <c r="D88" s="21">
        <v>650.70000000000005</v>
      </c>
      <c r="E88" s="21">
        <v>2777</v>
      </c>
      <c r="F88" s="21">
        <v>931</v>
      </c>
      <c r="G88" s="24">
        <f t="shared" si="6"/>
        <v>2.9828141783029003</v>
      </c>
      <c r="H88" s="30">
        <v>5.3899999999999996E-5</v>
      </c>
      <c r="I88" s="28">
        <f t="shared" si="7"/>
        <v>8.2833871215613938E-8</v>
      </c>
      <c r="J88" s="84">
        <v>7.5879999999999989E-2</v>
      </c>
      <c r="K88" s="21">
        <f t="shared" si="8"/>
        <v>4.1992394108247948E-8</v>
      </c>
      <c r="L88" s="25">
        <f t="shared" si="9"/>
        <v>1.9725922509225093</v>
      </c>
      <c r="M88" s="21"/>
    </row>
    <row r="89" spans="1:13" ht="13">
      <c r="A89" s="21">
        <v>-154</v>
      </c>
      <c r="B89" s="21">
        <f t="shared" si="5"/>
        <v>119.14999999999998</v>
      </c>
      <c r="C89" s="21">
        <v>2093374.5</v>
      </c>
      <c r="D89" s="21">
        <v>633.1</v>
      </c>
      <c r="E89" s="21">
        <v>2956</v>
      </c>
      <c r="F89" s="21">
        <v>931.8</v>
      </c>
      <c r="G89" s="24">
        <f t="shared" si="6"/>
        <v>3.1723545825284396</v>
      </c>
      <c r="H89" s="30">
        <v>5.0539999999999994E-5</v>
      </c>
      <c r="I89" s="28">
        <f t="shared" si="7"/>
        <v>7.9829410835570988E-8</v>
      </c>
      <c r="J89" s="84">
        <v>7.2700000000000001E-2</v>
      </c>
      <c r="K89" s="21">
        <f t="shared" si="8"/>
        <v>3.8847016281976119E-8</v>
      </c>
      <c r="L89" s="25">
        <f t="shared" si="9"/>
        <v>2.0549689133425031</v>
      </c>
      <c r="M89" s="21"/>
    </row>
    <row r="90" spans="1:13" ht="13">
      <c r="A90" s="21">
        <v>-152</v>
      </c>
      <c r="B90" s="21">
        <f t="shared" si="5"/>
        <v>121.14999999999998</v>
      </c>
      <c r="C90" s="21">
        <v>2312236.5</v>
      </c>
      <c r="D90" s="21">
        <v>614</v>
      </c>
      <c r="E90" s="21">
        <v>3195</v>
      </c>
      <c r="F90" s="21">
        <v>934.5</v>
      </c>
      <c r="G90" s="24">
        <f t="shared" si="6"/>
        <v>3.418940609951846</v>
      </c>
      <c r="H90" s="30">
        <v>4.7219999999999999E-5</v>
      </c>
      <c r="I90" s="28">
        <f t="shared" si="7"/>
        <v>7.6905537459283381E-8</v>
      </c>
      <c r="J90" s="84">
        <v>6.9559999999999997E-2</v>
      </c>
      <c r="K90" s="21">
        <f t="shared" si="8"/>
        <v>3.5458498366237961E-8</v>
      </c>
      <c r="L90" s="25">
        <f t="shared" si="9"/>
        <v>2.1688887291546868</v>
      </c>
      <c r="M90" s="21"/>
    </row>
    <row r="91" spans="1:13" ht="13">
      <c r="A91" s="21">
        <v>-150</v>
      </c>
      <c r="B91" s="21">
        <f t="shared" si="5"/>
        <v>123.14999999999998</v>
      </c>
      <c r="C91" s="21">
        <v>2547310.5</v>
      </c>
      <c r="D91" s="21">
        <v>593</v>
      </c>
      <c r="E91" s="21">
        <v>3532</v>
      </c>
      <c r="F91" s="21">
        <v>939.5</v>
      </c>
      <c r="G91" s="24">
        <f t="shared" si="6"/>
        <v>3.7594465141032463</v>
      </c>
      <c r="H91" s="30">
        <v>4.3890000000000002E-5</v>
      </c>
      <c r="I91" s="28">
        <f t="shared" si="7"/>
        <v>7.4013490725126476E-8</v>
      </c>
      <c r="J91" s="84">
        <v>6.6470000000000001E-2</v>
      </c>
      <c r="K91" s="21">
        <f t="shared" si="8"/>
        <v>3.1735861380125622E-8</v>
      </c>
      <c r="L91" s="25">
        <f t="shared" si="9"/>
        <v>2.3321721077177675</v>
      </c>
      <c r="M91" s="21"/>
    </row>
    <row r="92" spans="1:13" ht="13">
      <c r="A92" s="21">
        <v>-148</v>
      </c>
      <c r="B92" s="21">
        <f t="shared" si="5"/>
        <v>125.14999999999998</v>
      </c>
      <c r="C92" s="21">
        <v>2798596.5</v>
      </c>
      <c r="D92" s="21">
        <v>569.4</v>
      </c>
      <c r="E92" s="21">
        <v>4050</v>
      </c>
      <c r="F92" s="21">
        <v>948.30000000000007</v>
      </c>
      <c r="G92" s="24">
        <f t="shared" si="6"/>
        <v>4.2708003796267002</v>
      </c>
      <c r="H92" s="30">
        <v>4.0499999999999995E-5</v>
      </c>
      <c r="I92" s="28">
        <f t="shared" si="7"/>
        <v>7.1127502634351941E-8</v>
      </c>
      <c r="J92" s="84">
        <v>6.343E-2</v>
      </c>
      <c r="K92" s="21">
        <f t="shared" si="8"/>
        <v>2.7505669819216242E-8</v>
      </c>
      <c r="L92" s="25">
        <f t="shared" si="9"/>
        <v>2.5859214882547685</v>
      </c>
      <c r="M92" s="21"/>
    </row>
    <row r="93" spans="1:13" ht="13">
      <c r="A93" s="21">
        <v>-146</v>
      </c>
      <c r="B93" s="21">
        <f t="shared" si="5"/>
        <v>127.14999999999998</v>
      </c>
      <c r="C93" s="21">
        <v>3066094.5</v>
      </c>
      <c r="D93" s="21">
        <v>541.79999999999995</v>
      </c>
      <c r="E93" s="21">
        <v>4956</v>
      </c>
      <c r="F93" s="21">
        <v>963.30000000000007</v>
      </c>
      <c r="G93" s="24">
        <f t="shared" si="6"/>
        <v>5.1448146994705697</v>
      </c>
      <c r="H93" s="30">
        <v>3.6939999999999995E-5</v>
      </c>
      <c r="I93" s="28">
        <f t="shared" si="7"/>
        <v>6.818014027316353E-8</v>
      </c>
      <c r="J93" s="84">
        <v>6.055E-2</v>
      </c>
      <c r="K93" s="21">
        <f t="shared" si="8"/>
        <v>2.2549859956245453E-8</v>
      </c>
      <c r="L93" s="25">
        <f t="shared" si="9"/>
        <v>3.0235283236994217</v>
      </c>
      <c r="M93" s="21"/>
    </row>
    <row r="94" spans="1:13" ht="13">
      <c r="A94" s="21">
        <v>-144</v>
      </c>
      <c r="B94" s="21">
        <f t="shared" si="5"/>
        <v>129.14999999999998</v>
      </c>
      <c r="C94" s="21">
        <v>3349804.5</v>
      </c>
      <c r="D94" s="21">
        <v>507.2</v>
      </c>
      <c r="E94" s="21">
        <v>6974</v>
      </c>
      <c r="F94" s="21">
        <v>990.6</v>
      </c>
      <c r="G94" s="24">
        <f t="shared" si="6"/>
        <v>7.04017767009893</v>
      </c>
      <c r="H94" s="30">
        <v>3.2999999999999996E-5</v>
      </c>
      <c r="I94" s="28">
        <f t="shared" si="7"/>
        <v>6.5063091482649833E-8</v>
      </c>
      <c r="J94" s="84">
        <v>5.8299999999999998E-2</v>
      </c>
      <c r="K94" s="21">
        <f t="shared" si="8"/>
        <v>1.6481903491924489E-8</v>
      </c>
      <c r="L94" s="25">
        <f t="shared" si="9"/>
        <v>3.9475471698113203</v>
      </c>
      <c r="M94" s="21"/>
    </row>
    <row r="95" spans="1:13" ht="13">
      <c r="A95" s="21">
        <v>-142</v>
      </c>
      <c r="B95" s="21">
        <f t="shared" si="5"/>
        <v>131.14999999999998</v>
      </c>
      <c r="C95" s="21">
        <v>3646686.75</v>
      </c>
      <c r="D95" s="21">
        <v>454.2</v>
      </c>
      <c r="E95" s="21">
        <v>15256</v>
      </c>
      <c r="F95" s="21">
        <v>1053</v>
      </c>
      <c r="G95" s="24">
        <f t="shared" si="6"/>
        <v>14.488129154795821</v>
      </c>
      <c r="H95" s="30">
        <v>2.7909999999999999E-5</v>
      </c>
      <c r="I95" s="28">
        <f t="shared" si="7"/>
        <v>6.1448701012769707E-8</v>
      </c>
      <c r="J95" s="84">
        <v>6.0170000000000001E-2</v>
      </c>
      <c r="K95" s="21">
        <f t="shared" si="8"/>
        <v>8.6834478734514691E-9</v>
      </c>
      <c r="L95" s="25">
        <f t="shared" si="9"/>
        <v>7.0765324912747216</v>
      </c>
      <c r="M95" s="21"/>
    </row>
    <row r="96" spans="1:13" ht="13">
      <c r="A96" s="21">
        <v>-212</v>
      </c>
      <c r="B96" s="21">
        <f t="shared" si="5"/>
        <v>61.149999999999977</v>
      </c>
      <c r="C96" s="21">
        <v>3434.9175</v>
      </c>
      <c r="D96" s="21">
        <v>0.19370000000000001</v>
      </c>
      <c r="E96" s="21">
        <v>1010.9999999999999</v>
      </c>
      <c r="F96" s="21">
        <v>719.19999999999993</v>
      </c>
      <c r="G96" s="24">
        <f t="shared" si="6"/>
        <v>1.4057285873192435</v>
      </c>
      <c r="H96" s="30">
        <v>4.3229999999999999E-6</v>
      </c>
      <c r="I96" s="28">
        <f t="shared" si="7"/>
        <v>2.2318017552916879E-5</v>
      </c>
      <c r="J96" s="84">
        <v>5.4400000000000004E-3</v>
      </c>
      <c r="K96" s="21">
        <f t="shared" si="8"/>
        <v>2.7779096944452533E-5</v>
      </c>
      <c r="L96" s="25">
        <f t="shared" si="9"/>
        <v>0.80341047794117626</v>
      </c>
      <c r="M96" s="21"/>
    </row>
    <row r="97" spans="1:13" ht="13">
      <c r="A97" s="21">
        <v>-210</v>
      </c>
      <c r="B97" s="21">
        <f t="shared" si="5"/>
        <v>63.149999999999977</v>
      </c>
      <c r="C97" s="21">
        <v>5360.0925000000007</v>
      </c>
      <c r="D97" s="21">
        <v>0.29289999999999999</v>
      </c>
      <c r="E97" s="21">
        <v>1014</v>
      </c>
      <c r="F97" s="21">
        <v>720.6</v>
      </c>
      <c r="G97" s="24">
        <f t="shared" si="6"/>
        <v>1.4071606994171524</v>
      </c>
      <c r="H97" s="30">
        <v>4.4699999999999996E-6</v>
      </c>
      <c r="I97" s="28">
        <f t="shared" si="7"/>
        <v>1.5261181290542845E-5</v>
      </c>
      <c r="J97" s="84">
        <v>5.6500000000000005E-3</v>
      </c>
      <c r="K97" s="21">
        <f t="shared" si="8"/>
        <v>1.9023530592194093E-5</v>
      </c>
      <c r="L97" s="25">
        <f t="shared" si="9"/>
        <v>0.80222654867256626</v>
      </c>
      <c r="M97" s="21"/>
    </row>
    <row r="98" spans="1:13" ht="13">
      <c r="A98" s="21">
        <v>-208</v>
      </c>
      <c r="B98" s="21">
        <f t="shared" si="5"/>
        <v>65.149999999999977</v>
      </c>
      <c r="C98" s="21">
        <v>8095.8675000000003</v>
      </c>
      <c r="D98" s="21">
        <v>0.4299</v>
      </c>
      <c r="E98" s="21">
        <v>1016.9999999999999</v>
      </c>
      <c r="F98" s="21">
        <v>722.19999999999993</v>
      </c>
      <c r="G98" s="24">
        <f t="shared" si="6"/>
        <v>1.4081971752977014</v>
      </c>
      <c r="H98" s="30">
        <v>4.617E-6</v>
      </c>
      <c r="I98" s="28">
        <f t="shared" si="7"/>
        <v>1.0739706908583392E-5</v>
      </c>
      <c r="J98" s="84">
        <v>5.8600000000000006E-3</v>
      </c>
      <c r="K98" s="21">
        <f t="shared" si="8"/>
        <v>1.3403222216961575E-5</v>
      </c>
      <c r="L98" s="25">
        <f t="shared" si="9"/>
        <v>0.80127798634812275</v>
      </c>
      <c r="M98" s="21"/>
    </row>
    <row r="99" spans="1:13" ht="13">
      <c r="A99" s="21">
        <v>-206</v>
      </c>
      <c r="B99" s="21">
        <f t="shared" si="5"/>
        <v>67.149999999999977</v>
      </c>
      <c r="C99" s="21">
        <v>11895.555</v>
      </c>
      <c r="D99" s="21">
        <v>0.6139</v>
      </c>
      <c r="E99" s="21">
        <v>1022</v>
      </c>
      <c r="F99" s="21">
        <v>724.19999999999993</v>
      </c>
      <c r="G99" s="24">
        <f t="shared" si="6"/>
        <v>1.4112123722728529</v>
      </c>
      <c r="H99" s="30">
        <v>4.763E-6</v>
      </c>
      <c r="I99" s="28">
        <f t="shared" si="7"/>
        <v>7.7585926046587388E-6</v>
      </c>
      <c r="J99" s="84">
        <v>6.0720000000000001E-3</v>
      </c>
      <c r="K99" s="21">
        <f t="shared" si="8"/>
        <v>9.677946872662001E-6</v>
      </c>
      <c r="L99" s="25">
        <f t="shared" si="9"/>
        <v>0.80167753623188398</v>
      </c>
      <c r="M99" s="21"/>
    </row>
    <row r="100" spans="1:13" ht="13">
      <c r="A100" s="21">
        <v>-204</v>
      </c>
      <c r="B100" s="21">
        <f t="shared" si="5"/>
        <v>69.149999999999977</v>
      </c>
      <c r="C100" s="21">
        <v>17022.600000000002</v>
      </c>
      <c r="D100" s="21">
        <v>0.85560000000000003</v>
      </c>
      <c r="E100" s="21">
        <v>1028</v>
      </c>
      <c r="F100" s="21">
        <v>726.6</v>
      </c>
      <c r="G100" s="24">
        <f t="shared" si="6"/>
        <v>1.4148086980456922</v>
      </c>
      <c r="H100" s="30">
        <v>4.9080000000000003E-6</v>
      </c>
      <c r="I100" s="28">
        <f t="shared" si="7"/>
        <v>5.7363253856942499E-6</v>
      </c>
      <c r="J100" s="84">
        <v>6.2849999999999998E-3</v>
      </c>
      <c r="K100" s="21">
        <f t="shared" si="8"/>
        <v>7.145644260836821E-6</v>
      </c>
      <c r="L100" s="25">
        <f t="shared" si="9"/>
        <v>0.8027723150357996</v>
      </c>
      <c r="M100" s="21"/>
    </row>
    <row r="101" spans="1:13" ht="13">
      <c r="A101" s="21">
        <v>-202</v>
      </c>
      <c r="B101" s="21">
        <f t="shared" si="5"/>
        <v>71.149999999999977</v>
      </c>
      <c r="C101" s="21">
        <v>23811.375</v>
      </c>
      <c r="D101" s="21">
        <v>1.1659999999999999</v>
      </c>
      <c r="E101" s="21">
        <v>1034</v>
      </c>
      <c r="F101" s="21">
        <v>729.3</v>
      </c>
      <c r="G101" s="24">
        <f t="shared" si="6"/>
        <v>1.4177978883861238</v>
      </c>
      <c r="H101" s="30">
        <v>5.0540000000000002E-6</v>
      </c>
      <c r="I101" s="28">
        <f t="shared" si="7"/>
        <v>4.3344768439108066E-6</v>
      </c>
      <c r="J101" s="84">
        <v>6.4999999999999997E-3</v>
      </c>
      <c r="K101" s="21">
        <f t="shared" si="8"/>
        <v>5.3913095407931361E-6</v>
      </c>
      <c r="L101" s="25">
        <f t="shared" si="9"/>
        <v>0.80397476923076927</v>
      </c>
      <c r="M101" s="21"/>
    </row>
    <row r="102" spans="1:13" ht="13">
      <c r="A102" s="21">
        <v>-200</v>
      </c>
      <c r="B102" s="21">
        <f t="shared" si="5"/>
        <v>73.149999999999977</v>
      </c>
      <c r="C102" s="21">
        <v>32596.252499999999</v>
      </c>
      <c r="D102" s="21">
        <v>1.5589999999999999</v>
      </c>
      <c r="E102" s="21">
        <v>1042</v>
      </c>
      <c r="F102" s="21">
        <v>732.40000000000009</v>
      </c>
      <c r="G102" s="24">
        <f t="shared" si="6"/>
        <v>1.4227198252321134</v>
      </c>
      <c r="H102" s="30">
        <v>5.1989999999999997E-6</v>
      </c>
      <c r="I102" s="28">
        <f t="shared" si="7"/>
        <v>3.3348300192431044E-6</v>
      </c>
      <c r="J102" s="84">
        <v>6.7169999999999999E-3</v>
      </c>
      <c r="K102" s="21">
        <f t="shared" si="8"/>
        <v>4.1348667079517241E-6</v>
      </c>
      <c r="L102" s="25">
        <f t="shared" si="9"/>
        <v>0.80651451540866459</v>
      </c>
      <c r="M102" s="21"/>
    </row>
    <row r="103" spans="1:13" ht="13">
      <c r="A103" s="21">
        <v>-198</v>
      </c>
      <c r="B103" s="21">
        <f t="shared" si="5"/>
        <v>75.149999999999977</v>
      </c>
      <c r="C103" s="21">
        <v>43772.4</v>
      </c>
      <c r="D103" s="21">
        <v>2.0459999999999998</v>
      </c>
      <c r="E103" s="21">
        <v>1051</v>
      </c>
      <c r="F103" s="21">
        <v>735.9</v>
      </c>
      <c r="G103" s="24">
        <f t="shared" si="6"/>
        <v>1.428183177062101</v>
      </c>
      <c r="H103" s="30">
        <v>5.3429999999999995E-6</v>
      </c>
      <c r="I103" s="28">
        <f t="shared" si="7"/>
        <v>2.6114369501466274E-6</v>
      </c>
      <c r="J103" s="84">
        <v>6.9370000000000005E-3</v>
      </c>
      <c r="K103" s="21">
        <f t="shared" si="8"/>
        <v>3.2259924681888408E-6</v>
      </c>
      <c r="L103" s="25">
        <f t="shared" si="9"/>
        <v>0.8094987746864637</v>
      </c>
      <c r="M103" s="21"/>
    </row>
    <row r="104" spans="1:13" ht="13">
      <c r="A104" s="21">
        <v>-196</v>
      </c>
      <c r="B104" s="21">
        <f t="shared" si="5"/>
        <v>77.149999999999977</v>
      </c>
      <c r="C104" s="21">
        <v>57755.249999999993</v>
      </c>
      <c r="D104" s="21">
        <v>2.6419999999999999</v>
      </c>
      <c r="E104" s="21">
        <v>1061</v>
      </c>
      <c r="F104" s="21">
        <v>739.80000000000007</v>
      </c>
      <c r="G104" s="24">
        <f t="shared" si="6"/>
        <v>1.4341713976750472</v>
      </c>
      <c r="H104" s="30">
        <v>5.4879999999999998E-6</v>
      </c>
      <c r="I104" s="28">
        <f t="shared" si="7"/>
        <v>2.077214231642695E-6</v>
      </c>
      <c r="J104" s="84">
        <v>7.1600000000000006E-3</v>
      </c>
      <c r="K104" s="21">
        <f t="shared" si="8"/>
        <v>2.5542583696554111E-6</v>
      </c>
      <c r="L104" s="25">
        <f t="shared" si="9"/>
        <v>0.81323575418994409</v>
      </c>
      <c r="M104" s="21"/>
    </row>
    <row r="105" spans="1:13" ht="13">
      <c r="A105" s="21">
        <v>-194</v>
      </c>
      <c r="B105" s="21">
        <f t="shared" si="5"/>
        <v>79.149999999999977</v>
      </c>
      <c r="C105" s="21">
        <v>74990.632499999992</v>
      </c>
      <c r="D105" s="21">
        <v>3.363</v>
      </c>
      <c r="E105" s="21">
        <v>1073</v>
      </c>
      <c r="F105" s="21">
        <v>744.1</v>
      </c>
      <c r="G105" s="24">
        <f t="shared" si="6"/>
        <v>1.4420104824620346</v>
      </c>
      <c r="H105" s="30">
        <v>5.6319999999999996E-6</v>
      </c>
      <c r="I105" s="28">
        <f t="shared" si="7"/>
        <v>1.6746952126077906E-6</v>
      </c>
      <c r="J105" s="84">
        <v>7.3869999999999995E-3</v>
      </c>
      <c r="K105" s="21">
        <f t="shared" si="8"/>
        <v>2.0471115552477634E-6</v>
      </c>
      <c r="L105" s="25">
        <f t="shared" si="9"/>
        <v>0.81807716258291585</v>
      </c>
      <c r="M105" s="21"/>
    </row>
    <row r="106" spans="1:13" ht="13">
      <c r="A106" s="21">
        <v>-192</v>
      </c>
      <c r="B106" s="21">
        <f t="shared" si="5"/>
        <v>81.149999999999977</v>
      </c>
      <c r="C106" s="21">
        <v>95944.642500000002</v>
      </c>
      <c r="D106" s="21">
        <v>4.2229999999999999</v>
      </c>
      <c r="E106" s="21">
        <v>1086</v>
      </c>
      <c r="F106" s="21">
        <v>748.80000000000007</v>
      </c>
      <c r="G106" s="24">
        <f t="shared" si="6"/>
        <v>1.4503205128205128</v>
      </c>
      <c r="H106" s="30">
        <v>5.7769999999999999E-6</v>
      </c>
      <c r="I106" s="28">
        <f t="shared" si="7"/>
        <v>1.3679848448969926E-6</v>
      </c>
      <c r="J106" s="84">
        <v>7.6189999999999999E-3</v>
      </c>
      <c r="K106" s="21">
        <f t="shared" si="8"/>
        <v>1.6612961817007538E-6</v>
      </c>
      <c r="L106" s="25">
        <f t="shared" si="9"/>
        <v>0.82344428402677516</v>
      </c>
      <c r="M106" s="21"/>
    </row>
    <row r="107" spans="1:13" ht="13">
      <c r="A107" s="21">
        <v>-190</v>
      </c>
      <c r="B107" s="21">
        <f t="shared" si="5"/>
        <v>83.149999999999977</v>
      </c>
      <c r="C107" s="21">
        <v>121083.375</v>
      </c>
      <c r="D107" s="21">
        <v>5.24</v>
      </c>
      <c r="E107" s="21">
        <v>1101</v>
      </c>
      <c r="F107" s="21">
        <v>754</v>
      </c>
      <c r="G107" s="24">
        <f t="shared" si="6"/>
        <v>1.460212201591512</v>
      </c>
      <c r="H107" s="30">
        <v>5.9219999999999994E-6</v>
      </c>
      <c r="I107" s="28">
        <f t="shared" si="7"/>
        <v>1.1301526717557251E-6</v>
      </c>
      <c r="J107" s="84">
        <v>7.8560000000000001E-3</v>
      </c>
      <c r="K107" s="21">
        <f t="shared" si="8"/>
        <v>1.3617044879394861E-6</v>
      </c>
      <c r="L107" s="25">
        <f t="shared" si="9"/>
        <v>0.82995442973523414</v>
      </c>
      <c r="M107" s="21"/>
    </row>
    <row r="108" spans="1:13" ht="13">
      <c r="A108" s="21">
        <v>-188</v>
      </c>
      <c r="B108" s="21">
        <f t="shared" si="5"/>
        <v>85.149999999999977</v>
      </c>
      <c r="C108" s="21">
        <v>150974.25</v>
      </c>
      <c r="D108" s="21">
        <v>6.43</v>
      </c>
      <c r="E108" s="21">
        <v>1117</v>
      </c>
      <c r="F108" s="21">
        <v>759.5</v>
      </c>
      <c r="G108" s="24">
        <f t="shared" si="6"/>
        <v>1.4707044107965768</v>
      </c>
      <c r="H108" s="30">
        <v>6.0679999999999993E-6</v>
      </c>
      <c r="I108" s="28">
        <f t="shared" si="7"/>
        <v>9.4370139968895792E-7</v>
      </c>
      <c r="J108" s="84">
        <v>8.0999999999999996E-3</v>
      </c>
      <c r="K108" s="21">
        <f t="shared" si="8"/>
        <v>1.127770870374573E-6</v>
      </c>
      <c r="L108" s="25">
        <f t="shared" si="9"/>
        <v>0.83678469135802458</v>
      </c>
      <c r="M108" s="21"/>
    </row>
    <row r="109" spans="1:13" ht="13">
      <c r="A109" s="21">
        <v>-186</v>
      </c>
      <c r="B109" s="21">
        <f t="shared" si="5"/>
        <v>87.149999999999977</v>
      </c>
      <c r="C109" s="21">
        <v>186134.02499999999</v>
      </c>
      <c r="D109" s="21">
        <v>7.8129999999999997</v>
      </c>
      <c r="E109" s="21">
        <v>1136</v>
      </c>
      <c r="F109" s="21">
        <v>765.5</v>
      </c>
      <c r="G109" s="24">
        <f t="shared" si="6"/>
        <v>1.4839973873285435</v>
      </c>
      <c r="H109" s="30">
        <v>6.2149999999999998E-6</v>
      </c>
      <c r="I109" s="28">
        <f t="shared" si="7"/>
        <v>7.9546908997824136E-7</v>
      </c>
      <c r="J109" s="84">
        <v>8.352E-3</v>
      </c>
      <c r="K109" s="21">
        <f t="shared" si="8"/>
        <v>9.4101019788254682E-7</v>
      </c>
      <c r="L109" s="25">
        <f t="shared" si="9"/>
        <v>0.84533524904214552</v>
      </c>
      <c r="M109" s="21"/>
    </row>
    <row r="110" spans="1:13" ht="13">
      <c r="A110" s="21">
        <v>-184</v>
      </c>
      <c r="B110" s="21">
        <f t="shared" si="5"/>
        <v>89.149999999999977</v>
      </c>
      <c r="C110" s="21">
        <v>227170.65</v>
      </c>
      <c r="D110" s="21">
        <v>9.4079999999999995</v>
      </c>
      <c r="E110" s="21">
        <v>1157</v>
      </c>
      <c r="F110" s="21">
        <v>771.9</v>
      </c>
      <c r="G110" s="24">
        <f t="shared" si="6"/>
        <v>1.498898821090815</v>
      </c>
      <c r="H110" s="30">
        <v>6.3639999999999995E-6</v>
      </c>
      <c r="I110" s="28">
        <f t="shared" si="7"/>
        <v>6.7644557823129246E-7</v>
      </c>
      <c r="J110" s="84">
        <v>8.6119999999999999E-3</v>
      </c>
      <c r="K110" s="21">
        <f t="shared" si="8"/>
        <v>7.9117645329523341E-7</v>
      </c>
      <c r="L110" s="25">
        <f t="shared" si="9"/>
        <v>0.85498699489084984</v>
      </c>
      <c r="M110" s="21"/>
    </row>
    <row r="111" spans="1:13" ht="13">
      <c r="A111" s="21">
        <v>-182</v>
      </c>
      <c r="B111" s="21">
        <f t="shared" si="5"/>
        <v>91.149999999999977</v>
      </c>
      <c r="C111" s="21">
        <v>274388.10000000003</v>
      </c>
      <c r="D111" s="21">
        <v>11.24</v>
      </c>
      <c r="E111" s="21">
        <v>1180</v>
      </c>
      <c r="F111" s="21">
        <v>778.69999999999993</v>
      </c>
      <c r="G111" s="24">
        <f t="shared" si="6"/>
        <v>1.5153460896365738</v>
      </c>
      <c r="H111" s="30">
        <v>6.5139999999999998E-6</v>
      </c>
      <c r="I111" s="28">
        <f t="shared" si="7"/>
        <v>5.7953736654804264E-7</v>
      </c>
      <c r="J111" s="84">
        <v>8.8819999999999993E-3</v>
      </c>
      <c r="K111" s="21">
        <f t="shared" si="8"/>
        <v>6.6967247723023099E-7</v>
      </c>
      <c r="L111" s="25">
        <f t="shared" si="9"/>
        <v>0.8654041882458906</v>
      </c>
      <c r="M111" s="21"/>
    </row>
    <row r="112" spans="1:13" ht="13">
      <c r="A112" s="21">
        <v>-180</v>
      </c>
      <c r="B112" s="21">
        <f t="shared" si="5"/>
        <v>93.149999999999977</v>
      </c>
      <c r="C112" s="21">
        <v>328698.30000000005</v>
      </c>
      <c r="D112" s="21">
        <v>13.32</v>
      </c>
      <c r="E112" s="21">
        <v>1206</v>
      </c>
      <c r="F112" s="21">
        <v>785.90000000000009</v>
      </c>
      <c r="G112" s="24">
        <f t="shared" si="6"/>
        <v>1.534546379946558</v>
      </c>
      <c r="H112" s="30">
        <v>6.6660000000000002E-6</v>
      </c>
      <c r="I112" s="28">
        <f t="shared" si="7"/>
        <v>5.0045045045045048E-7</v>
      </c>
      <c r="J112" s="84">
        <v>9.1649999999999995E-3</v>
      </c>
      <c r="K112" s="21">
        <f t="shared" si="8"/>
        <v>5.7053321978695109E-7</v>
      </c>
      <c r="L112" s="25">
        <f t="shared" si="9"/>
        <v>0.87716268412438636</v>
      </c>
      <c r="M112" s="21"/>
    </row>
    <row r="113" spans="1:13" ht="13">
      <c r="A113" s="21">
        <v>-178</v>
      </c>
      <c r="B113" s="21">
        <f t="shared" si="5"/>
        <v>95.149999999999977</v>
      </c>
      <c r="C113" s="21">
        <v>390405.22500000003</v>
      </c>
      <c r="D113" s="21">
        <v>15.69</v>
      </c>
      <c r="E113" s="21">
        <v>1234</v>
      </c>
      <c r="F113" s="21">
        <v>793.6</v>
      </c>
      <c r="G113" s="24">
        <f t="shared" si="6"/>
        <v>1.5549395161290323</v>
      </c>
      <c r="H113" s="30">
        <v>6.8220000000000001E-6</v>
      </c>
      <c r="I113" s="28">
        <f t="shared" si="7"/>
        <v>4.347992351816444E-7</v>
      </c>
      <c r="J113" s="84">
        <v>9.4619999999999999E-3</v>
      </c>
      <c r="K113" s="21">
        <f t="shared" si="8"/>
        <v>4.8870281476706819E-7</v>
      </c>
      <c r="L113" s="25">
        <f t="shared" si="9"/>
        <v>0.88970069752695002</v>
      </c>
      <c r="M113" s="21"/>
    </row>
    <row r="114" spans="1:13" ht="13">
      <c r="A114" s="21">
        <v>-176</v>
      </c>
      <c r="B114" s="21">
        <f t="shared" si="5"/>
        <v>97.149999999999977</v>
      </c>
      <c r="C114" s="21">
        <v>460218.14999999997</v>
      </c>
      <c r="D114" s="21">
        <v>18.36</v>
      </c>
      <c r="E114" s="21">
        <v>1267</v>
      </c>
      <c r="F114" s="21">
        <v>801.6</v>
      </c>
      <c r="G114" s="24">
        <f t="shared" si="6"/>
        <v>1.5805888223552893</v>
      </c>
      <c r="H114" s="30">
        <v>6.9809999999999997E-6</v>
      </c>
      <c r="I114" s="28">
        <f t="shared" si="7"/>
        <v>3.8022875816993461E-7</v>
      </c>
      <c r="J114" s="84">
        <v>9.7750000000000007E-3</v>
      </c>
      <c r="K114" s="21">
        <f t="shared" si="8"/>
        <v>4.2021105557017164E-7</v>
      </c>
      <c r="L114" s="25">
        <f t="shared" si="9"/>
        <v>0.90485186700767251</v>
      </c>
      <c r="M114" s="21"/>
    </row>
    <row r="115" spans="1:13" ht="13">
      <c r="A115" s="21">
        <v>-174</v>
      </c>
      <c r="B115" s="21">
        <f t="shared" si="5"/>
        <v>99.149999999999977</v>
      </c>
      <c r="C115" s="21">
        <v>538745.02500000002</v>
      </c>
      <c r="D115" s="21">
        <v>21.37</v>
      </c>
      <c r="E115" s="21">
        <v>1303</v>
      </c>
      <c r="F115" s="21">
        <v>810.1</v>
      </c>
      <c r="G115" s="24">
        <f t="shared" si="6"/>
        <v>1.6084434020491296</v>
      </c>
      <c r="H115" s="30">
        <v>7.1439999999999997E-6</v>
      </c>
      <c r="I115" s="28">
        <f t="shared" si="7"/>
        <v>3.3430042115114643E-7</v>
      </c>
      <c r="J115" s="84">
        <v>1.0109999999999999E-2</v>
      </c>
      <c r="K115" s="21">
        <f t="shared" si="8"/>
        <v>3.6307990882420639E-7</v>
      </c>
      <c r="L115" s="25">
        <f t="shared" si="9"/>
        <v>0.9207351137487636</v>
      </c>
      <c r="M115" s="21"/>
    </row>
    <row r="116" spans="1:13" ht="13">
      <c r="A116" s="21">
        <v>-172</v>
      </c>
      <c r="B116" s="21">
        <f t="shared" si="5"/>
        <v>101.14999999999998</v>
      </c>
      <c r="C116" s="21">
        <v>626593.80000000005</v>
      </c>
      <c r="D116" s="21">
        <v>24.76</v>
      </c>
      <c r="E116" s="21">
        <v>1344</v>
      </c>
      <c r="F116" s="21">
        <v>819</v>
      </c>
      <c r="G116" s="24">
        <f t="shared" si="6"/>
        <v>1.641025641025641</v>
      </c>
      <c r="H116" s="30">
        <v>7.3129999999999993E-6</v>
      </c>
      <c r="I116" s="28">
        <f t="shared" si="7"/>
        <v>2.9535541195476569E-7</v>
      </c>
      <c r="J116" s="84">
        <v>1.047E-2</v>
      </c>
      <c r="K116" s="21">
        <f t="shared" si="8"/>
        <v>3.1462756750519271E-7</v>
      </c>
      <c r="L116" s="25">
        <f t="shared" si="9"/>
        <v>0.93874613180515742</v>
      </c>
      <c r="M116" s="21"/>
    </row>
    <row r="117" spans="1:13" ht="13">
      <c r="A117" s="21">
        <v>-170</v>
      </c>
      <c r="B117" s="21">
        <f t="shared" si="5"/>
        <v>103.14999999999998</v>
      </c>
      <c r="C117" s="21">
        <v>724372.42500000005</v>
      </c>
      <c r="D117" s="21">
        <v>28.56</v>
      </c>
      <c r="E117" s="21">
        <v>1391</v>
      </c>
      <c r="F117" s="21">
        <v>828.5</v>
      </c>
      <c r="G117" s="24">
        <f t="shared" si="6"/>
        <v>1.6789378394689198</v>
      </c>
      <c r="H117" s="30">
        <v>7.4889999999999998E-6</v>
      </c>
      <c r="I117" s="28">
        <f t="shared" si="7"/>
        <v>2.622198879551821E-7</v>
      </c>
      <c r="J117" s="84">
        <v>1.085E-2</v>
      </c>
      <c r="K117" s="21">
        <f t="shared" si="8"/>
        <v>2.7311427806205156E-7</v>
      </c>
      <c r="L117" s="25">
        <f t="shared" si="9"/>
        <v>0.96011050691244237</v>
      </c>
      <c r="M117" s="21"/>
    </row>
    <row r="118" spans="1:13" ht="13">
      <c r="A118" s="21">
        <v>-168</v>
      </c>
      <c r="B118" s="21">
        <f t="shared" si="5"/>
        <v>105.14999999999998</v>
      </c>
      <c r="C118" s="21">
        <v>832688.85</v>
      </c>
      <c r="D118" s="21">
        <v>32.82</v>
      </c>
      <c r="E118" s="21">
        <v>1445</v>
      </c>
      <c r="F118" s="21">
        <v>838.40000000000009</v>
      </c>
      <c r="G118" s="24">
        <f t="shared" si="6"/>
        <v>1.7235209923664121</v>
      </c>
      <c r="H118" s="30">
        <v>7.6729999999999992E-6</v>
      </c>
      <c r="I118" s="28">
        <f t="shared" si="7"/>
        <v>2.3379037172455818E-7</v>
      </c>
      <c r="J118" s="84">
        <v>1.1269999999999999E-2</v>
      </c>
      <c r="K118" s="21">
        <f t="shared" si="8"/>
        <v>2.3763887746732198E-7</v>
      </c>
      <c r="L118" s="25">
        <f t="shared" si="9"/>
        <v>0.98380523513753337</v>
      </c>
      <c r="M118" s="21"/>
    </row>
    <row r="119" spans="1:13" ht="13">
      <c r="A119" s="21">
        <v>-166</v>
      </c>
      <c r="B119" s="21">
        <f t="shared" si="5"/>
        <v>107.14999999999998</v>
      </c>
      <c r="C119" s="21">
        <v>952252.35</v>
      </c>
      <c r="D119" s="21">
        <v>37.590000000000003</v>
      </c>
      <c r="E119" s="21">
        <v>1507</v>
      </c>
      <c r="F119" s="21">
        <v>849</v>
      </c>
      <c r="G119" s="24">
        <f t="shared" si="6"/>
        <v>1.7750294464075382</v>
      </c>
      <c r="H119" s="30">
        <v>7.8659999999999989E-6</v>
      </c>
      <c r="I119" s="28">
        <f t="shared" si="7"/>
        <v>2.0925778132482039E-7</v>
      </c>
      <c r="J119" s="84">
        <v>1.1730000000000001E-2</v>
      </c>
      <c r="K119" s="21">
        <f t="shared" si="8"/>
        <v>2.0706773551042195E-7</v>
      </c>
      <c r="L119" s="25">
        <f t="shared" si="9"/>
        <v>1.0105764705882352</v>
      </c>
      <c r="M119" s="21"/>
    </row>
    <row r="120" spans="1:13" ht="13">
      <c r="A120" s="21">
        <v>-164</v>
      </c>
      <c r="B120" s="21">
        <f t="shared" si="5"/>
        <v>109.14999999999998</v>
      </c>
      <c r="C120" s="21">
        <v>1083164.25</v>
      </c>
      <c r="D120" s="21">
        <v>42.95</v>
      </c>
      <c r="E120" s="21">
        <v>1580</v>
      </c>
      <c r="F120" s="21">
        <v>860.3</v>
      </c>
      <c r="G120" s="24">
        <f t="shared" si="6"/>
        <v>1.836568638846914</v>
      </c>
      <c r="H120" s="30">
        <v>8.0719999999999983E-6</v>
      </c>
      <c r="I120" s="28">
        <f t="shared" si="7"/>
        <v>1.8793946449359716E-7</v>
      </c>
      <c r="J120" s="84">
        <v>1.2240000000000001E-2</v>
      </c>
      <c r="K120" s="21">
        <f t="shared" si="8"/>
        <v>1.8036869483208323E-7</v>
      </c>
      <c r="L120" s="25">
        <f t="shared" si="9"/>
        <v>1.0419738562091501</v>
      </c>
      <c r="M120" s="21"/>
    </row>
    <row r="121" spans="1:13" ht="13">
      <c r="A121" s="21">
        <v>-162</v>
      </c>
      <c r="B121" s="21">
        <f t="shared" si="5"/>
        <v>111.14999999999998</v>
      </c>
      <c r="C121" s="21">
        <v>1227045.75</v>
      </c>
      <c r="D121" s="21">
        <v>48.95</v>
      </c>
      <c r="E121" s="21">
        <v>1666</v>
      </c>
      <c r="F121" s="21">
        <v>872.3</v>
      </c>
      <c r="G121" s="24">
        <f t="shared" si="6"/>
        <v>1.9098933853032214</v>
      </c>
      <c r="H121" s="30">
        <v>8.2919999999999996E-6</v>
      </c>
      <c r="I121" s="28">
        <f t="shared" si="7"/>
        <v>1.6939734422880488E-7</v>
      </c>
      <c r="J121" s="84">
        <v>1.281E-2</v>
      </c>
      <c r="K121" s="21">
        <f t="shared" si="8"/>
        <v>1.570801967365087E-7</v>
      </c>
      <c r="L121" s="25">
        <f t="shared" si="9"/>
        <v>1.0784131147540983</v>
      </c>
      <c r="M121" s="21"/>
    </row>
    <row r="122" spans="1:13" ht="13">
      <c r="A122" s="21">
        <v>-160</v>
      </c>
      <c r="B122" s="21">
        <f t="shared" si="5"/>
        <v>113.14999999999998</v>
      </c>
      <c r="C122" s="21">
        <v>1385112.75</v>
      </c>
      <c r="D122" s="21">
        <v>55.71</v>
      </c>
      <c r="E122" s="21">
        <v>1770</v>
      </c>
      <c r="F122" s="21">
        <v>885.3</v>
      </c>
      <c r="G122" s="24">
        <f t="shared" si="6"/>
        <v>1.9993222636394443</v>
      </c>
      <c r="H122" s="30">
        <v>8.5299999999999996E-6</v>
      </c>
      <c r="I122" s="28">
        <f t="shared" si="7"/>
        <v>1.531143421288817E-7</v>
      </c>
      <c r="J122" s="84">
        <v>1.3460000000000001E-2</v>
      </c>
      <c r="K122" s="21">
        <f t="shared" si="8"/>
        <v>1.3650188070384671E-7</v>
      </c>
      <c r="L122" s="25">
        <f t="shared" si="9"/>
        <v>1.1217013372956908</v>
      </c>
      <c r="M122" s="21"/>
    </row>
    <row r="123" spans="1:13" ht="13">
      <c r="A123" s="21">
        <v>-158</v>
      </c>
      <c r="B123" s="21">
        <f t="shared" si="5"/>
        <v>115.14999999999998</v>
      </c>
      <c r="C123" s="21">
        <v>1555338.75</v>
      </c>
      <c r="D123" s="21">
        <v>63.34</v>
      </c>
      <c r="E123" s="21">
        <v>1898</v>
      </c>
      <c r="F123" s="21">
        <v>899.4</v>
      </c>
      <c r="G123" s="24">
        <f t="shared" si="6"/>
        <v>2.1102957527240385</v>
      </c>
      <c r="H123" s="30">
        <v>8.7899999999999989E-6</v>
      </c>
      <c r="I123" s="28">
        <f t="shared" si="7"/>
        <v>1.387748658035996E-7</v>
      </c>
      <c r="J123" s="84">
        <v>1.4199999999999999E-2</v>
      </c>
      <c r="K123" s="21">
        <f t="shared" si="8"/>
        <v>1.1811745399990616E-7</v>
      </c>
      <c r="L123" s="25">
        <f t="shared" si="9"/>
        <v>1.1748887323943662</v>
      </c>
      <c r="M123" s="21"/>
    </row>
    <row r="124" spans="1:13" ht="13">
      <c r="A124" s="21">
        <v>-156</v>
      </c>
      <c r="B124" s="21">
        <f t="shared" si="5"/>
        <v>117.14999999999998</v>
      </c>
      <c r="C124" s="21">
        <v>1741776.7500000002</v>
      </c>
      <c r="D124" s="21">
        <v>72</v>
      </c>
      <c r="E124" s="21">
        <v>2058</v>
      </c>
      <c r="F124" s="21">
        <v>915</v>
      </c>
      <c r="G124" s="24">
        <f t="shared" si="6"/>
        <v>2.2491803278688525</v>
      </c>
      <c r="H124" s="30">
        <v>9.0779999999999985E-6</v>
      </c>
      <c r="I124" s="28">
        <f t="shared" si="7"/>
        <v>1.2608333333333332E-7</v>
      </c>
      <c r="J124" s="84">
        <v>1.508E-2</v>
      </c>
      <c r="K124" s="21">
        <f t="shared" si="8"/>
        <v>1.0177086707698952E-7</v>
      </c>
      <c r="L124" s="25">
        <f t="shared" si="9"/>
        <v>1.2388941644562332</v>
      </c>
      <c r="M124" s="21"/>
    </row>
    <row r="125" spans="1:13" ht="13">
      <c r="A125" s="21">
        <v>-154</v>
      </c>
      <c r="B125" s="21">
        <f t="shared" si="5"/>
        <v>119.14999999999998</v>
      </c>
      <c r="C125" s="21">
        <v>1942400.2500000002</v>
      </c>
      <c r="D125" s="21">
        <v>81.900000000000006</v>
      </c>
      <c r="E125" s="21">
        <v>2266</v>
      </c>
      <c r="F125" s="21">
        <v>932.2</v>
      </c>
      <c r="G125" s="24">
        <f t="shared" si="6"/>
        <v>2.4308088393048699</v>
      </c>
      <c r="H125" s="30">
        <v>9.4009999999999986E-6</v>
      </c>
      <c r="I125" s="28">
        <f t="shared" si="7"/>
        <v>1.1478632478632476E-7</v>
      </c>
      <c r="J125" s="84">
        <v>1.6120000000000002E-2</v>
      </c>
      <c r="K125" s="21">
        <f t="shared" si="8"/>
        <v>8.6860281035038324E-8</v>
      </c>
      <c r="L125" s="25">
        <f t="shared" si="9"/>
        <v>1.3215053349875927</v>
      </c>
      <c r="M125" s="21"/>
    </row>
    <row r="126" spans="1:13" ht="13">
      <c r="A126" s="21">
        <v>-152</v>
      </c>
      <c r="B126" s="21">
        <f t="shared" si="5"/>
        <v>121.14999999999998</v>
      </c>
      <c r="C126" s="21">
        <v>2160249</v>
      </c>
      <c r="D126" s="21">
        <v>93.34</v>
      </c>
      <c r="E126" s="21">
        <v>2545</v>
      </c>
      <c r="F126" s="21">
        <v>951.7</v>
      </c>
      <c r="G126" s="24">
        <f t="shared" si="6"/>
        <v>2.6741620258484815</v>
      </c>
      <c r="H126" s="30">
        <v>9.7710000000000001E-6</v>
      </c>
      <c r="I126" s="28">
        <f t="shared" si="7"/>
        <v>1.0468180844225413E-7</v>
      </c>
      <c r="J126" s="84">
        <v>1.7399999999999999E-2</v>
      </c>
      <c r="K126" s="21">
        <f t="shared" si="8"/>
        <v>7.3247644814592936E-8</v>
      </c>
      <c r="L126" s="25">
        <f t="shared" si="9"/>
        <v>1.4291491379310346</v>
      </c>
      <c r="M126" s="21"/>
    </row>
    <row r="127" spans="1:13" ht="13">
      <c r="A127" s="21">
        <v>-150</v>
      </c>
      <c r="B127" s="21">
        <f t="shared" si="5"/>
        <v>123.14999999999998</v>
      </c>
      <c r="C127" s="21">
        <v>2395323</v>
      </c>
      <c r="D127" s="21">
        <v>106.7</v>
      </c>
      <c r="E127" s="21">
        <v>2937</v>
      </c>
      <c r="F127" s="21">
        <v>974.09999999999991</v>
      </c>
      <c r="G127" s="24">
        <f t="shared" si="6"/>
        <v>3.015090853095165</v>
      </c>
      <c r="H127" s="30">
        <v>1.0199999999999999E-5</v>
      </c>
      <c r="I127" s="28">
        <f t="shared" si="7"/>
        <v>9.5595126522961567E-8</v>
      </c>
      <c r="J127" s="84">
        <v>1.9019999999999999E-2</v>
      </c>
      <c r="K127" s="21">
        <f t="shared" si="8"/>
        <v>6.0693494978427006E-8</v>
      </c>
      <c r="L127" s="25">
        <f t="shared" si="9"/>
        <v>1.5750473186119873</v>
      </c>
      <c r="M127" s="21"/>
    </row>
    <row r="128" spans="1:13" ht="13">
      <c r="A128" s="21">
        <v>-148</v>
      </c>
      <c r="B128" s="21">
        <f t="shared" si="5"/>
        <v>125.14999999999998</v>
      </c>
      <c r="C128" s="21">
        <v>2648635.5</v>
      </c>
      <c r="D128" s="21">
        <v>122.7</v>
      </c>
      <c r="E128" s="21">
        <v>3529</v>
      </c>
      <c r="F128" s="21">
        <v>1000</v>
      </c>
      <c r="G128" s="24">
        <f t="shared" si="6"/>
        <v>3.5289999999999999</v>
      </c>
      <c r="H128" s="30">
        <v>1.0720000000000001E-5</v>
      </c>
      <c r="I128" s="28">
        <f t="shared" si="7"/>
        <v>8.7367563162184199E-8</v>
      </c>
      <c r="J128" s="84">
        <v>2.1149999999999999E-2</v>
      </c>
      <c r="K128" s="21">
        <f t="shared" si="8"/>
        <v>4.884432931193235E-8</v>
      </c>
      <c r="L128" s="25">
        <f t="shared" si="9"/>
        <v>1.7886940898345156</v>
      </c>
      <c r="M128" s="21"/>
    </row>
    <row r="129" spans="1:13" ht="13">
      <c r="A129" s="21">
        <v>-146</v>
      </c>
      <c r="B129" s="21">
        <f t="shared" si="5"/>
        <v>127.14999999999998</v>
      </c>
      <c r="C129" s="21">
        <v>2922213</v>
      </c>
      <c r="D129" s="21">
        <v>142.5</v>
      </c>
      <c r="E129" s="21">
        <v>4517</v>
      </c>
      <c r="F129" s="21">
        <v>1033</v>
      </c>
      <c r="G129" s="24">
        <f t="shared" si="6"/>
        <v>4.3727008712487896</v>
      </c>
      <c r="H129" s="30">
        <v>1.1379999999999999E-5</v>
      </c>
      <c r="I129" s="28">
        <f t="shared" si="7"/>
        <v>7.9859649122807018E-8</v>
      </c>
      <c r="J129" s="84">
        <v>2.4140000000000002E-2</v>
      </c>
      <c r="K129" s="21">
        <f t="shared" si="8"/>
        <v>3.750354411599067E-8</v>
      </c>
      <c r="L129" s="25">
        <f t="shared" si="9"/>
        <v>2.1293893951946972</v>
      </c>
      <c r="M129" s="21"/>
    </row>
    <row r="130" spans="1:13" ht="13">
      <c r="A130" s="21">
        <v>-144</v>
      </c>
      <c r="B130" s="21">
        <f t="shared" si="5"/>
        <v>129.14999999999998</v>
      </c>
      <c r="C130" s="21">
        <v>3218082</v>
      </c>
      <c r="D130" s="21">
        <v>168.5</v>
      </c>
      <c r="E130" s="21">
        <v>6472</v>
      </c>
      <c r="F130" s="21">
        <v>1074</v>
      </c>
      <c r="G130" s="24">
        <f t="shared" si="6"/>
        <v>6.0260707635009307</v>
      </c>
      <c r="H130" s="30">
        <v>1.2269999999999999E-5</v>
      </c>
      <c r="I130" s="28">
        <f t="shared" si="7"/>
        <v>7.2818991097922851E-8</v>
      </c>
      <c r="J130" s="84">
        <v>2.8809999999999999E-2</v>
      </c>
      <c r="K130" s="21">
        <f t="shared" si="8"/>
        <v>2.6418298591879923E-8</v>
      </c>
      <c r="L130" s="25">
        <f t="shared" si="9"/>
        <v>2.7563845886844849</v>
      </c>
      <c r="M130" s="21"/>
    </row>
    <row r="131" spans="1:13" ht="13">
      <c r="A131" s="21">
        <v>-142</v>
      </c>
      <c r="B131" s="21">
        <f t="shared" si="5"/>
        <v>131.14999999999998</v>
      </c>
      <c r="C131" s="21">
        <v>3542322</v>
      </c>
      <c r="D131" s="21">
        <v>207.5</v>
      </c>
      <c r="E131" s="21">
        <v>12180</v>
      </c>
      <c r="F131" s="21">
        <v>1132</v>
      </c>
      <c r="G131" s="24">
        <f t="shared" si="6"/>
        <v>10.759717314487633</v>
      </c>
      <c r="H131" s="30">
        <v>1.3699999999999999E-5</v>
      </c>
      <c r="I131" s="28">
        <f t="shared" si="7"/>
        <v>6.602409638554216E-8</v>
      </c>
      <c r="J131" s="84">
        <v>3.805E-2</v>
      </c>
      <c r="K131" s="21">
        <f t="shared" si="8"/>
        <v>1.5055295071913269E-8</v>
      </c>
      <c r="L131" s="25">
        <f t="shared" si="9"/>
        <v>4.385440210249671</v>
      </c>
      <c r="M131" s="21"/>
    </row>
    <row r="132" spans="1:13" ht="13">
      <c r="A132" s="21">
        <v>-150</v>
      </c>
      <c r="B132" s="21">
        <f t="shared" si="5"/>
        <v>123.14999999999998</v>
      </c>
      <c r="C132" s="21">
        <v>506625</v>
      </c>
      <c r="D132" s="21">
        <v>2.86</v>
      </c>
      <c r="E132" s="21">
        <v>1105</v>
      </c>
      <c r="F132" s="21">
        <v>742.7</v>
      </c>
      <c r="G132" s="24">
        <f t="shared" si="6"/>
        <v>1.4878147300390467</v>
      </c>
      <c r="H132" s="30">
        <v>8.7499999999999992E-6</v>
      </c>
      <c r="I132" s="28">
        <f t="shared" si="7"/>
        <v>3.0594405594405594E-6</v>
      </c>
      <c r="J132" s="84">
        <v>1.209E-2</v>
      </c>
      <c r="K132" s="21">
        <f t="shared" si="8"/>
        <v>3.825586178527355E-6</v>
      </c>
      <c r="L132" s="25">
        <f t="shared" si="9"/>
        <v>0.79973118279569877</v>
      </c>
      <c r="M132" s="21"/>
    </row>
    <row r="133" spans="1:13" ht="13">
      <c r="A133" s="21">
        <v>-125</v>
      </c>
      <c r="B133" s="21">
        <f t="shared" si="5"/>
        <v>148.14999999999998</v>
      </c>
      <c r="C133" s="21">
        <v>506625</v>
      </c>
      <c r="D133" s="21">
        <v>2.3660000000000001</v>
      </c>
      <c r="E133" s="21">
        <v>1056</v>
      </c>
      <c r="F133" s="21">
        <v>727.8</v>
      </c>
      <c r="G133" s="24">
        <f t="shared" si="6"/>
        <v>1.4509480626545754</v>
      </c>
      <c r="H133" s="30">
        <v>1.0339999999999999E-5</v>
      </c>
      <c r="I133" s="28">
        <f t="shared" si="7"/>
        <v>4.3702451394759085E-6</v>
      </c>
      <c r="J133" s="84">
        <v>1.4292999999999998E-2</v>
      </c>
      <c r="K133" s="21">
        <f t="shared" si="8"/>
        <v>5.7206415379492293E-6</v>
      </c>
      <c r="L133" s="25">
        <f t="shared" si="9"/>
        <v>0.76394318897362357</v>
      </c>
      <c r="M133" s="21"/>
    </row>
    <row r="134" spans="1:13" ht="13">
      <c r="A134" s="21">
        <v>-100</v>
      </c>
      <c r="B134" s="21">
        <f t="shared" si="5"/>
        <v>173.14999999999998</v>
      </c>
      <c r="C134" s="21">
        <v>506625</v>
      </c>
      <c r="D134" s="21">
        <v>2.0190000000000001</v>
      </c>
      <c r="E134" s="21">
        <v>1036</v>
      </c>
      <c r="F134" s="21">
        <v>722.19999999999993</v>
      </c>
      <c r="G134" s="24">
        <f t="shared" si="6"/>
        <v>1.4345056770977569</v>
      </c>
      <c r="H134" s="30">
        <v>1.1859999999999998E-5</v>
      </c>
      <c r="I134" s="28">
        <f t="shared" si="7"/>
        <v>5.874195146111935E-6</v>
      </c>
      <c r="J134" s="84">
        <v>1.6460000000000002E-2</v>
      </c>
      <c r="K134" s="21">
        <f t="shared" si="8"/>
        <v>7.869257497786474E-6</v>
      </c>
      <c r="L134" s="25">
        <f t="shared" si="9"/>
        <v>0.74647387606318327</v>
      </c>
      <c r="M134" s="21"/>
    </row>
    <row r="135" spans="1:13" ht="13">
      <c r="A135" s="21">
        <v>-75</v>
      </c>
      <c r="B135" s="21">
        <f t="shared" si="5"/>
        <v>198.14999999999998</v>
      </c>
      <c r="C135" s="21">
        <v>506625</v>
      </c>
      <c r="D135" s="21">
        <v>1.762</v>
      </c>
      <c r="E135" s="21">
        <v>1025</v>
      </c>
      <c r="F135" s="21">
        <v>719.7</v>
      </c>
      <c r="G135" s="24">
        <f t="shared" si="6"/>
        <v>1.4242045296651382</v>
      </c>
      <c r="H135" s="30">
        <v>1.33E-5</v>
      </c>
      <c r="I135" s="28">
        <f t="shared" si="7"/>
        <v>7.5482406356413167E-6</v>
      </c>
      <c r="J135" s="84">
        <v>1.856E-2</v>
      </c>
      <c r="K135" s="21">
        <f t="shared" si="8"/>
        <v>1.0276570416101438E-5</v>
      </c>
      <c r="L135" s="25">
        <f t="shared" si="9"/>
        <v>0.7345096982758621</v>
      </c>
      <c r="M135" s="21"/>
    </row>
    <row r="136" spans="1:13" ht="13">
      <c r="A136" s="21">
        <v>-50</v>
      </c>
      <c r="B136" s="21">
        <f t="shared" si="5"/>
        <v>223.14999999999998</v>
      </c>
      <c r="C136" s="21">
        <v>506625</v>
      </c>
      <c r="D136" s="21">
        <v>1.5629999999999999</v>
      </c>
      <c r="E136" s="21">
        <v>1018.9999999999999</v>
      </c>
      <c r="F136" s="21">
        <v>718.5</v>
      </c>
      <c r="G136" s="24">
        <f t="shared" si="6"/>
        <v>1.4182324286708419</v>
      </c>
      <c r="H136" s="30">
        <v>1.4679999999999998E-5</v>
      </c>
      <c r="I136" s="28">
        <f t="shared" si="7"/>
        <v>9.3921944977607155E-6</v>
      </c>
      <c r="J136" s="84">
        <v>2.06E-2</v>
      </c>
      <c r="K136" s="21">
        <f t="shared" si="8"/>
        <v>1.2934035789607191E-5</v>
      </c>
      <c r="L136" s="25">
        <f t="shared" si="9"/>
        <v>0.72616116504854356</v>
      </c>
      <c r="M136" s="21"/>
    </row>
    <row r="137" spans="1:13" ht="13">
      <c r="A137" s="21">
        <v>-25</v>
      </c>
      <c r="B137" s="21">
        <f t="shared" ref="B137:B179" si="10">A137+273.15</f>
        <v>248.14999999999998</v>
      </c>
      <c r="C137" s="21">
        <v>506625</v>
      </c>
      <c r="D137" s="21">
        <v>1.405</v>
      </c>
      <c r="E137" s="21">
        <v>1016</v>
      </c>
      <c r="F137" s="21">
        <v>718.19999999999993</v>
      </c>
      <c r="G137" s="24">
        <f t="shared" ref="G137:G179" si="11">E137/F137</f>
        <v>1.4146477304372043</v>
      </c>
      <c r="H137" s="30">
        <v>1.6010000000000001E-5</v>
      </c>
      <c r="I137" s="28">
        <f t="shared" ref="I137:I179" si="12">H137/D137</f>
        <v>1.1395017793594306E-5</v>
      </c>
      <c r="J137" s="84">
        <v>2.2579999999999999E-2</v>
      </c>
      <c r="K137" s="21">
        <f t="shared" ref="K137:K179" si="13">J137/D137/E137</f>
        <v>1.581808501695295E-5</v>
      </c>
      <c r="L137" s="25">
        <f t="shared" ref="L137:L179" si="14">H137*E137/J137</f>
        <v>0.72037909654561572</v>
      </c>
      <c r="M137" s="21"/>
    </row>
    <row r="138" spans="1:13" ht="13">
      <c r="A138" s="21">
        <v>0</v>
      </c>
      <c r="B138" s="21">
        <f t="shared" si="10"/>
        <v>273.14999999999998</v>
      </c>
      <c r="C138" s="21">
        <v>506625</v>
      </c>
      <c r="D138" s="21">
        <v>1.276</v>
      </c>
      <c r="E138" s="21">
        <v>1014</v>
      </c>
      <c r="F138" s="21">
        <v>718.30000000000007</v>
      </c>
      <c r="G138" s="24">
        <f t="shared" si="11"/>
        <v>1.411666434637338</v>
      </c>
      <c r="H138" s="30">
        <v>1.7280000000000001E-5</v>
      </c>
      <c r="I138" s="28">
        <f t="shared" si="12"/>
        <v>1.3542319749216301E-5</v>
      </c>
      <c r="J138" s="84">
        <v>2.4500000000000001E-2</v>
      </c>
      <c r="K138" s="21">
        <f t="shared" si="13"/>
        <v>1.8935529545609122E-5</v>
      </c>
      <c r="L138" s="25">
        <f t="shared" si="14"/>
        <v>0.71518040816326522</v>
      </c>
      <c r="M138" s="21"/>
    </row>
    <row r="139" spans="1:13" ht="13">
      <c r="A139" s="21">
        <v>25</v>
      </c>
      <c r="B139" s="21">
        <f t="shared" si="10"/>
        <v>298.14999999999998</v>
      </c>
      <c r="C139" s="21">
        <v>506625</v>
      </c>
      <c r="D139" s="21">
        <v>1.169</v>
      </c>
      <c r="E139" s="21">
        <v>1012.9999999999999</v>
      </c>
      <c r="F139" s="21">
        <v>719</v>
      </c>
      <c r="G139" s="24">
        <f t="shared" si="11"/>
        <v>1.4089012517385255</v>
      </c>
      <c r="H139" s="30">
        <v>1.8510000000000001E-5</v>
      </c>
      <c r="I139" s="28">
        <f t="shared" si="12"/>
        <v>1.583404619332763E-5</v>
      </c>
      <c r="J139" s="84">
        <v>2.6380000000000001E-2</v>
      </c>
      <c r="K139" s="21">
        <f t="shared" si="13"/>
        <v>2.2276698893849587E-5</v>
      </c>
      <c r="L139" s="25">
        <f t="shared" si="14"/>
        <v>0.71078961334344193</v>
      </c>
      <c r="M139" s="21"/>
    </row>
    <row r="140" spans="1:13" ht="13">
      <c r="A140" s="21">
        <v>50</v>
      </c>
      <c r="B140" s="21">
        <f t="shared" si="10"/>
        <v>323.14999999999998</v>
      </c>
      <c r="C140" s="21">
        <v>506625</v>
      </c>
      <c r="D140" s="21">
        <v>1.0780000000000001</v>
      </c>
      <c r="E140" s="21">
        <v>1012.9999999999999</v>
      </c>
      <c r="F140" s="21">
        <v>720.19999999999993</v>
      </c>
      <c r="G140" s="24">
        <f t="shared" si="11"/>
        <v>1.4065537350735906</v>
      </c>
      <c r="H140" s="30">
        <v>1.969E-5</v>
      </c>
      <c r="I140" s="28">
        <f t="shared" si="12"/>
        <v>1.8265306122448979E-5</v>
      </c>
      <c r="J140" s="84">
        <v>2.8199999999999999E-2</v>
      </c>
      <c r="K140" s="21">
        <f t="shared" si="13"/>
        <v>2.5823844749243141E-5</v>
      </c>
      <c r="L140" s="25">
        <f t="shared" si="14"/>
        <v>0.70730390070921978</v>
      </c>
      <c r="M140" s="21"/>
    </row>
    <row r="141" spans="1:13" ht="13">
      <c r="A141" s="21">
        <v>75</v>
      </c>
      <c r="B141" s="21">
        <f t="shared" si="10"/>
        <v>348.15</v>
      </c>
      <c r="C141" s="21">
        <v>506625</v>
      </c>
      <c r="D141" s="21">
        <v>1</v>
      </c>
      <c r="E141" s="21">
        <v>1014</v>
      </c>
      <c r="F141" s="21">
        <v>721.9</v>
      </c>
      <c r="G141" s="24">
        <f t="shared" si="11"/>
        <v>1.4046266795955118</v>
      </c>
      <c r="H141" s="30">
        <v>2.084E-5</v>
      </c>
      <c r="I141" s="28">
        <f t="shared" si="12"/>
        <v>2.084E-5</v>
      </c>
      <c r="J141" s="84">
        <v>2.998E-2</v>
      </c>
      <c r="K141" s="21">
        <f t="shared" si="13"/>
        <v>2.9566074950690336E-5</v>
      </c>
      <c r="L141" s="25">
        <f t="shared" si="14"/>
        <v>0.70486190793862569</v>
      </c>
      <c r="M141" s="21"/>
    </row>
    <row r="142" spans="1:13" ht="13">
      <c r="A142" s="21">
        <v>100</v>
      </c>
      <c r="B142" s="21">
        <f t="shared" si="10"/>
        <v>373.15</v>
      </c>
      <c r="C142" s="21">
        <v>506625</v>
      </c>
      <c r="D142" s="21">
        <v>0.93330000000000002</v>
      </c>
      <c r="E142" s="21">
        <v>1014.9999999999999</v>
      </c>
      <c r="F142" s="21">
        <v>724.09999999999991</v>
      </c>
      <c r="G142" s="24">
        <f t="shared" si="11"/>
        <v>1.4017400911476317</v>
      </c>
      <c r="H142" s="30">
        <v>2.1949999999999998E-5</v>
      </c>
      <c r="I142" s="28">
        <f t="shared" si="12"/>
        <v>2.3518697096324865E-5</v>
      </c>
      <c r="J142" s="84">
        <v>3.1719999999999998E-2</v>
      </c>
      <c r="K142" s="21">
        <f t="shared" si="13"/>
        <v>3.3484658231108535E-5</v>
      </c>
      <c r="L142" s="25">
        <f t="shared" si="14"/>
        <v>0.70237232030264807</v>
      </c>
      <c r="M142" s="21"/>
    </row>
    <row r="143" spans="1:13" ht="13">
      <c r="A143" s="21">
        <v>125</v>
      </c>
      <c r="B143" s="21">
        <f t="shared" si="10"/>
        <v>398.15</v>
      </c>
      <c r="C143" s="21">
        <v>506625</v>
      </c>
      <c r="D143" s="21">
        <v>0.87460000000000004</v>
      </c>
      <c r="E143" s="21">
        <v>1016.9999999999999</v>
      </c>
      <c r="F143" s="21">
        <v>726.9</v>
      </c>
      <c r="G143" s="24">
        <f t="shared" si="11"/>
        <v>1.3990920346677671</v>
      </c>
      <c r="H143" s="30">
        <v>2.302E-5</v>
      </c>
      <c r="I143" s="28">
        <f t="shared" si="12"/>
        <v>2.632060370455065E-5</v>
      </c>
      <c r="J143" s="84">
        <v>3.3419999999999998E-2</v>
      </c>
      <c r="K143" s="21">
        <f t="shared" si="13"/>
        <v>3.757301272827966E-5</v>
      </c>
      <c r="L143" s="25">
        <f t="shared" si="14"/>
        <v>0.70051885098743261</v>
      </c>
      <c r="M143" s="21"/>
    </row>
    <row r="144" spans="1:13" ht="13">
      <c r="A144" s="21">
        <v>150</v>
      </c>
      <c r="B144" s="21">
        <f t="shared" si="10"/>
        <v>423.15</v>
      </c>
      <c r="C144" s="21">
        <v>506625</v>
      </c>
      <c r="D144" s="21">
        <v>0.82289999999999996</v>
      </c>
      <c r="E144" s="21">
        <v>1020</v>
      </c>
      <c r="F144" s="21">
        <v>730.1</v>
      </c>
      <c r="G144" s="24">
        <f t="shared" si="11"/>
        <v>1.3970688946719627</v>
      </c>
      <c r="H144" s="30">
        <v>2.4069999999999998E-5</v>
      </c>
      <c r="I144" s="28">
        <f t="shared" si="12"/>
        <v>2.9250212662534937E-5</v>
      </c>
      <c r="J144" s="84">
        <v>3.5090000000000003E-2</v>
      </c>
      <c r="K144" s="21">
        <f t="shared" si="13"/>
        <v>4.1805761069770001E-5</v>
      </c>
      <c r="L144" s="25">
        <f t="shared" si="14"/>
        <v>0.69966942148760314</v>
      </c>
      <c r="M144" s="21"/>
    </row>
    <row r="145" spans="1:13" ht="13">
      <c r="A145" s="21">
        <v>175</v>
      </c>
      <c r="B145" s="21">
        <f t="shared" si="10"/>
        <v>448.15</v>
      </c>
      <c r="C145" s="21">
        <v>506625</v>
      </c>
      <c r="D145" s="21">
        <v>0.77700000000000002</v>
      </c>
      <c r="E145" s="21">
        <v>1024</v>
      </c>
      <c r="F145" s="21">
        <v>733.8</v>
      </c>
      <c r="G145" s="24">
        <f t="shared" si="11"/>
        <v>1.3954756064322704</v>
      </c>
      <c r="H145" s="30">
        <v>2.5089999999999999E-5</v>
      </c>
      <c r="I145" s="28">
        <f t="shared" si="12"/>
        <v>3.2290862290862287E-5</v>
      </c>
      <c r="J145" s="84">
        <v>3.6719999999999996E-2</v>
      </c>
      <c r="K145" s="21">
        <f t="shared" si="13"/>
        <v>4.615106177606177E-5</v>
      </c>
      <c r="L145" s="25">
        <f t="shared" si="14"/>
        <v>0.69967755991285407</v>
      </c>
      <c r="M145" s="21"/>
    </row>
    <row r="146" spans="1:13" ht="13">
      <c r="A146" s="21">
        <v>200</v>
      </c>
      <c r="B146" s="21">
        <f t="shared" si="10"/>
        <v>473.15</v>
      </c>
      <c r="C146" s="21">
        <v>506625</v>
      </c>
      <c r="D146" s="21">
        <v>0.7359</v>
      </c>
      <c r="E146" s="21">
        <v>1027</v>
      </c>
      <c r="F146" s="21">
        <v>738</v>
      </c>
      <c r="G146" s="24">
        <f t="shared" si="11"/>
        <v>1.39159891598916</v>
      </c>
      <c r="H146" s="30">
        <v>2.6089999999999999E-5</v>
      </c>
      <c r="I146" s="28">
        <f t="shared" si="12"/>
        <v>3.5453186574262808E-5</v>
      </c>
      <c r="J146" s="84">
        <v>3.8329999999999996E-2</v>
      </c>
      <c r="K146" s="21">
        <f t="shared" si="13"/>
        <v>5.071653479441411E-5</v>
      </c>
      <c r="L146" s="25">
        <f t="shared" si="14"/>
        <v>0.69904591703626406</v>
      </c>
      <c r="M146" s="21"/>
    </row>
    <row r="147" spans="1:13" ht="13">
      <c r="A147" s="21">
        <v>250</v>
      </c>
      <c r="B147" s="21">
        <f t="shared" si="10"/>
        <v>523.15</v>
      </c>
      <c r="C147" s="21">
        <v>506625</v>
      </c>
      <c r="D147" s="21">
        <v>0.66549999999999998</v>
      </c>
      <c r="E147" s="21">
        <v>1036</v>
      </c>
      <c r="F147" s="21">
        <v>747.5</v>
      </c>
      <c r="G147" s="24">
        <f t="shared" si="11"/>
        <v>1.3859531772575251</v>
      </c>
      <c r="H147" s="30">
        <v>2.8010000000000001E-5</v>
      </c>
      <c r="I147" s="28">
        <f t="shared" si="12"/>
        <v>4.2088655146506389E-5</v>
      </c>
      <c r="J147" s="84">
        <v>4.1450000000000001E-2</v>
      </c>
      <c r="K147" s="21">
        <f t="shared" si="13"/>
        <v>6.0119688218861774E-5</v>
      </c>
      <c r="L147" s="25">
        <f t="shared" si="14"/>
        <v>0.70008106151990346</v>
      </c>
      <c r="M147" s="21"/>
    </row>
    <row r="148" spans="1:13" ht="13">
      <c r="A148" s="21">
        <v>300</v>
      </c>
      <c r="B148" s="21">
        <f t="shared" si="10"/>
        <v>573.15</v>
      </c>
      <c r="C148" s="21">
        <v>506625</v>
      </c>
      <c r="D148" s="21">
        <v>0.60750000000000004</v>
      </c>
      <c r="E148" s="21">
        <v>1047</v>
      </c>
      <c r="F148" s="21">
        <v>758.19999999999993</v>
      </c>
      <c r="G148" s="24">
        <f t="shared" si="11"/>
        <v>1.3809021366394092</v>
      </c>
      <c r="H148" s="30">
        <v>2.9850000000000001E-5</v>
      </c>
      <c r="I148" s="28">
        <f t="shared" si="12"/>
        <v>4.9135802469135802E-5</v>
      </c>
      <c r="J148" s="84">
        <v>4.4479999999999999E-2</v>
      </c>
      <c r="K148" s="21">
        <f t="shared" si="13"/>
        <v>6.9931334284512674E-5</v>
      </c>
      <c r="L148" s="25">
        <f t="shared" si="14"/>
        <v>0.70262927158273392</v>
      </c>
      <c r="M148" s="21"/>
    </row>
    <row r="149" spans="1:13" ht="13">
      <c r="A149" s="21">
        <v>400</v>
      </c>
      <c r="B149" s="21">
        <f t="shared" si="10"/>
        <v>673.15</v>
      </c>
      <c r="C149" s="21">
        <v>506625</v>
      </c>
      <c r="D149" s="21">
        <v>0.51719999999999999</v>
      </c>
      <c r="E149" s="21">
        <v>1070</v>
      </c>
      <c r="F149" s="21">
        <v>781.69999999999993</v>
      </c>
      <c r="G149" s="24">
        <f t="shared" si="11"/>
        <v>1.3688115645388257</v>
      </c>
      <c r="H149" s="30">
        <v>3.3309999999999998E-5</v>
      </c>
      <c r="I149" s="28">
        <f t="shared" si="12"/>
        <v>6.4404485692188699E-5</v>
      </c>
      <c r="J149" s="84">
        <v>5.0290000000000001E-2</v>
      </c>
      <c r="K149" s="21">
        <f t="shared" si="13"/>
        <v>9.08739365815932E-5</v>
      </c>
      <c r="L149" s="25">
        <f t="shared" si="14"/>
        <v>0.7087234042553191</v>
      </c>
      <c r="M149" s="21"/>
    </row>
    <row r="150" spans="1:13" ht="13">
      <c r="A150" s="21">
        <v>500</v>
      </c>
      <c r="B150" s="21">
        <f t="shared" si="10"/>
        <v>773.15</v>
      </c>
      <c r="C150" s="21">
        <v>506625</v>
      </c>
      <c r="D150" s="21">
        <v>0.45029999999999998</v>
      </c>
      <c r="E150" s="21">
        <v>1093</v>
      </c>
      <c r="F150" s="21">
        <v>805.6</v>
      </c>
      <c r="G150" s="24">
        <f t="shared" si="11"/>
        <v>1.3567527308838132</v>
      </c>
      <c r="H150" s="30">
        <v>3.6560000000000002E-5</v>
      </c>
      <c r="I150" s="28">
        <f t="shared" si="12"/>
        <v>8.1190317566067071E-5</v>
      </c>
      <c r="J150" s="84">
        <v>5.5840000000000001E-2</v>
      </c>
      <c r="K150" s="21">
        <f t="shared" si="13"/>
        <v>1.1345491132373071E-4</v>
      </c>
      <c r="L150" s="25">
        <f t="shared" si="14"/>
        <v>0.71561747851002866</v>
      </c>
      <c r="M150" s="21"/>
    </row>
    <row r="151" spans="1:13" ht="13">
      <c r="A151" s="21">
        <v>600</v>
      </c>
      <c r="B151" s="21">
        <f t="shared" si="10"/>
        <v>873.15</v>
      </c>
      <c r="C151" s="21">
        <v>506625</v>
      </c>
      <c r="D151" s="21">
        <v>0.39879999999999999</v>
      </c>
      <c r="E151" s="21">
        <v>1116</v>
      </c>
      <c r="F151" s="21">
        <v>828.30000000000007</v>
      </c>
      <c r="G151" s="24">
        <f t="shared" si="11"/>
        <v>1.3473379210431002</v>
      </c>
      <c r="H151" s="30">
        <v>3.9619999999999997E-5</v>
      </c>
      <c r="I151" s="28">
        <f t="shared" si="12"/>
        <v>9.9348044132397184E-5</v>
      </c>
      <c r="J151" s="84">
        <v>6.1179999999999998E-2</v>
      </c>
      <c r="K151" s="21">
        <f t="shared" si="13"/>
        <v>1.3746436441942314E-4</v>
      </c>
      <c r="L151" s="25">
        <f t="shared" si="14"/>
        <v>0.72271853546910758</v>
      </c>
      <c r="M151" s="21"/>
    </row>
    <row r="152" spans="1:13" ht="13">
      <c r="A152" s="21">
        <v>700</v>
      </c>
      <c r="B152" s="21">
        <f t="shared" si="10"/>
        <v>973.15</v>
      </c>
      <c r="C152" s="21">
        <v>506625</v>
      </c>
      <c r="D152" s="21">
        <v>0.35780000000000001</v>
      </c>
      <c r="E152" s="21">
        <v>1136</v>
      </c>
      <c r="F152" s="21">
        <v>849</v>
      </c>
      <c r="G152" s="24">
        <f t="shared" si="11"/>
        <v>1.3380447585394581</v>
      </c>
      <c r="H152" s="30">
        <v>4.2539999999999996E-5</v>
      </c>
      <c r="I152" s="28">
        <f t="shared" si="12"/>
        <v>1.1889323644494129E-4</v>
      </c>
      <c r="J152" s="84">
        <v>6.6349999999999992E-2</v>
      </c>
      <c r="K152" s="21">
        <f t="shared" si="13"/>
        <v>1.6323837378659885E-4</v>
      </c>
      <c r="L152" s="25">
        <f t="shared" si="14"/>
        <v>0.72834122079879426</v>
      </c>
      <c r="M152" s="21"/>
    </row>
    <row r="153" spans="1:13" ht="13">
      <c r="A153" s="21">
        <v>800</v>
      </c>
      <c r="B153" s="21">
        <f t="shared" si="10"/>
        <v>1073.1500000000001</v>
      </c>
      <c r="C153" s="21">
        <v>506625</v>
      </c>
      <c r="D153" s="21">
        <v>0.32450000000000001</v>
      </c>
      <c r="E153" s="21">
        <v>1155</v>
      </c>
      <c r="F153" s="21">
        <v>867.4</v>
      </c>
      <c r="G153" s="24">
        <f t="shared" si="11"/>
        <v>1.3315655983398662</v>
      </c>
      <c r="H153" s="30">
        <v>4.5340000000000003E-5</v>
      </c>
      <c r="I153" s="28">
        <f t="shared" si="12"/>
        <v>1.397226502311248E-4</v>
      </c>
      <c r="J153" s="84">
        <v>7.1379999999999999E-2</v>
      </c>
      <c r="K153" s="21">
        <f t="shared" si="13"/>
        <v>1.9044950940174361E-4</v>
      </c>
      <c r="L153" s="25">
        <f t="shared" si="14"/>
        <v>0.73364667974222475</v>
      </c>
      <c r="M153" s="21"/>
    </row>
    <row r="154" spans="1:13" ht="13">
      <c r="A154" s="21">
        <v>900</v>
      </c>
      <c r="B154" s="21">
        <f t="shared" si="10"/>
        <v>1173.1500000000001</v>
      </c>
      <c r="C154" s="21">
        <v>506625</v>
      </c>
      <c r="D154" s="21">
        <v>0.29680000000000001</v>
      </c>
      <c r="E154" s="21">
        <v>1171</v>
      </c>
      <c r="F154" s="21">
        <v>883.5</v>
      </c>
      <c r="G154" s="24">
        <f t="shared" si="11"/>
        <v>1.325410299943407</v>
      </c>
      <c r="H154" s="30">
        <v>4.8039999999999994E-5</v>
      </c>
      <c r="I154" s="28">
        <f t="shared" si="12"/>
        <v>1.6185983827493258E-4</v>
      </c>
      <c r="J154" s="84">
        <v>7.6299999999999993E-2</v>
      </c>
      <c r="K154" s="21">
        <f t="shared" si="13"/>
        <v>2.1953498864057489E-4</v>
      </c>
      <c r="L154" s="25">
        <f t="shared" si="14"/>
        <v>0.73728492791612055</v>
      </c>
      <c r="M154" s="21"/>
    </row>
    <row r="155" spans="1:13" ht="13">
      <c r="A155" s="21">
        <v>1000</v>
      </c>
      <c r="B155" s="21">
        <f t="shared" si="10"/>
        <v>1273.1500000000001</v>
      </c>
      <c r="C155" s="21">
        <v>506625</v>
      </c>
      <c r="D155" s="21">
        <v>0.27350000000000002</v>
      </c>
      <c r="E155" s="21">
        <v>1185</v>
      </c>
      <c r="F155" s="21">
        <v>897.59999999999991</v>
      </c>
      <c r="G155" s="24">
        <f t="shared" si="11"/>
        <v>1.3201871657754012</v>
      </c>
      <c r="H155" s="30">
        <v>5.0649999999999998E-5</v>
      </c>
      <c r="I155" s="28">
        <f t="shared" si="12"/>
        <v>1.8519195612431443E-4</v>
      </c>
      <c r="J155" s="84">
        <v>8.1119999999999998E-2</v>
      </c>
      <c r="K155" s="21">
        <f t="shared" si="13"/>
        <v>2.5029505010066411E-4</v>
      </c>
      <c r="L155" s="25">
        <f t="shared" si="14"/>
        <v>0.73989460059171597</v>
      </c>
      <c r="M155" s="21"/>
    </row>
    <row r="156" spans="1:13" ht="13">
      <c r="A156" s="21">
        <v>-150</v>
      </c>
      <c r="B156" s="21">
        <f t="shared" si="10"/>
        <v>123.14999999999998</v>
      </c>
      <c r="C156" s="21">
        <v>1013250</v>
      </c>
      <c r="D156" s="21">
        <v>32.200000000000003</v>
      </c>
      <c r="E156" s="21">
        <v>1251</v>
      </c>
      <c r="F156" s="21">
        <v>775.4</v>
      </c>
      <c r="G156" s="24">
        <f t="shared" si="11"/>
        <v>1.61336084601496</v>
      </c>
      <c r="H156" s="30">
        <v>8.9179999999999983E-6</v>
      </c>
      <c r="I156" s="28">
        <f t="shared" si="12"/>
        <v>2.7695652173913037E-7</v>
      </c>
      <c r="J156" s="84">
        <v>1.281E-2</v>
      </c>
      <c r="K156" s="21">
        <f t="shared" si="13"/>
        <v>3.1800646439370241E-7</v>
      </c>
      <c r="L156" s="25">
        <f t="shared" si="14"/>
        <v>0.8709147540983605</v>
      </c>
      <c r="M156" s="21"/>
    </row>
    <row r="157" spans="1:13" ht="13">
      <c r="A157" s="21">
        <v>-125</v>
      </c>
      <c r="B157" s="21">
        <f t="shared" si="10"/>
        <v>148.14999999999998</v>
      </c>
      <c r="C157" s="21">
        <v>1013250</v>
      </c>
      <c r="D157" s="21">
        <v>25.16</v>
      </c>
      <c r="E157" s="21">
        <v>1121</v>
      </c>
      <c r="F157" s="21">
        <v>741</v>
      </c>
      <c r="G157" s="24">
        <f t="shared" si="11"/>
        <v>1.5128205128205128</v>
      </c>
      <c r="H157" s="30">
        <v>1.048E-5</v>
      </c>
      <c r="I157" s="28">
        <f t="shared" si="12"/>
        <v>4.165341812400636E-7</v>
      </c>
      <c r="J157" s="84">
        <v>1.477E-2</v>
      </c>
      <c r="K157" s="21">
        <f t="shared" si="13"/>
        <v>5.2367789944533397E-7</v>
      </c>
      <c r="L157" s="25">
        <f t="shared" si="14"/>
        <v>0.79540148950575484</v>
      </c>
      <c r="M157" s="21"/>
    </row>
    <row r="158" spans="1:13" ht="13">
      <c r="A158" s="21">
        <v>-100</v>
      </c>
      <c r="B158" s="21">
        <f t="shared" si="10"/>
        <v>173.14999999999998</v>
      </c>
      <c r="C158" s="21">
        <v>1013250</v>
      </c>
      <c r="D158" s="21">
        <v>20.93</v>
      </c>
      <c r="E158" s="21">
        <v>1073</v>
      </c>
      <c r="F158" s="21">
        <v>729.1</v>
      </c>
      <c r="G158" s="24">
        <f t="shared" si="11"/>
        <v>1.4716774105061035</v>
      </c>
      <c r="H158" s="30">
        <v>1.198E-5</v>
      </c>
      <c r="I158" s="28">
        <f t="shared" si="12"/>
        <v>5.7238413760152899E-7</v>
      </c>
      <c r="J158" s="84">
        <v>1.6820000000000002E-2</v>
      </c>
      <c r="K158" s="21">
        <f t="shared" si="13"/>
        <v>7.4895727069640121E-7</v>
      </c>
      <c r="L158" s="25">
        <f t="shared" si="14"/>
        <v>0.76424137931034486</v>
      </c>
      <c r="M158" s="21"/>
    </row>
    <row r="159" spans="1:13" ht="13">
      <c r="A159" s="21">
        <v>-75</v>
      </c>
      <c r="B159" s="21">
        <f t="shared" si="10"/>
        <v>198.14999999999998</v>
      </c>
      <c r="C159" s="21">
        <v>1013250</v>
      </c>
      <c r="D159" s="21">
        <v>18.010000000000002</v>
      </c>
      <c r="E159" s="21">
        <v>1050</v>
      </c>
      <c r="F159" s="21">
        <v>723.9</v>
      </c>
      <c r="G159" s="24">
        <f t="shared" si="11"/>
        <v>1.4504765851636967</v>
      </c>
      <c r="H159" s="30">
        <v>1.341E-5</v>
      </c>
      <c r="I159" s="28">
        <f t="shared" si="12"/>
        <v>7.4458634092171016E-7</v>
      </c>
      <c r="J159" s="84">
        <v>1.8850000000000002E-2</v>
      </c>
      <c r="K159" s="21">
        <f t="shared" si="13"/>
        <v>9.9680071917717673E-7</v>
      </c>
      <c r="L159" s="25">
        <f t="shared" si="14"/>
        <v>0.74697612732095486</v>
      </c>
      <c r="M159" s="21"/>
    </row>
    <row r="160" spans="1:13" ht="13">
      <c r="A160" s="21">
        <v>-50</v>
      </c>
      <c r="B160" s="21">
        <f t="shared" si="10"/>
        <v>223.14999999999998</v>
      </c>
      <c r="C160" s="21">
        <v>1013250</v>
      </c>
      <c r="D160" s="21">
        <v>15.85</v>
      </c>
      <c r="E160" s="21">
        <v>1037</v>
      </c>
      <c r="F160" s="21">
        <v>721.30000000000007</v>
      </c>
      <c r="G160" s="24">
        <f t="shared" si="11"/>
        <v>1.4376819631221405</v>
      </c>
      <c r="H160" s="30">
        <v>1.4779999999999999E-5</v>
      </c>
      <c r="I160" s="28">
        <f t="shared" si="12"/>
        <v>9.3249211356466874E-7</v>
      </c>
      <c r="J160" s="84">
        <v>2.085E-2</v>
      </c>
      <c r="K160" s="21">
        <f t="shared" si="13"/>
        <v>1.2685220957080149E-6</v>
      </c>
      <c r="L160" s="25">
        <f t="shared" si="14"/>
        <v>0.73510119904076732</v>
      </c>
      <c r="M160" s="21"/>
    </row>
    <row r="161" spans="1:13" ht="13">
      <c r="A161" s="21">
        <v>-25</v>
      </c>
      <c r="B161" s="21">
        <f t="shared" si="10"/>
        <v>248.14999999999998</v>
      </c>
      <c r="C161" s="21">
        <v>1013250</v>
      </c>
      <c r="D161" s="21">
        <v>14.17</v>
      </c>
      <c r="E161" s="21">
        <v>1029</v>
      </c>
      <c r="F161" s="21">
        <v>720.19999999999993</v>
      </c>
      <c r="G161" s="24">
        <f t="shared" si="11"/>
        <v>1.4287697861705084</v>
      </c>
      <c r="H161" s="30">
        <v>1.6100000000000002E-5</v>
      </c>
      <c r="I161" s="28">
        <f t="shared" si="12"/>
        <v>1.1362032462949895E-6</v>
      </c>
      <c r="J161" s="84">
        <v>2.2800000000000001E-2</v>
      </c>
      <c r="K161" s="21">
        <f t="shared" si="13"/>
        <v>1.5636862669253607E-6</v>
      </c>
      <c r="L161" s="25">
        <f t="shared" si="14"/>
        <v>0.72661842105263164</v>
      </c>
      <c r="M161" s="21"/>
    </row>
    <row r="162" spans="1:13" ht="13">
      <c r="A162" s="21">
        <v>0</v>
      </c>
      <c r="B162" s="21">
        <f t="shared" si="10"/>
        <v>273.14999999999998</v>
      </c>
      <c r="C162" s="21">
        <v>1013250</v>
      </c>
      <c r="D162" s="21">
        <v>12.82</v>
      </c>
      <c r="E162" s="21">
        <v>1024</v>
      </c>
      <c r="F162" s="21">
        <v>719.9</v>
      </c>
      <c r="G162" s="24">
        <f t="shared" si="11"/>
        <v>1.4224197805250729</v>
      </c>
      <c r="H162" s="30">
        <v>1.736E-5</v>
      </c>
      <c r="I162" s="28">
        <f t="shared" si="12"/>
        <v>1.3541341653666145E-6</v>
      </c>
      <c r="J162" s="84">
        <v>2.47E-2</v>
      </c>
      <c r="K162" s="21">
        <f t="shared" si="13"/>
        <v>1.8815205733229329E-6</v>
      </c>
      <c r="L162" s="25">
        <f t="shared" si="14"/>
        <v>0.71970202429149799</v>
      </c>
      <c r="M162" s="21"/>
    </row>
    <row r="163" spans="1:13" ht="13">
      <c r="A163" s="21">
        <v>25</v>
      </c>
      <c r="B163" s="21">
        <f t="shared" si="10"/>
        <v>298.14999999999998</v>
      </c>
      <c r="C163" s="21">
        <v>1013250</v>
      </c>
      <c r="D163" s="21">
        <v>11.72</v>
      </c>
      <c r="E163" s="21">
        <v>1020.9999999999999</v>
      </c>
      <c r="F163" s="21">
        <v>720.30000000000007</v>
      </c>
      <c r="G163" s="24">
        <f t="shared" si="11"/>
        <v>1.4174649451617378</v>
      </c>
      <c r="H163" s="30">
        <v>1.8579999999999998E-5</v>
      </c>
      <c r="I163" s="28">
        <f t="shared" si="12"/>
        <v>1.585324232081911E-6</v>
      </c>
      <c r="J163" s="84">
        <v>2.6550000000000001E-2</v>
      </c>
      <c r="K163" s="21">
        <f t="shared" si="13"/>
        <v>2.2187643112387312E-6</v>
      </c>
      <c r="L163" s="25">
        <f t="shared" si="14"/>
        <v>0.71450772128060247</v>
      </c>
      <c r="M163" s="21"/>
    </row>
    <row r="164" spans="1:13" ht="13">
      <c r="A164" s="21">
        <v>50</v>
      </c>
      <c r="B164" s="21">
        <f t="shared" si="10"/>
        <v>323.14999999999998</v>
      </c>
      <c r="C164" s="21">
        <v>1013250</v>
      </c>
      <c r="D164" s="21">
        <v>10.79</v>
      </c>
      <c r="E164" s="21">
        <v>1020</v>
      </c>
      <c r="F164" s="21">
        <v>721.19999999999993</v>
      </c>
      <c r="G164" s="24">
        <f t="shared" si="11"/>
        <v>1.4143094841930117</v>
      </c>
      <c r="H164" s="30">
        <v>1.9760000000000001E-5</v>
      </c>
      <c r="I164" s="28">
        <f t="shared" si="12"/>
        <v>1.8313253012048195E-6</v>
      </c>
      <c r="J164" s="84">
        <v>2.836E-2</v>
      </c>
      <c r="K164" s="21">
        <f t="shared" si="13"/>
        <v>2.5768231296225628E-6</v>
      </c>
      <c r="L164" s="25">
        <f t="shared" si="14"/>
        <v>0.71069111424541609</v>
      </c>
      <c r="M164" s="21"/>
    </row>
    <row r="165" spans="1:13" ht="13">
      <c r="A165" s="21">
        <v>75</v>
      </c>
      <c r="B165" s="21">
        <f t="shared" si="10"/>
        <v>348.15</v>
      </c>
      <c r="C165" s="21">
        <v>1013250</v>
      </c>
      <c r="D165" s="21">
        <v>10</v>
      </c>
      <c r="E165" s="21">
        <v>1018.9999999999999</v>
      </c>
      <c r="F165" s="21">
        <v>722.8</v>
      </c>
      <c r="G165" s="24">
        <f t="shared" si="11"/>
        <v>1.4097952407304926</v>
      </c>
      <c r="H165" s="30">
        <v>2.0899999999999996E-5</v>
      </c>
      <c r="I165" s="28">
        <f t="shared" si="12"/>
        <v>2.0899999999999995E-6</v>
      </c>
      <c r="J165" s="84">
        <v>3.0120000000000001E-2</v>
      </c>
      <c r="K165" s="21">
        <f t="shared" si="13"/>
        <v>2.955839057899902E-6</v>
      </c>
      <c r="L165" s="25">
        <f t="shared" si="14"/>
        <v>0.70707503320053089</v>
      </c>
      <c r="M165" s="21"/>
    </row>
    <row r="166" spans="1:13" ht="13">
      <c r="A166" s="21">
        <v>100</v>
      </c>
      <c r="B166" s="21">
        <f t="shared" si="10"/>
        <v>373.15</v>
      </c>
      <c r="C166" s="21">
        <v>1013250</v>
      </c>
      <c r="D166" s="21">
        <v>9.3230000000000004</v>
      </c>
      <c r="E166" s="21">
        <v>1020</v>
      </c>
      <c r="F166" s="21">
        <v>724.9</v>
      </c>
      <c r="G166" s="24">
        <f t="shared" si="11"/>
        <v>1.4070906331907851</v>
      </c>
      <c r="H166" s="30">
        <v>2.2010000000000001E-5</v>
      </c>
      <c r="I166" s="28">
        <f t="shared" si="12"/>
        <v>2.3608280596374556E-6</v>
      </c>
      <c r="J166" s="84">
        <v>3.1850000000000003E-2</v>
      </c>
      <c r="K166" s="21">
        <f t="shared" si="13"/>
        <v>3.3492963848630735E-6</v>
      </c>
      <c r="L166" s="25">
        <f t="shared" si="14"/>
        <v>0.70487284144426998</v>
      </c>
      <c r="M166" s="21"/>
    </row>
    <row r="167" spans="1:13" ht="13">
      <c r="A167" s="21">
        <v>125</v>
      </c>
      <c r="B167" s="21">
        <f t="shared" si="10"/>
        <v>398.15</v>
      </c>
      <c r="C167" s="21">
        <v>1013250</v>
      </c>
      <c r="D167" s="21">
        <v>8.7309999999999999</v>
      </c>
      <c r="E167" s="21">
        <v>1020.9999999999999</v>
      </c>
      <c r="F167" s="21">
        <v>727.5</v>
      </c>
      <c r="G167" s="24">
        <f t="shared" si="11"/>
        <v>1.4034364261168384</v>
      </c>
      <c r="H167" s="30">
        <v>2.3079999999999996E-5</v>
      </c>
      <c r="I167" s="28">
        <f t="shared" si="12"/>
        <v>2.643454358034589E-6</v>
      </c>
      <c r="J167" s="84">
        <v>3.354E-2</v>
      </c>
      <c r="K167" s="21">
        <f t="shared" si="13"/>
        <v>3.7624724447130255E-6</v>
      </c>
      <c r="L167" s="25">
        <f t="shared" si="14"/>
        <v>0.70258437686344644</v>
      </c>
      <c r="M167" s="21"/>
    </row>
    <row r="168" spans="1:13" ht="13">
      <c r="A168" s="21">
        <v>150</v>
      </c>
      <c r="B168" s="21">
        <f t="shared" si="10"/>
        <v>423.15</v>
      </c>
      <c r="C168" s="21">
        <v>1013250</v>
      </c>
      <c r="D168" s="21">
        <v>8.2109000000000005</v>
      </c>
      <c r="E168" s="21">
        <v>1024</v>
      </c>
      <c r="F168" s="21">
        <v>730.7</v>
      </c>
      <c r="G168" s="24">
        <f t="shared" si="11"/>
        <v>1.4013959217188996</v>
      </c>
      <c r="H168" s="30">
        <v>2.4129999999999998E-5</v>
      </c>
      <c r="I168" s="28">
        <f t="shared" si="12"/>
        <v>2.9387765044026837E-6</v>
      </c>
      <c r="J168" s="84">
        <v>3.5200000000000002E-2</v>
      </c>
      <c r="K168" s="21">
        <f t="shared" si="13"/>
        <v>4.1865081781534302E-6</v>
      </c>
      <c r="L168" s="25">
        <f t="shared" si="14"/>
        <v>0.70196363636363623</v>
      </c>
      <c r="M168" s="21"/>
    </row>
    <row r="169" spans="1:13" ht="13">
      <c r="A169" s="21">
        <v>175</v>
      </c>
      <c r="B169" s="21">
        <f t="shared" si="10"/>
        <v>448.15</v>
      </c>
      <c r="C169" s="21">
        <v>1013250</v>
      </c>
      <c r="D169" s="21">
        <v>7.75</v>
      </c>
      <c r="E169" s="21">
        <v>1027</v>
      </c>
      <c r="F169" s="21">
        <v>734.3</v>
      </c>
      <c r="G169" s="24">
        <f t="shared" si="11"/>
        <v>1.3986109219664988</v>
      </c>
      <c r="H169" s="30">
        <v>2.5149999999999998E-5</v>
      </c>
      <c r="I169" s="28">
        <f t="shared" si="12"/>
        <v>3.2451612903225805E-6</v>
      </c>
      <c r="J169" s="84">
        <v>3.6830000000000002E-2</v>
      </c>
      <c r="K169" s="21">
        <f t="shared" si="13"/>
        <v>4.6273204133555293E-6</v>
      </c>
      <c r="L169" s="25">
        <f t="shared" si="14"/>
        <v>0.70130464295411343</v>
      </c>
      <c r="M169" s="21"/>
    </row>
    <row r="170" spans="1:13" ht="13">
      <c r="A170" s="21">
        <v>200</v>
      </c>
      <c r="B170" s="21">
        <f t="shared" si="10"/>
        <v>473.15</v>
      </c>
      <c r="C170" s="21">
        <v>1013250</v>
      </c>
      <c r="D170" s="21">
        <v>7.3381999999999996</v>
      </c>
      <c r="E170" s="21">
        <v>1030</v>
      </c>
      <c r="F170" s="21">
        <v>738.5</v>
      </c>
      <c r="G170" s="24">
        <f t="shared" si="11"/>
        <v>1.3947190250507786</v>
      </c>
      <c r="H170" s="30">
        <v>2.614E-5</v>
      </c>
      <c r="I170" s="28">
        <f t="shared" si="12"/>
        <v>3.5621814613938025E-6</v>
      </c>
      <c r="J170" s="84">
        <v>3.8420000000000003E-2</v>
      </c>
      <c r="K170" s="21">
        <f t="shared" si="13"/>
        <v>5.0831226831902122E-6</v>
      </c>
      <c r="L170" s="25">
        <f t="shared" si="14"/>
        <v>0.70078604893284735</v>
      </c>
      <c r="M170" s="21"/>
    </row>
    <row r="171" spans="1:13" ht="13">
      <c r="A171" s="21">
        <v>250</v>
      </c>
      <c r="B171" s="21">
        <f t="shared" si="10"/>
        <v>523.15</v>
      </c>
      <c r="C171" s="21">
        <v>1013250</v>
      </c>
      <c r="D171" s="21">
        <v>6.6349999999999998</v>
      </c>
      <c r="E171" s="21">
        <v>1039</v>
      </c>
      <c r="F171" s="21">
        <v>747.9</v>
      </c>
      <c r="G171" s="24">
        <f t="shared" si="11"/>
        <v>1.3892231581762269</v>
      </c>
      <c r="H171" s="30">
        <v>2.8059999999999999E-5</v>
      </c>
      <c r="I171" s="28">
        <f t="shared" si="12"/>
        <v>4.2290881688018083E-6</v>
      </c>
      <c r="J171" s="84">
        <v>4.1540000000000001E-2</v>
      </c>
      <c r="K171" s="21">
        <f t="shared" si="13"/>
        <v>6.0257348488090333E-6</v>
      </c>
      <c r="L171" s="25">
        <f t="shared" si="14"/>
        <v>0.70183774675012034</v>
      </c>
      <c r="M171" s="21"/>
    </row>
    <row r="172" spans="1:13" ht="13">
      <c r="A172" s="21">
        <v>300</v>
      </c>
      <c r="B172" s="21">
        <f t="shared" si="10"/>
        <v>573.15</v>
      </c>
      <c r="C172" s="21">
        <v>1013250</v>
      </c>
      <c r="D172" s="21">
        <v>6.0547000000000004</v>
      </c>
      <c r="E172" s="21">
        <v>1048</v>
      </c>
      <c r="F172" s="21">
        <v>758.6</v>
      </c>
      <c r="G172" s="24">
        <f t="shared" si="11"/>
        <v>1.3814922225151596</v>
      </c>
      <c r="H172" s="30">
        <v>2.989E-5</v>
      </c>
      <c r="I172" s="28">
        <f t="shared" si="12"/>
        <v>4.9366607759261401E-6</v>
      </c>
      <c r="J172" s="84">
        <v>4.4560000000000002E-2</v>
      </c>
      <c r="K172" s="21">
        <f t="shared" si="13"/>
        <v>7.0224922736825353E-6</v>
      </c>
      <c r="L172" s="25">
        <f t="shared" si="14"/>
        <v>0.7029784560143626</v>
      </c>
      <c r="M172" s="21"/>
    </row>
    <row r="173" spans="1:13" ht="13">
      <c r="A173" s="21">
        <v>400</v>
      </c>
      <c r="B173" s="21">
        <f t="shared" si="10"/>
        <v>673.15</v>
      </c>
      <c r="C173" s="21">
        <v>1013250</v>
      </c>
      <c r="D173" s="21">
        <v>5.1550000000000002</v>
      </c>
      <c r="E173" s="21">
        <v>1071</v>
      </c>
      <c r="F173" s="21">
        <v>781.90000000000009</v>
      </c>
      <c r="G173" s="24">
        <f t="shared" si="11"/>
        <v>1.3697403760071618</v>
      </c>
      <c r="H173" s="30">
        <v>3.3349999999999997E-5</v>
      </c>
      <c r="I173" s="28">
        <f t="shared" si="12"/>
        <v>6.4694471387002904E-6</v>
      </c>
      <c r="J173" s="84">
        <v>5.0360000000000002E-2</v>
      </c>
      <c r="K173" s="21">
        <f t="shared" si="13"/>
        <v>9.1215276928747579E-6</v>
      </c>
      <c r="L173" s="25">
        <f t="shared" si="14"/>
        <v>0.70925039714058769</v>
      </c>
      <c r="M173" s="21"/>
    </row>
    <row r="174" spans="1:13" ht="13">
      <c r="A174" s="21">
        <v>500</v>
      </c>
      <c r="B174" s="21">
        <f t="shared" si="10"/>
        <v>773.15</v>
      </c>
      <c r="C174" s="21">
        <v>1013250</v>
      </c>
      <c r="D174" s="21">
        <v>4.4888000000000003</v>
      </c>
      <c r="E174" s="21">
        <v>1094</v>
      </c>
      <c r="F174" s="21">
        <v>805.8</v>
      </c>
      <c r="G174" s="24">
        <f t="shared" si="11"/>
        <v>1.3576569868453712</v>
      </c>
      <c r="H174" s="30">
        <v>3.659E-5</v>
      </c>
      <c r="I174" s="28">
        <f t="shared" si="12"/>
        <v>8.1513990376047038E-6</v>
      </c>
      <c r="J174" s="84">
        <v>5.5899999999999998E-2</v>
      </c>
      <c r="K174" s="21">
        <f t="shared" si="13"/>
        <v>1.1383196430881229E-5</v>
      </c>
      <c r="L174" s="25">
        <f t="shared" si="14"/>
        <v>0.71609051878354213</v>
      </c>
      <c r="M174" s="21"/>
    </row>
    <row r="175" spans="1:13" ht="13">
      <c r="A175" s="21">
        <v>600</v>
      </c>
      <c r="B175" s="21">
        <f t="shared" si="10"/>
        <v>873.15</v>
      </c>
      <c r="C175" s="21">
        <v>1013250</v>
      </c>
      <c r="D175" s="21">
        <v>3.9754999999999998</v>
      </c>
      <c r="E175" s="21">
        <v>1117</v>
      </c>
      <c r="F175" s="21">
        <v>828.5</v>
      </c>
      <c r="G175" s="24">
        <f t="shared" si="11"/>
        <v>1.3482196741098371</v>
      </c>
      <c r="H175" s="30">
        <v>3.9649999999999995E-5</v>
      </c>
      <c r="I175" s="28">
        <f t="shared" si="12"/>
        <v>9.9735882278958621E-6</v>
      </c>
      <c r="J175" s="84">
        <v>6.123E-2</v>
      </c>
      <c r="K175" s="21">
        <f t="shared" si="13"/>
        <v>1.3788573184434158E-5</v>
      </c>
      <c r="L175" s="25">
        <f t="shared" si="14"/>
        <v>0.72332271762208067</v>
      </c>
      <c r="M175" s="21"/>
    </row>
    <row r="176" spans="1:13" ht="13">
      <c r="A176" s="21">
        <v>700</v>
      </c>
      <c r="B176" s="21">
        <f t="shared" si="10"/>
        <v>973.15</v>
      </c>
      <c r="C176" s="21">
        <v>1013250</v>
      </c>
      <c r="D176" s="21">
        <v>3.5676999999999999</v>
      </c>
      <c r="E176" s="21">
        <v>1137</v>
      </c>
      <c r="F176" s="21">
        <v>849.09999999999991</v>
      </c>
      <c r="G176" s="24">
        <f t="shared" si="11"/>
        <v>1.3390648922388413</v>
      </c>
      <c r="H176" s="30">
        <v>4.2570000000000001E-5</v>
      </c>
      <c r="I176" s="28">
        <f t="shared" si="12"/>
        <v>1.1932057067578553E-5</v>
      </c>
      <c r="J176" s="84">
        <v>6.6390000000000005E-2</v>
      </c>
      <c r="K176" s="21">
        <f t="shared" si="13"/>
        <v>1.6366426919096678E-5</v>
      </c>
      <c r="L176" s="25">
        <f t="shared" si="14"/>
        <v>0.7290569362855851</v>
      </c>
      <c r="M176" s="21"/>
    </row>
    <row r="177" spans="1:13" ht="13">
      <c r="A177" s="21">
        <v>800</v>
      </c>
      <c r="B177" s="21">
        <f t="shared" si="10"/>
        <v>1073.1500000000001</v>
      </c>
      <c r="C177" s="21">
        <v>1013250</v>
      </c>
      <c r="D177" s="21">
        <v>3.2359</v>
      </c>
      <c r="E177" s="21">
        <v>1155</v>
      </c>
      <c r="F177" s="21">
        <v>867.5</v>
      </c>
      <c r="G177" s="24">
        <f t="shared" si="11"/>
        <v>1.3314121037463977</v>
      </c>
      <c r="H177" s="30">
        <v>4.5359999999999999E-5</v>
      </c>
      <c r="I177" s="28">
        <f t="shared" si="12"/>
        <v>1.4017738496245249E-5</v>
      </c>
      <c r="J177" s="84">
        <v>7.1419999999999997E-2</v>
      </c>
      <c r="K177" s="21">
        <f t="shared" si="13"/>
        <v>1.9109211605889501E-5</v>
      </c>
      <c r="L177" s="25">
        <f t="shared" si="14"/>
        <v>0.73355922710725296</v>
      </c>
      <c r="M177" s="21"/>
    </row>
    <row r="178" spans="1:13" ht="13">
      <c r="A178" s="21">
        <v>900</v>
      </c>
      <c r="B178" s="21">
        <f t="shared" si="10"/>
        <v>1173.1500000000001</v>
      </c>
      <c r="C178" s="21">
        <v>1013250</v>
      </c>
      <c r="D178" s="21">
        <v>2.9605999999999999</v>
      </c>
      <c r="E178" s="21">
        <v>1171</v>
      </c>
      <c r="F178" s="21">
        <v>883.6</v>
      </c>
      <c r="G178" s="24">
        <f t="shared" si="11"/>
        <v>1.3252602987777276</v>
      </c>
      <c r="H178" s="30">
        <v>4.8059999999999997E-5</v>
      </c>
      <c r="I178" s="28">
        <f t="shared" si="12"/>
        <v>1.6233195973789095E-5</v>
      </c>
      <c r="J178" s="84">
        <v>7.6329999999999995E-2</v>
      </c>
      <c r="K178" s="21">
        <f t="shared" si="13"/>
        <v>2.2017024845461137E-5</v>
      </c>
      <c r="L178" s="25">
        <f t="shared" si="14"/>
        <v>0.73730197825232546</v>
      </c>
      <c r="M178" s="21"/>
    </row>
    <row r="179" spans="1:13" ht="13">
      <c r="A179" s="21">
        <v>1000</v>
      </c>
      <c r="B179" s="21">
        <f t="shared" si="10"/>
        <v>1273.1500000000001</v>
      </c>
      <c r="C179" s="21">
        <v>1013250</v>
      </c>
      <c r="D179" s="21">
        <v>2.7284999999999999</v>
      </c>
      <c r="E179" s="21">
        <v>1185</v>
      </c>
      <c r="F179" s="21">
        <v>897.7</v>
      </c>
      <c r="G179" s="24">
        <f t="shared" si="11"/>
        <v>1.320040102484126</v>
      </c>
      <c r="H179" s="30">
        <v>5.0670000000000001E-5</v>
      </c>
      <c r="I179" s="28">
        <f t="shared" si="12"/>
        <v>1.8570643210555253E-5</v>
      </c>
      <c r="J179" s="84">
        <v>8.1159999999999996E-2</v>
      </c>
      <c r="K179" s="21">
        <f t="shared" si="13"/>
        <v>2.5101503198384916E-5</v>
      </c>
      <c r="L179" s="25">
        <f t="shared" si="14"/>
        <v>0.73982195662888128</v>
      </c>
      <c r="M179" s="21"/>
    </row>
  </sheetData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"/>
  <sheetViews>
    <sheetView topLeftCell="A458" zoomScale="125" zoomScaleNormal="125" zoomScalePageLayoutView="125" workbookViewId="0">
      <selection activeCell="M170" sqref="M170"/>
    </sheetView>
  </sheetViews>
  <sheetFormatPr baseColWidth="10" defaultRowHeight="12" x14ac:dyDescent="0"/>
  <cols>
    <col min="1" max="7" width="11" bestFit="1" customWidth="1"/>
    <col min="8" max="8" width="12.6640625" bestFit="1" customWidth="1"/>
    <col min="9" max="9" width="15.6640625" bestFit="1" customWidth="1"/>
    <col min="10" max="10" width="11" bestFit="1" customWidth="1"/>
    <col min="11" max="12" width="12.6640625" bestFit="1" customWidth="1"/>
  </cols>
  <sheetData>
    <row r="1" spans="1:13" ht="13">
      <c r="A1" s="20" t="s">
        <v>27</v>
      </c>
      <c r="B1" s="21" t="s">
        <v>294</v>
      </c>
      <c r="C1" s="21"/>
      <c r="D1" s="21" t="s">
        <v>0</v>
      </c>
      <c r="E1" s="21" t="s">
        <v>1</v>
      </c>
      <c r="F1" s="21" t="s">
        <v>285</v>
      </c>
      <c r="G1" s="21"/>
      <c r="H1" s="21"/>
      <c r="I1" s="21"/>
      <c r="J1" s="21"/>
      <c r="K1" s="21"/>
      <c r="L1" s="21"/>
      <c r="M1" s="21"/>
    </row>
    <row r="2" spans="1:13" ht="13">
      <c r="A2" s="21" t="s">
        <v>334</v>
      </c>
      <c r="B2" s="21"/>
      <c r="C2" s="21"/>
      <c r="D2" s="21" t="s">
        <v>3</v>
      </c>
      <c r="E2" s="21" t="s">
        <v>4</v>
      </c>
      <c r="F2" s="21" t="s">
        <v>286</v>
      </c>
      <c r="G2" s="21"/>
      <c r="H2" s="21"/>
      <c r="I2" s="21"/>
      <c r="J2" s="21"/>
      <c r="K2" s="21"/>
      <c r="L2" s="21"/>
      <c r="M2" s="21"/>
    </row>
    <row r="3" spans="1:13" ht="13">
      <c r="A3" s="21"/>
      <c r="B3" s="21"/>
      <c r="C3" s="21"/>
      <c r="D3" s="21" t="s">
        <v>269</v>
      </c>
      <c r="E3" s="21" t="s">
        <v>336</v>
      </c>
      <c r="F3" s="21" t="s">
        <v>287</v>
      </c>
      <c r="G3" s="21"/>
      <c r="H3" s="21"/>
      <c r="I3" s="21"/>
      <c r="J3" s="21"/>
      <c r="K3" s="21"/>
      <c r="L3" s="21"/>
      <c r="M3" s="21"/>
    </row>
    <row r="4" spans="1:13" s="17" customFormat="1" ht="14" thickBot="1">
      <c r="A4" s="27"/>
      <c r="B4" s="27"/>
      <c r="C4" s="27"/>
      <c r="D4" s="27">
        <v>28.013480000000001</v>
      </c>
      <c r="E4" s="27">
        <v>0.29680390000000001</v>
      </c>
      <c r="F4" s="27"/>
      <c r="G4" s="27"/>
      <c r="H4" s="27"/>
      <c r="I4" s="27"/>
      <c r="J4" s="27"/>
      <c r="K4" s="27"/>
      <c r="L4" s="27"/>
      <c r="M4" s="27"/>
    </row>
    <row r="5" spans="1:13" ht="13">
      <c r="A5" s="21" t="s">
        <v>5</v>
      </c>
      <c r="B5" s="21" t="s">
        <v>5</v>
      </c>
      <c r="C5" s="21" t="s">
        <v>6</v>
      </c>
      <c r="D5" s="21" t="s">
        <v>24</v>
      </c>
      <c r="E5" s="21" t="s">
        <v>313</v>
      </c>
      <c r="F5" s="21" t="s">
        <v>7</v>
      </c>
      <c r="G5" s="21" t="s">
        <v>326</v>
      </c>
      <c r="H5" s="30" t="s">
        <v>325</v>
      </c>
      <c r="I5" s="28" t="s">
        <v>324</v>
      </c>
      <c r="J5" s="21" t="s">
        <v>327</v>
      </c>
      <c r="K5" s="21" t="s">
        <v>328</v>
      </c>
      <c r="L5" s="21" t="s">
        <v>320</v>
      </c>
      <c r="M5" s="21" t="s">
        <v>23</v>
      </c>
    </row>
    <row r="6" spans="1:13" ht="13">
      <c r="A6" s="22" t="s">
        <v>12</v>
      </c>
      <c r="B6" s="22" t="s">
        <v>13</v>
      </c>
      <c r="C6" s="21" t="s">
        <v>225</v>
      </c>
      <c r="D6" s="21" t="s">
        <v>17</v>
      </c>
      <c r="E6" s="21" t="s">
        <v>45</v>
      </c>
      <c r="F6" s="21" t="s">
        <v>45</v>
      </c>
      <c r="G6" s="21" t="s">
        <v>19</v>
      </c>
      <c r="H6" s="32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</row>
    <row r="7" spans="1:13" ht="13">
      <c r="A7" s="22"/>
      <c r="B7" s="22" t="s">
        <v>329</v>
      </c>
      <c r="C7" s="21" t="s">
        <v>330</v>
      </c>
      <c r="D7" s="21" t="s">
        <v>270</v>
      </c>
      <c r="E7" s="21" t="s">
        <v>271</v>
      </c>
      <c r="F7" s="21" t="s">
        <v>280</v>
      </c>
      <c r="G7" s="21" t="s">
        <v>293</v>
      </c>
      <c r="H7" s="32" t="s">
        <v>281</v>
      </c>
      <c r="I7" s="28" t="s">
        <v>323</v>
      </c>
      <c r="J7" s="21" t="s">
        <v>282</v>
      </c>
      <c r="K7" s="21" t="s">
        <v>283</v>
      </c>
      <c r="L7" s="21" t="s">
        <v>321</v>
      </c>
      <c r="M7" s="23" t="s">
        <v>268</v>
      </c>
    </row>
    <row r="8" spans="1:13" ht="13">
      <c r="A8" s="86">
        <v>-200</v>
      </c>
      <c r="B8" s="21">
        <f>A8+273.15</f>
        <v>73.149999999999977</v>
      </c>
      <c r="C8" s="21">
        <v>101325</v>
      </c>
      <c r="D8" s="21">
        <v>824.94</v>
      </c>
      <c r="E8" s="21">
        <v>2024</v>
      </c>
      <c r="F8" s="21">
        <v>1110</v>
      </c>
      <c r="G8" s="24">
        <f>E8/F8</f>
        <v>1.8234234234234235</v>
      </c>
      <c r="H8" s="21">
        <v>1.9130000000000001E-4</v>
      </c>
      <c r="I8" s="28">
        <f>H8/D8</f>
        <v>2.3189565301718914E-7</v>
      </c>
      <c r="J8" s="21">
        <v>0.1532</v>
      </c>
      <c r="K8" s="21">
        <f>J8/E8/D8</f>
        <v>9.1754187704248887E-8</v>
      </c>
      <c r="L8" s="25">
        <f>H8*E8/J8</f>
        <v>2.5273577023498697</v>
      </c>
      <c r="M8" s="21" t="s">
        <v>267</v>
      </c>
    </row>
    <row r="9" spans="1:13" ht="13">
      <c r="A9" s="86">
        <v>-190</v>
      </c>
      <c r="B9" s="21">
        <f t="shared" ref="B9:B72" si="0">A9+273.15</f>
        <v>83.149999999999977</v>
      </c>
      <c r="C9" s="21">
        <v>101325</v>
      </c>
      <c r="D9" s="21">
        <v>4.1948999999999996</v>
      </c>
      <c r="E9" s="21">
        <v>1102</v>
      </c>
      <c r="F9" s="21">
        <v>763</v>
      </c>
      <c r="G9" s="24">
        <f t="shared" ref="G9:G72" si="1">E9/F9</f>
        <v>1.4442988204456095</v>
      </c>
      <c r="H9" s="21">
        <v>5.8359999999999997E-6</v>
      </c>
      <c r="I9" s="28">
        <f t="shared" ref="I9:I72" si="2">H9/D9</f>
        <v>1.3912131397649527E-6</v>
      </c>
      <c r="J9" s="21">
        <v>7.7499999999999999E-3</v>
      </c>
      <c r="K9" s="21">
        <f t="shared" ref="K9:K72" si="3">J9/E9/D9</f>
        <v>1.6764804587923483E-6</v>
      </c>
      <c r="L9" s="25">
        <f t="shared" ref="L9:L72" si="4">H9*E9/J9</f>
        <v>0.82984154838709678</v>
      </c>
      <c r="M9" s="21" t="s">
        <v>265</v>
      </c>
    </row>
    <row r="10" spans="1:13" ht="13">
      <c r="A10" s="86">
        <v>-180</v>
      </c>
      <c r="B10" s="21">
        <f t="shared" si="0"/>
        <v>93.149999999999977</v>
      </c>
      <c r="C10" s="21">
        <v>101325</v>
      </c>
      <c r="D10" s="21">
        <v>3.7067000000000001</v>
      </c>
      <c r="E10" s="21">
        <v>1080</v>
      </c>
      <c r="F10" s="21">
        <v>755</v>
      </c>
      <c r="G10" s="24">
        <f t="shared" si="1"/>
        <v>1.4304635761589404</v>
      </c>
      <c r="H10" s="21">
        <v>6.5060000000000001E-6</v>
      </c>
      <c r="I10" s="28">
        <f t="shared" si="2"/>
        <v>1.7552000431650795E-6</v>
      </c>
      <c r="J10" s="21">
        <v>8.7209999999999996E-3</v>
      </c>
      <c r="K10" s="21">
        <f t="shared" si="3"/>
        <v>2.1784876035287451E-6</v>
      </c>
      <c r="L10" s="25">
        <f t="shared" si="4"/>
        <v>0.80569659442724462</v>
      </c>
      <c r="M10" s="21" t="s">
        <v>265</v>
      </c>
    </row>
    <row r="11" spans="1:13" ht="13">
      <c r="A11" s="86">
        <v>-170</v>
      </c>
      <c r="B11" s="21">
        <f t="shared" si="0"/>
        <v>103.14999999999998</v>
      </c>
      <c r="C11" s="21">
        <v>101325</v>
      </c>
      <c r="D11" s="21">
        <v>3.3258999999999999</v>
      </c>
      <c r="E11" s="21">
        <v>1068</v>
      </c>
      <c r="F11" s="21">
        <v>750</v>
      </c>
      <c r="G11" s="24">
        <f t="shared" si="1"/>
        <v>1.4239999999999999</v>
      </c>
      <c r="H11" s="21">
        <v>7.1639999999999995E-6</v>
      </c>
      <c r="I11" s="28">
        <f t="shared" si="2"/>
        <v>2.1540034276436454E-6</v>
      </c>
      <c r="J11" s="21">
        <v>9.6820000000000014E-3</v>
      </c>
      <c r="K11" s="21">
        <f t="shared" si="3"/>
        <v>2.7257413245019543E-6</v>
      </c>
      <c r="L11" s="25">
        <f t="shared" si="4"/>
        <v>0.7902449907043998</v>
      </c>
      <c r="M11" s="21" t="s">
        <v>265</v>
      </c>
    </row>
    <row r="12" spans="1:13" ht="13">
      <c r="A12" s="86">
        <v>-160</v>
      </c>
      <c r="B12" s="21">
        <f t="shared" si="0"/>
        <v>113.14999999999998</v>
      </c>
      <c r="C12" s="21">
        <v>101325</v>
      </c>
      <c r="D12" s="21">
        <v>3.0186999999999999</v>
      </c>
      <c r="E12" s="21">
        <v>1061</v>
      </c>
      <c r="F12" s="21">
        <v>748</v>
      </c>
      <c r="G12" s="24">
        <f t="shared" si="1"/>
        <v>1.4184491978609626</v>
      </c>
      <c r="H12" s="21">
        <v>7.8089999999999993E-6</v>
      </c>
      <c r="I12" s="28">
        <f t="shared" si="2"/>
        <v>2.5868751449299365E-6</v>
      </c>
      <c r="J12" s="21">
        <v>1.0630000000000001E-2</v>
      </c>
      <c r="K12" s="21">
        <f t="shared" si="3"/>
        <v>3.318928724741134E-6</v>
      </c>
      <c r="L12" s="25">
        <f t="shared" si="4"/>
        <v>0.77943076199435546</v>
      </c>
      <c r="M12" s="21" t="s">
        <v>265</v>
      </c>
    </row>
    <row r="13" spans="1:13" ht="13">
      <c r="A13" s="86">
        <v>-150</v>
      </c>
      <c r="B13" s="21">
        <f t="shared" si="0"/>
        <v>123.14999999999998</v>
      </c>
      <c r="C13" s="21">
        <v>101325</v>
      </c>
      <c r="D13" s="21">
        <v>2.7650999999999999</v>
      </c>
      <c r="E13" s="21">
        <v>1056</v>
      </c>
      <c r="F13" s="21">
        <v>746</v>
      </c>
      <c r="G13" s="24">
        <f t="shared" si="1"/>
        <v>1.4155495978552279</v>
      </c>
      <c r="H13" s="21">
        <v>8.4419999999999998E-6</v>
      </c>
      <c r="I13" s="28">
        <f t="shared" si="2"/>
        <v>3.0530541390908106E-6</v>
      </c>
      <c r="J13" s="21">
        <v>1.157E-2</v>
      </c>
      <c r="K13" s="21">
        <f t="shared" si="3"/>
        <v>3.9624025872262829E-6</v>
      </c>
      <c r="L13" s="25">
        <f t="shared" si="4"/>
        <v>0.770505790838375</v>
      </c>
      <c r="M13" s="21" t="s">
        <v>265</v>
      </c>
    </row>
    <row r="14" spans="1:13" ht="13">
      <c r="A14" s="86">
        <v>-140</v>
      </c>
      <c r="B14" s="21">
        <f t="shared" si="0"/>
        <v>133.14999999999998</v>
      </c>
      <c r="C14" s="21">
        <v>101325</v>
      </c>
      <c r="D14" s="21">
        <v>2.5516999999999999</v>
      </c>
      <c r="E14" s="21">
        <v>1052</v>
      </c>
      <c r="F14" s="21">
        <v>745</v>
      </c>
      <c r="G14" s="24">
        <f t="shared" si="1"/>
        <v>1.4120805369127516</v>
      </c>
      <c r="H14" s="21">
        <v>9.061999999999999E-6</v>
      </c>
      <c r="I14" s="28">
        <f t="shared" si="2"/>
        <v>3.5513579182505778E-6</v>
      </c>
      <c r="J14" s="21">
        <v>1.2490000000000001E-2</v>
      </c>
      <c r="K14" s="21">
        <f t="shared" si="3"/>
        <v>4.6528289274383702E-6</v>
      </c>
      <c r="L14" s="25">
        <f t="shared" si="4"/>
        <v>0.76326853482786206</v>
      </c>
      <c r="M14" s="21" t="s">
        <v>265</v>
      </c>
    </row>
    <row r="15" spans="1:13" ht="13">
      <c r="A15" s="86">
        <v>-130</v>
      </c>
      <c r="B15" s="21">
        <f t="shared" si="0"/>
        <v>143.14999999999998</v>
      </c>
      <c r="C15" s="21">
        <v>101325</v>
      </c>
      <c r="D15" s="21">
        <v>2.3694999999999999</v>
      </c>
      <c r="E15" s="21">
        <v>1050</v>
      </c>
      <c r="F15" s="21">
        <v>745</v>
      </c>
      <c r="G15" s="24">
        <f t="shared" si="1"/>
        <v>1.4093959731543624</v>
      </c>
      <c r="H15" s="21">
        <v>9.6699999999999989E-6</v>
      </c>
      <c r="I15" s="28">
        <f t="shared" si="2"/>
        <v>4.081029753112471E-6</v>
      </c>
      <c r="J15" s="21">
        <v>1.3390000000000001E-2</v>
      </c>
      <c r="K15" s="21">
        <f t="shared" si="3"/>
        <v>5.3818868758729488E-6</v>
      </c>
      <c r="L15" s="25">
        <f t="shared" si="4"/>
        <v>0.75828976848394314</v>
      </c>
      <c r="M15" s="21" t="s">
        <v>265</v>
      </c>
    </row>
    <row r="16" spans="1:13" ht="13">
      <c r="A16" s="86">
        <v>-120</v>
      </c>
      <c r="B16" s="21">
        <f t="shared" si="0"/>
        <v>153.14999999999998</v>
      </c>
      <c r="C16" s="21">
        <v>101325</v>
      </c>
      <c r="D16" s="21">
        <v>2.2119</v>
      </c>
      <c r="E16" s="21">
        <v>1048</v>
      </c>
      <c r="F16" s="21">
        <v>744</v>
      </c>
      <c r="G16" s="24">
        <f t="shared" si="1"/>
        <v>1.4086021505376345</v>
      </c>
      <c r="H16" s="21">
        <v>1.027E-5</v>
      </c>
      <c r="I16" s="28">
        <f t="shared" si="2"/>
        <v>4.6430670464306703E-6</v>
      </c>
      <c r="J16" s="21">
        <v>1.4279999999999999E-2</v>
      </c>
      <c r="K16" s="21">
        <f t="shared" si="3"/>
        <v>6.1602939547327098E-6</v>
      </c>
      <c r="L16" s="25">
        <f t="shared" si="4"/>
        <v>0.75370868347338937</v>
      </c>
      <c r="M16" s="21" t="s">
        <v>265</v>
      </c>
    </row>
    <row r="17" spans="1:13" ht="13">
      <c r="A17" s="86">
        <v>-110</v>
      </c>
      <c r="B17" s="21">
        <f t="shared" si="0"/>
        <v>163.14999999999998</v>
      </c>
      <c r="C17" s="21">
        <v>101325</v>
      </c>
      <c r="D17" s="21">
        <v>2.0741999999999998</v>
      </c>
      <c r="E17" s="21">
        <v>1046</v>
      </c>
      <c r="F17" s="21">
        <v>744</v>
      </c>
      <c r="G17" s="24">
        <f t="shared" si="1"/>
        <v>1.4059139784946237</v>
      </c>
      <c r="H17" s="21">
        <v>1.0849999999999999E-5</v>
      </c>
      <c r="I17" s="28">
        <f t="shared" si="2"/>
        <v>5.2309324076752484E-6</v>
      </c>
      <c r="J17" s="21">
        <v>1.516E-2</v>
      </c>
      <c r="K17" s="21">
        <f t="shared" si="3"/>
        <v>6.9874206148819534E-6</v>
      </c>
      <c r="L17" s="25">
        <f t="shared" si="4"/>
        <v>0.74862137203166224</v>
      </c>
      <c r="M17" s="21" t="s">
        <v>265</v>
      </c>
    </row>
    <row r="18" spans="1:13" ht="13">
      <c r="A18" s="86">
        <v>-100</v>
      </c>
      <c r="B18" s="21">
        <f t="shared" si="0"/>
        <v>173.14999999999998</v>
      </c>
      <c r="C18" s="21">
        <v>101325</v>
      </c>
      <c r="D18" s="21">
        <v>1.9529000000000001</v>
      </c>
      <c r="E18" s="21">
        <v>1045</v>
      </c>
      <c r="F18" s="21">
        <v>743</v>
      </c>
      <c r="G18" s="24">
        <f t="shared" si="1"/>
        <v>1.4064602960969044</v>
      </c>
      <c r="H18" s="21">
        <v>1.1419999999999999E-5</v>
      </c>
      <c r="I18" s="28">
        <f t="shared" si="2"/>
        <v>5.8477136566132412E-6</v>
      </c>
      <c r="J18" s="21">
        <v>1.602E-2</v>
      </c>
      <c r="K18" s="21">
        <f t="shared" si="3"/>
        <v>7.8499378056581783E-6</v>
      </c>
      <c r="L18" s="25">
        <f t="shared" si="4"/>
        <v>0.74493757802746563</v>
      </c>
      <c r="M18" s="21" t="s">
        <v>265</v>
      </c>
    </row>
    <row r="19" spans="1:13" ht="13">
      <c r="A19" s="86">
        <v>-90</v>
      </c>
      <c r="B19" s="21">
        <f t="shared" si="0"/>
        <v>183.14999999999998</v>
      </c>
      <c r="C19" s="21">
        <v>101325</v>
      </c>
      <c r="D19" s="21">
        <v>1.8451</v>
      </c>
      <c r="E19" s="21">
        <v>1045</v>
      </c>
      <c r="F19" s="21">
        <v>743</v>
      </c>
      <c r="G19" s="24">
        <f t="shared" si="1"/>
        <v>1.4064602960969044</v>
      </c>
      <c r="H19" s="21">
        <v>1.199E-5</v>
      </c>
      <c r="I19" s="28">
        <f t="shared" si="2"/>
        <v>6.4982927754593246E-6</v>
      </c>
      <c r="J19" s="21">
        <v>1.6879999999999999E-2</v>
      </c>
      <c r="K19" s="21">
        <f t="shared" si="3"/>
        <v>8.7545986926707983E-6</v>
      </c>
      <c r="L19" s="25">
        <f t="shared" si="4"/>
        <v>0.74227191943127968</v>
      </c>
      <c r="M19" s="21" t="s">
        <v>265</v>
      </c>
    </row>
    <row r="20" spans="1:13" ht="13">
      <c r="A20" s="86">
        <v>-80</v>
      </c>
      <c r="B20" s="21">
        <f t="shared" si="0"/>
        <v>193.14999999999998</v>
      </c>
      <c r="C20" s="21">
        <v>101325</v>
      </c>
      <c r="D20" s="21">
        <v>1.7485999999999999</v>
      </c>
      <c r="E20" s="21">
        <v>1044</v>
      </c>
      <c r="F20" s="21">
        <v>743</v>
      </c>
      <c r="G20" s="24">
        <f t="shared" si="1"/>
        <v>1.405114401076716</v>
      </c>
      <c r="H20" s="21">
        <v>1.2539999999999999E-5</v>
      </c>
      <c r="I20" s="28">
        <f t="shared" si="2"/>
        <v>7.1714514468717825E-6</v>
      </c>
      <c r="J20" s="21">
        <v>1.771E-2</v>
      </c>
      <c r="K20" s="21">
        <f t="shared" si="3"/>
        <v>9.701247588108802E-6</v>
      </c>
      <c r="L20" s="25">
        <f t="shared" si="4"/>
        <v>0.73922981366459617</v>
      </c>
      <c r="M20" s="21" t="s">
        <v>265</v>
      </c>
    </row>
    <row r="21" spans="1:13" ht="13">
      <c r="A21" s="86">
        <v>-70</v>
      </c>
      <c r="B21" s="21">
        <f t="shared" si="0"/>
        <v>203.14999999999998</v>
      </c>
      <c r="C21" s="21">
        <v>101325</v>
      </c>
      <c r="D21" s="21">
        <v>1.6618999999999999</v>
      </c>
      <c r="E21" s="21">
        <v>1043</v>
      </c>
      <c r="F21" s="21">
        <v>743</v>
      </c>
      <c r="G21" s="24">
        <f t="shared" si="1"/>
        <v>1.4037685060565277</v>
      </c>
      <c r="H21" s="21">
        <v>1.308E-5</v>
      </c>
      <c r="I21" s="28">
        <f t="shared" si="2"/>
        <v>7.8705096576207964E-6</v>
      </c>
      <c r="J21" s="21">
        <v>1.8540000000000001E-2</v>
      </c>
      <c r="K21" s="21">
        <f t="shared" si="3"/>
        <v>1.0695978802346908E-5</v>
      </c>
      <c r="L21" s="25">
        <f t="shared" si="4"/>
        <v>0.73583818770226539</v>
      </c>
      <c r="M21" s="21" t="s">
        <v>265</v>
      </c>
    </row>
    <row r="22" spans="1:13" ht="13">
      <c r="A22" s="86">
        <v>-60</v>
      </c>
      <c r="B22" s="21">
        <f t="shared" si="0"/>
        <v>213.14999999999998</v>
      </c>
      <c r="C22" s="21">
        <v>101325</v>
      </c>
      <c r="D22" s="21">
        <v>1.5832999999999999</v>
      </c>
      <c r="E22" s="21">
        <v>1043</v>
      </c>
      <c r="F22" s="21">
        <v>743</v>
      </c>
      <c r="G22" s="24">
        <f t="shared" si="1"/>
        <v>1.4037685060565277</v>
      </c>
      <c r="H22" s="21">
        <v>1.3609999999999998E-5</v>
      </c>
      <c r="I22" s="28">
        <f t="shared" si="2"/>
        <v>8.5959704414829775E-6</v>
      </c>
      <c r="J22" s="21">
        <v>1.9350000000000003E-2</v>
      </c>
      <c r="K22" s="21">
        <f t="shared" si="3"/>
        <v>1.1717459177674167E-5</v>
      </c>
      <c r="L22" s="25">
        <f t="shared" si="4"/>
        <v>0.73360361757105919</v>
      </c>
      <c r="M22" s="21" t="s">
        <v>265</v>
      </c>
    </row>
    <row r="23" spans="1:13" ht="13">
      <c r="A23" s="86">
        <v>-50</v>
      </c>
      <c r="B23" s="21">
        <f t="shared" si="0"/>
        <v>223.14999999999998</v>
      </c>
      <c r="C23" s="21">
        <v>101325</v>
      </c>
      <c r="D23" s="21">
        <v>1.5119</v>
      </c>
      <c r="E23" s="21">
        <v>1042</v>
      </c>
      <c r="F23" s="21">
        <v>743</v>
      </c>
      <c r="G23" s="24">
        <f t="shared" si="1"/>
        <v>1.4024226110363391</v>
      </c>
      <c r="H23" s="21">
        <v>1.414E-5</v>
      </c>
      <c r="I23" s="28">
        <f t="shared" si="2"/>
        <v>9.3524704014815792E-6</v>
      </c>
      <c r="J23" s="21">
        <v>2.0149999999999998E-2</v>
      </c>
      <c r="K23" s="21">
        <f t="shared" si="3"/>
        <v>1.2790404061242103E-5</v>
      </c>
      <c r="L23" s="25">
        <f t="shared" si="4"/>
        <v>0.73120992555831277</v>
      </c>
      <c r="M23" s="21" t="s">
        <v>265</v>
      </c>
    </row>
    <row r="24" spans="1:13" ht="13">
      <c r="A24" s="86">
        <v>-40</v>
      </c>
      <c r="B24" s="21">
        <f t="shared" si="0"/>
        <v>233.14999999999998</v>
      </c>
      <c r="C24" s="21">
        <v>101325</v>
      </c>
      <c r="D24" s="21">
        <v>1.4467000000000001</v>
      </c>
      <c r="E24" s="21">
        <v>1042</v>
      </c>
      <c r="F24" s="21">
        <v>743</v>
      </c>
      <c r="G24" s="24">
        <f t="shared" si="1"/>
        <v>1.4024226110363391</v>
      </c>
      <c r="H24" s="21">
        <v>1.465E-5</v>
      </c>
      <c r="I24" s="28">
        <f t="shared" si="2"/>
        <v>1.0126494781226238E-5</v>
      </c>
      <c r="J24" s="21">
        <v>2.094E-2</v>
      </c>
      <c r="K24" s="21">
        <f t="shared" si="3"/>
        <v>1.3890902944513205E-5</v>
      </c>
      <c r="L24" s="25">
        <f t="shared" si="4"/>
        <v>0.72900191021967531</v>
      </c>
      <c r="M24" s="21" t="s">
        <v>265</v>
      </c>
    </row>
    <row r="25" spans="1:13" ht="13">
      <c r="A25" s="86">
        <v>-30</v>
      </c>
      <c r="B25" s="21">
        <f t="shared" si="0"/>
        <v>243.14999999999998</v>
      </c>
      <c r="C25" s="21">
        <v>101325</v>
      </c>
      <c r="D25" s="21">
        <v>1.3869</v>
      </c>
      <c r="E25" s="21">
        <v>1042</v>
      </c>
      <c r="F25" s="21">
        <v>743</v>
      </c>
      <c r="G25" s="24">
        <f t="shared" si="1"/>
        <v>1.4024226110363391</v>
      </c>
      <c r="H25" s="21">
        <v>1.5159999999999999E-5</v>
      </c>
      <c r="I25" s="28">
        <f t="shared" si="2"/>
        <v>1.0930852981469464E-5</v>
      </c>
      <c r="J25" s="21">
        <v>2.172E-2</v>
      </c>
      <c r="K25" s="21">
        <f t="shared" si="3"/>
        <v>1.5029583784324643E-5</v>
      </c>
      <c r="L25" s="25">
        <f t="shared" si="4"/>
        <v>0.72728913443830567</v>
      </c>
      <c r="M25" s="21" t="s">
        <v>265</v>
      </c>
    </row>
    <row r="26" spans="1:13" ht="13">
      <c r="A26" s="86">
        <v>-20</v>
      </c>
      <c r="B26" s="21">
        <f t="shared" si="0"/>
        <v>253.14999999999998</v>
      </c>
      <c r="C26" s="21">
        <v>101325</v>
      </c>
      <c r="D26" s="21">
        <v>1.3319000000000001</v>
      </c>
      <c r="E26" s="21">
        <v>1042</v>
      </c>
      <c r="F26" s="21">
        <v>743</v>
      </c>
      <c r="G26" s="24">
        <f t="shared" si="1"/>
        <v>1.4024226110363391</v>
      </c>
      <c r="H26" s="21">
        <v>1.5659999999999999E-5</v>
      </c>
      <c r="I26" s="28">
        <f t="shared" si="2"/>
        <v>1.1757639462422102E-5</v>
      </c>
      <c r="J26" s="21">
        <v>2.249E-2</v>
      </c>
      <c r="K26" s="21">
        <f t="shared" si="3"/>
        <v>1.6205040380020804E-5</v>
      </c>
      <c r="L26" s="25">
        <f t="shared" si="4"/>
        <v>0.72555446865273465</v>
      </c>
      <c r="M26" s="21" t="s">
        <v>265</v>
      </c>
    </row>
    <row r="27" spans="1:13" ht="13">
      <c r="A27" s="86">
        <v>-10</v>
      </c>
      <c r="B27" s="21">
        <f t="shared" si="0"/>
        <v>263.14999999999998</v>
      </c>
      <c r="C27" s="21">
        <v>101325</v>
      </c>
      <c r="D27" s="21">
        <v>1.2810999999999999</v>
      </c>
      <c r="E27" s="21">
        <v>1042</v>
      </c>
      <c r="F27" s="21">
        <v>743</v>
      </c>
      <c r="G27" s="24">
        <f t="shared" si="1"/>
        <v>1.4024226110363391</v>
      </c>
      <c r="H27" s="21">
        <v>1.615E-5</v>
      </c>
      <c r="I27" s="28">
        <f t="shared" si="2"/>
        <v>1.2606353914604638E-5</v>
      </c>
      <c r="J27" s="21">
        <v>2.325E-2</v>
      </c>
      <c r="K27" s="21">
        <f t="shared" si="3"/>
        <v>1.7416954090107606E-5</v>
      </c>
      <c r="L27" s="25">
        <f t="shared" si="4"/>
        <v>0.72379784946236558</v>
      </c>
      <c r="M27" s="21" t="s">
        <v>265</v>
      </c>
    </row>
    <row r="28" spans="1:13" ht="13">
      <c r="A28" s="67">
        <v>0</v>
      </c>
      <c r="B28" s="21">
        <f t="shared" si="0"/>
        <v>273.14999999999998</v>
      </c>
      <c r="C28" s="21">
        <v>101325</v>
      </c>
      <c r="D28" s="21">
        <v>1.234</v>
      </c>
      <c r="E28" s="21">
        <v>1041</v>
      </c>
      <c r="F28" s="21">
        <v>743</v>
      </c>
      <c r="G28" s="24">
        <f t="shared" si="1"/>
        <v>1.4010767160161508</v>
      </c>
      <c r="H28" s="21">
        <v>1.6629999999999998E-5</v>
      </c>
      <c r="I28" s="28">
        <f t="shared" si="2"/>
        <v>1.3476499189627227E-5</v>
      </c>
      <c r="J28" s="21">
        <v>2.4E-2</v>
      </c>
      <c r="K28" s="21">
        <f t="shared" si="3"/>
        <v>1.8682945740054838E-5</v>
      </c>
      <c r="L28" s="25">
        <f t="shared" si="4"/>
        <v>0.72132624999999984</v>
      </c>
      <c r="M28" s="21" t="s">
        <v>265</v>
      </c>
    </row>
    <row r="29" spans="1:13" ht="13">
      <c r="A29" s="21">
        <v>10</v>
      </c>
      <c r="B29" s="21">
        <f t="shared" si="0"/>
        <v>283.14999999999998</v>
      </c>
      <c r="C29" s="21">
        <v>101325</v>
      </c>
      <c r="D29" s="21">
        <v>1.1902999999999999</v>
      </c>
      <c r="E29" s="21">
        <v>1041</v>
      </c>
      <c r="F29" s="21">
        <v>743</v>
      </c>
      <c r="G29" s="24">
        <f t="shared" si="1"/>
        <v>1.4010767160161508</v>
      </c>
      <c r="H29" s="21">
        <v>1.7100000000000002E-5</v>
      </c>
      <c r="I29" s="28">
        <f t="shared" si="2"/>
        <v>1.436612618667563E-5</v>
      </c>
      <c r="J29" s="21">
        <v>2.4739999999999998E-2</v>
      </c>
      <c r="K29" s="21">
        <f t="shared" si="3"/>
        <v>1.996606736990158E-5</v>
      </c>
      <c r="L29" s="25">
        <f t="shared" si="4"/>
        <v>0.71952708164915136</v>
      </c>
      <c r="M29" s="21" t="s">
        <v>265</v>
      </c>
    </row>
    <row r="30" spans="1:13" ht="13">
      <c r="A30" s="21">
        <v>20</v>
      </c>
      <c r="B30" s="21">
        <f t="shared" si="0"/>
        <v>293.14999999999998</v>
      </c>
      <c r="C30" s="21">
        <v>101325</v>
      </c>
      <c r="D30" s="21">
        <v>1.1496</v>
      </c>
      <c r="E30" s="21">
        <v>1041</v>
      </c>
      <c r="F30" s="21">
        <v>743</v>
      </c>
      <c r="G30" s="24">
        <f t="shared" si="1"/>
        <v>1.4010767160161508</v>
      </c>
      <c r="H30" s="21">
        <v>1.7569999999999999E-5</v>
      </c>
      <c r="I30" s="28">
        <f t="shared" si="2"/>
        <v>1.528357689631176E-5</v>
      </c>
      <c r="J30" s="21">
        <v>2.547E-2</v>
      </c>
      <c r="K30" s="21">
        <f t="shared" si="3"/>
        <v>2.1282932141288589E-5</v>
      </c>
      <c r="L30" s="25">
        <f t="shared" si="4"/>
        <v>0.71811425206124857</v>
      </c>
      <c r="M30" s="21" t="s">
        <v>265</v>
      </c>
    </row>
    <row r="31" spans="1:13" ht="13">
      <c r="A31" s="21">
        <v>30</v>
      </c>
      <c r="B31" s="21">
        <f t="shared" si="0"/>
        <v>303.14999999999998</v>
      </c>
      <c r="C31" s="21">
        <v>101325</v>
      </c>
      <c r="D31" s="21">
        <v>1.1115999999999999</v>
      </c>
      <c r="E31" s="21">
        <v>1041</v>
      </c>
      <c r="F31" s="21">
        <v>743</v>
      </c>
      <c r="G31" s="24">
        <f t="shared" si="1"/>
        <v>1.4010767160161508</v>
      </c>
      <c r="H31" s="21">
        <v>1.8030000000000002E-5</v>
      </c>
      <c r="I31" s="28">
        <f t="shared" si="2"/>
        <v>1.6219863260165528E-5</v>
      </c>
      <c r="J31" s="21">
        <v>2.6200000000000001E-2</v>
      </c>
      <c r="K31" s="21">
        <f t="shared" si="3"/>
        <v>2.2641334642728386E-5</v>
      </c>
      <c r="L31" s="25">
        <f t="shared" si="4"/>
        <v>0.71638282442748091</v>
      </c>
      <c r="M31" s="21" t="s">
        <v>265</v>
      </c>
    </row>
    <row r="32" spans="1:13" ht="13">
      <c r="A32" s="21">
        <v>40</v>
      </c>
      <c r="B32" s="21">
        <f t="shared" si="0"/>
        <v>313.14999999999998</v>
      </c>
      <c r="C32" s="21">
        <v>101325</v>
      </c>
      <c r="D32" s="21">
        <v>1.0760000000000001</v>
      </c>
      <c r="E32" s="21">
        <v>1041</v>
      </c>
      <c r="F32" s="21">
        <v>743</v>
      </c>
      <c r="G32" s="24">
        <f t="shared" si="1"/>
        <v>1.4010767160161508</v>
      </c>
      <c r="H32" s="21">
        <v>1.8489999999999997E-5</v>
      </c>
      <c r="I32" s="28">
        <f t="shared" si="2"/>
        <v>1.7184014869888473E-5</v>
      </c>
      <c r="J32" s="21">
        <v>2.691E-2</v>
      </c>
      <c r="K32" s="21">
        <f t="shared" si="3"/>
        <v>2.4024297483474925E-5</v>
      </c>
      <c r="L32" s="25">
        <f t="shared" si="4"/>
        <v>0.71527647714604237</v>
      </c>
      <c r="M32" s="21" t="s">
        <v>265</v>
      </c>
    </row>
    <row r="33" spans="1:13" ht="13">
      <c r="A33" s="21">
        <v>50</v>
      </c>
      <c r="B33" s="21">
        <f t="shared" si="0"/>
        <v>323.14999999999998</v>
      </c>
      <c r="C33" s="21">
        <v>101325</v>
      </c>
      <c r="D33" s="21">
        <v>1.0426</v>
      </c>
      <c r="E33" s="21">
        <v>1042</v>
      </c>
      <c r="F33" s="21">
        <v>744</v>
      </c>
      <c r="G33" s="24">
        <f t="shared" si="1"/>
        <v>1.4005376344086022</v>
      </c>
      <c r="H33" s="21">
        <v>1.8940000000000002E-5</v>
      </c>
      <c r="I33" s="28">
        <f t="shared" si="2"/>
        <v>1.8166123153654326E-5</v>
      </c>
      <c r="J33" s="21">
        <v>2.7620000000000002E-2</v>
      </c>
      <c r="K33" s="21">
        <f t="shared" si="3"/>
        <v>2.5423669528378967E-5</v>
      </c>
      <c r="L33" s="25">
        <f t="shared" si="4"/>
        <v>0.71453584359160038</v>
      </c>
      <c r="M33" s="21" t="s">
        <v>265</v>
      </c>
    </row>
    <row r="34" spans="1:13" ht="13">
      <c r="A34" s="21">
        <v>60</v>
      </c>
      <c r="B34" s="21">
        <f t="shared" si="0"/>
        <v>333.15</v>
      </c>
      <c r="C34" s="21">
        <v>101325</v>
      </c>
      <c r="D34" s="21">
        <v>1.0113000000000001</v>
      </c>
      <c r="E34" s="21">
        <v>1042</v>
      </c>
      <c r="F34" s="21">
        <v>744</v>
      </c>
      <c r="G34" s="24">
        <f t="shared" si="1"/>
        <v>1.4005376344086022</v>
      </c>
      <c r="H34" s="21">
        <v>1.9379999999999997E-5</v>
      </c>
      <c r="I34" s="28">
        <f t="shared" si="2"/>
        <v>1.9163452981311179E-5</v>
      </c>
      <c r="J34" s="21">
        <v>2.8309999999999998E-2</v>
      </c>
      <c r="K34" s="21">
        <f t="shared" si="3"/>
        <v>2.6865327746559836E-5</v>
      </c>
      <c r="L34" s="25">
        <f t="shared" si="4"/>
        <v>0.71331543624161065</v>
      </c>
      <c r="M34" s="21" t="s">
        <v>265</v>
      </c>
    </row>
    <row r="35" spans="1:13" ht="13">
      <c r="A35" s="21">
        <v>70</v>
      </c>
      <c r="B35" s="21">
        <f t="shared" si="0"/>
        <v>343.15</v>
      </c>
      <c r="C35" s="21">
        <v>101325</v>
      </c>
      <c r="D35" s="21">
        <v>0.98177000000000003</v>
      </c>
      <c r="E35" s="21">
        <v>1042</v>
      </c>
      <c r="F35" s="21">
        <v>744</v>
      </c>
      <c r="G35" s="24">
        <f t="shared" si="1"/>
        <v>1.4005376344086022</v>
      </c>
      <c r="H35" s="21">
        <v>1.982E-5</v>
      </c>
      <c r="I35" s="28">
        <f t="shared" si="2"/>
        <v>2.0188027745806043E-5</v>
      </c>
      <c r="J35" s="21">
        <v>2.9010000000000001E-2</v>
      </c>
      <c r="K35" s="21">
        <f t="shared" si="3"/>
        <v>2.8357650955811193E-5</v>
      </c>
      <c r="L35" s="25">
        <f t="shared" si="4"/>
        <v>0.71190761806273695</v>
      </c>
      <c r="M35" s="21" t="s">
        <v>265</v>
      </c>
    </row>
    <row r="36" spans="1:13" ht="13">
      <c r="A36" s="21">
        <v>80</v>
      </c>
      <c r="B36" s="21">
        <f t="shared" si="0"/>
        <v>353.15</v>
      </c>
      <c r="C36" s="21">
        <v>101325</v>
      </c>
      <c r="D36" s="21">
        <v>0.95391999999999999</v>
      </c>
      <c r="E36" s="21">
        <v>1042</v>
      </c>
      <c r="F36" s="21">
        <v>745</v>
      </c>
      <c r="G36" s="24">
        <f t="shared" si="1"/>
        <v>1.3986577181208053</v>
      </c>
      <c r="H36" s="21">
        <v>2.0249999999999998E-5</v>
      </c>
      <c r="I36" s="28">
        <f t="shared" si="2"/>
        <v>2.1228195236497817E-5</v>
      </c>
      <c r="J36" s="21">
        <v>2.9690000000000001E-2</v>
      </c>
      <c r="K36" s="21">
        <f t="shared" si="3"/>
        <v>2.9869676859392917E-5</v>
      </c>
      <c r="L36" s="25">
        <f t="shared" si="4"/>
        <v>0.71069383630852123</v>
      </c>
      <c r="M36" s="21" t="s">
        <v>265</v>
      </c>
    </row>
    <row r="37" spans="1:13" ht="13">
      <c r="A37" s="21">
        <v>90</v>
      </c>
      <c r="B37" s="21">
        <f t="shared" si="0"/>
        <v>363.15</v>
      </c>
      <c r="C37" s="21">
        <v>101325</v>
      </c>
      <c r="D37" s="21">
        <v>0.92762</v>
      </c>
      <c r="E37" s="21">
        <v>1043</v>
      </c>
      <c r="F37" s="21">
        <v>745</v>
      </c>
      <c r="G37" s="24">
        <f t="shared" si="1"/>
        <v>1.4</v>
      </c>
      <c r="H37" s="21">
        <v>2.0679999999999999E-5</v>
      </c>
      <c r="I37" s="28">
        <f t="shared" si="2"/>
        <v>2.2293611608201633E-5</v>
      </c>
      <c r="J37" s="21">
        <v>3.0370000000000001E-2</v>
      </c>
      <c r="K37" s="21">
        <f t="shared" si="3"/>
        <v>3.1389932354644099E-5</v>
      </c>
      <c r="L37" s="25">
        <f t="shared" si="4"/>
        <v>0.710215344089562</v>
      </c>
      <c r="M37" s="21" t="s">
        <v>265</v>
      </c>
    </row>
    <row r="38" spans="1:13" ht="13">
      <c r="A38" s="21">
        <v>100</v>
      </c>
      <c r="B38" s="21">
        <f t="shared" si="0"/>
        <v>373.15</v>
      </c>
      <c r="C38" s="21">
        <v>101325</v>
      </c>
      <c r="D38" s="21">
        <v>0.90273000000000003</v>
      </c>
      <c r="E38" s="21">
        <v>1043</v>
      </c>
      <c r="F38" s="21">
        <v>746</v>
      </c>
      <c r="G38" s="24">
        <f t="shared" si="1"/>
        <v>1.3981233243967828</v>
      </c>
      <c r="H38" s="21">
        <v>2.1100000000000001E-5</v>
      </c>
      <c r="I38" s="28">
        <f t="shared" si="2"/>
        <v>2.3373544692211404E-5</v>
      </c>
      <c r="J38" s="21">
        <v>3.1039999999999998E-2</v>
      </c>
      <c r="K38" s="21">
        <f t="shared" si="3"/>
        <v>3.2967007640475747E-5</v>
      </c>
      <c r="L38" s="25">
        <f t="shared" si="4"/>
        <v>0.70899806701030932</v>
      </c>
      <c r="M38" s="21" t="s">
        <v>265</v>
      </c>
    </row>
    <row r="39" spans="1:13" ht="13">
      <c r="A39" s="21">
        <v>110</v>
      </c>
      <c r="B39" s="21">
        <f t="shared" si="0"/>
        <v>383.15</v>
      </c>
      <c r="C39" s="21">
        <v>101325</v>
      </c>
      <c r="D39" s="21">
        <v>0.87914000000000003</v>
      </c>
      <c r="E39" s="21">
        <v>1044</v>
      </c>
      <c r="F39" s="21">
        <v>746</v>
      </c>
      <c r="G39" s="24">
        <f t="shared" si="1"/>
        <v>1.3994638069705094</v>
      </c>
      <c r="H39" s="21">
        <v>2.1519999999999997E-5</v>
      </c>
      <c r="I39" s="28">
        <f t="shared" si="2"/>
        <v>2.4478467593329841E-5</v>
      </c>
      <c r="J39" s="21">
        <v>3.1699999999999999E-2</v>
      </c>
      <c r="K39" s="21">
        <f t="shared" si="3"/>
        <v>3.4538281359430241E-5</v>
      </c>
      <c r="L39" s="25">
        <f t="shared" si="4"/>
        <v>0.70873438485804408</v>
      </c>
      <c r="M39" s="21" t="s">
        <v>265</v>
      </c>
    </row>
    <row r="40" spans="1:13" ht="13">
      <c r="A40" s="21">
        <v>120</v>
      </c>
      <c r="B40" s="21">
        <f t="shared" si="0"/>
        <v>393.15</v>
      </c>
      <c r="C40" s="21">
        <v>101325</v>
      </c>
      <c r="D40" s="21">
        <v>0.85675999999999997</v>
      </c>
      <c r="E40" s="21">
        <v>1044</v>
      </c>
      <c r="F40" s="21">
        <v>747</v>
      </c>
      <c r="G40" s="24">
        <f t="shared" si="1"/>
        <v>1.3975903614457832</v>
      </c>
      <c r="H40" s="21">
        <v>2.1929999999999998E-5</v>
      </c>
      <c r="I40" s="28">
        <f t="shared" si="2"/>
        <v>2.5596433073439469E-5</v>
      </c>
      <c r="J40" s="21">
        <v>3.236E-2</v>
      </c>
      <c r="K40" s="21">
        <f t="shared" si="3"/>
        <v>3.6178356345272278E-5</v>
      </c>
      <c r="L40" s="25">
        <f t="shared" si="4"/>
        <v>0.7075067985166873</v>
      </c>
      <c r="M40" s="21" t="s">
        <v>265</v>
      </c>
    </row>
    <row r="41" spans="1:13" ht="13">
      <c r="A41" s="21">
        <v>130</v>
      </c>
      <c r="B41" s="21">
        <f t="shared" si="0"/>
        <v>403.15</v>
      </c>
      <c r="C41" s="21">
        <v>101325</v>
      </c>
      <c r="D41" s="21">
        <v>0.83548999999999995</v>
      </c>
      <c r="E41" s="21">
        <v>1045</v>
      </c>
      <c r="F41" s="21">
        <v>748</v>
      </c>
      <c r="G41" s="24">
        <f t="shared" si="1"/>
        <v>1.3970588235294117</v>
      </c>
      <c r="H41" s="21">
        <v>2.234E-5</v>
      </c>
      <c r="I41" s="28">
        <f t="shared" si="2"/>
        <v>2.6738799985637173E-5</v>
      </c>
      <c r="J41" s="21">
        <v>3.3009999999999998E-2</v>
      </c>
      <c r="K41" s="21">
        <f t="shared" si="3"/>
        <v>3.7808372028883029E-5</v>
      </c>
      <c r="L41" s="25">
        <f t="shared" si="4"/>
        <v>0.70721902453801877</v>
      </c>
      <c r="M41" s="21" t="s">
        <v>265</v>
      </c>
    </row>
    <row r="42" spans="1:13" ht="13">
      <c r="A42" s="21">
        <v>140</v>
      </c>
      <c r="B42" s="21">
        <f t="shared" si="0"/>
        <v>413.15</v>
      </c>
      <c r="C42" s="21">
        <v>101325</v>
      </c>
      <c r="D42" s="21">
        <v>0.81525000000000003</v>
      </c>
      <c r="E42" s="21">
        <v>1046</v>
      </c>
      <c r="F42" s="21">
        <v>749</v>
      </c>
      <c r="G42" s="24">
        <f t="shared" si="1"/>
        <v>1.39652870493992</v>
      </c>
      <c r="H42" s="21">
        <v>2.2739999999999996E-5</v>
      </c>
      <c r="I42" s="28">
        <f t="shared" si="2"/>
        <v>2.7893284268629248E-5</v>
      </c>
      <c r="J42" s="21">
        <v>3.3659999999999995E-2</v>
      </c>
      <c r="K42" s="21">
        <f t="shared" si="3"/>
        <v>3.9472226082276012E-5</v>
      </c>
      <c r="L42" s="25">
        <f t="shared" si="4"/>
        <v>0.70665597147950077</v>
      </c>
      <c r="M42" s="21" t="s">
        <v>265</v>
      </c>
    </row>
    <row r="43" spans="1:13" ht="13">
      <c r="A43" s="21">
        <v>150</v>
      </c>
      <c r="B43" s="21">
        <f t="shared" si="0"/>
        <v>423.15</v>
      </c>
      <c r="C43" s="21">
        <v>101325</v>
      </c>
      <c r="D43" s="21">
        <v>0.79596999999999996</v>
      </c>
      <c r="E43" s="21">
        <v>1047</v>
      </c>
      <c r="F43" s="21">
        <v>749</v>
      </c>
      <c r="G43" s="24">
        <f t="shared" si="1"/>
        <v>1.3978638184245662</v>
      </c>
      <c r="H43" s="21">
        <v>2.3139999999999999E-5</v>
      </c>
      <c r="I43" s="28">
        <f t="shared" si="2"/>
        <v>2.9071447416359912E-5</v>
      </c>
      <c r="J43" s="21">
        <v>3.4299999999999997E-2</v>
      </c>
      <c r="K43" s="21">
        <f t="shared" si="3"/>
        <v>4.1157666031074712E-5</v>
      </c>
      <c r="L43" s="25">
        <f t="shared" si="4"/>
        <v>0.70634344023323614</v>
      </c>
      <c r="M43" s="21" t="s">
        <v>265</v>
      </c>
    </row>
    <row r="44" spans="1:13" ht="13">
      <c r="A44" s="21">
        <v>160</v>
      </c>
      <c r="B44" s="21">
        <f t="shared" si="0"/>
        <v>433.15</v>
      </c>
      <c r="C44" s="21">
        <v>101325</v>
      </c>
      <c r="D44" s="21">
        <v>0.77758000000000005</v>
      </c>
      <c r="E44" s="21">
        <v>1048</v>
      </c>
      <c r="F44" s="21">
        <v>750</v>
      </c>
      <c r="G44" s="24">
        <f t="shared" si="1"/>
        <v>1.3973333333333333</v>
      </c>
      <c r="H44" s="21">
        <v>2.353E-5</v>
      </c>
      <c r="I44" s="28">
        <f t="shared" si="2"/>
        <v>3.0260551968929241E-5</v>
      </c>
      <c r="J44" s="21">
        <v>3.4930000000000003E-2</v>
      </c>
      <c r="K44" s="21">
        <f t="shared" si="3"/>
        <v>4.2863953126052272E-5</v>
      </c>
      <c r="L44" s="25">
        <f t="shared" si="4"/>
        <v>0.70596736329802456</v>
      </c>
      <c r="M44" s="21" t="s">
        <v>265</v>
      </c>
    </row>
    <row r="45" spans="1:13" ht="13">
      <c r="A45" s="21">
        <v>170</v>
      </c>
      <c r="B45" s="21">
        <f t="shared" si="0"/>
        <v>443.15</v>
      </c>
      <c r="C45" s="21">
        <v>101325</v>
      </c>
      <c r="D45" s="21">
        <v>0.76002999999999998</v>
      </c>
      <c r="E45" s="21">
        <v>1049</v>
      </c>
      <c r="F45" s="21">
        <v>752</v>
      </c>
      <c r="G45" s="24">
        <f t="shared" si="1"/>
        <v>1.3949468085106382</v>
      </c>
      <c r="H45" s="21">
        <v>2.3920000000000001E-5</v>
      </c>
      <c r="I45" s="28">
        <f t="shared" si="2"/>
        <v>3.1472441877294317E-5</v>
      </c>
      <c r="J45" s="21">
        <v>3.5560000000000001E-2</v>
      </c>
      <c r="K45" s="21">
        <f t="shared" si="3"/>
        <v>4.4602122787612107E-5</v>
      </c>
      <c r="L45" s="25">
        <f t="shared" si="4"/>
        <v>0.7056265466816648</v>
      </c>
      <c r="M45" s="21" t="s">
        <v>265</v>
      </c>
    </row>
    <row r="46" spans="1:13" ht="13">
      <c r="A46" s="21">
        <v>180</v>
      </c>
      <c r="B46" s="21">
        <f t="shared" si="0"/>
        <v>453.15</v>
      </c>
      <c r="C46" s="21">
        <v>101325</v>
      </c>
      <c r="D46" s="21">
        <v>0.74324999999999997</v>
      </c>
      <c r="E46" s="21">
        <v>1050</v>
      </c>
      <c r="F46" s="21">
        <v>753</v>
      </c>
      <c r="G46" s="24">
        <f t="shared" si="1"/>
        <v>1.3944223107569722</v>
      </c>
      <c r="H46" s="21">
        <v>2.4309999999999996E-5</v>
      </c>
      <c r="I46" s="28">
        <f t="shared" si="2"/>
        <v>3.2707702657248565E-5</v>
      </c>
      <c r="J46" s="21">
        <v>3.6180000000000004E-2</v>
      </c>
      <c r="K46" s="21">
        <f t="shared" si="3"/>
        <v>4.63600980250829E-5</v>
      </c>
      <c r="L46" s="25">
        <f t="shared" si="4"/>
        <v>0.70551409618573779</v>
      </c>
      <c r="M46" s="21" t="s">
        <v>265</v>
      </c>
    </row>
    <row r="47" spans="1:13" ht="13">
      <c r="A47" s="21">
        <v>190</v>
      </c>
      <c r="B47" s="21">
        <f t="shared" si="0"/>
        <v>463.15</v>
      </c>
      <c r="C47" s="21">
        <v>101325</v>
      </c>
      <c r="D47" s="21">
        <v>0.72719</v>
      </c>
      <c r="E47" s="21">
        <v>1051</v>
      </c>
      <c r="F47" s="21">
        <v>754</v>
      </c>
      <c r="G47" s="24">
        <f t="shared" si="1"/>
        <v>1.3938992042440319</v>
      </c>
      <c r="H47" s="21">
        <v>2.4689999999999999E-5</v>
      </c>
      <c r="I47" s="28">
        <f t="shared" si="2"/>
        <v>3.3952612109627467E-5</v>
      </c>
      <c r="J47" s="21">
        <v>3.6799999999999999E-2</v>
      </c>
      <c r="K47" s="21">
        <f t="shared" si="3"/>
        <v>4.8150101241475779E-5</v>
      </c>
      <c r="L47" s="25">
        <f t="shared" si="4"/>
        <v>0.70514103260869565</v>
      </c>
      <c r="M47" s="21" t="s">
        <v>265</v>
      </c>
    </row>
    <row r="48" spans="1:13" ht="13">
      <c r="A48" s="21">
        <v>200</v>
      </c>
      <c r="B48" s="21">
        <f t="shared" si="0"/>
        <v>473.15</v>
      </c>
      <c r="C48" s="21">
        <v>101325</v>
      </c>
      <c r="D48" s="21">
        <v>0.71181000000000005</v>
      </c>
      <c r="E48" s="21">
        <v>1053</v>
      </c>
      <c r="F48" s="21">
        <v>755</v>
      </c>
      <c r="G48" s="24">
        <f t="shared" si="1"/>
        <v>1.3947019867549668</v>
      </c>
      <c r="H48" s="21">
        <v>2.5069999999999999E-5</v>
      </c>
      <c r="I48" s="28">
        <f t="shared" si="2"/>
        <v>3.5220072772228542E-5</v>
      </c>
      <c r="J48" s="21">
        <v>3.7420000000000002E-2</v>
      </c>
      <c r="K48" s="21">
        <f t="shared" si="3"/>
        <v>4.9924224446451813E-5</v>
      </c>
      <c r="L48" s="25">
        <f t="shared" si="4"/>
        <v>0.70547060395510419</v>
      </c>
      <c r="M48" s="21" t="s">
        <v>265</v>
      </c>
    </row>
    <row r="49" spans="1:13" ht="13">
      <c r="A49" s="21">
        <v>250</v>
      </c>
      <c r="B49" s="21">
        <f t="shared" si="0"/>
        <v>523.15</v>
      </c>
      <c r="C49" s="21">
        <v>101325</v>
      </c>
      <c r="D49" s="21">
        <v>0.64376</v>
      </c>
      <c r="E49" s="21">
        <v>1060</v>
      </c>
      <c r="F49" s="21">
        <v>763</v>
      </c>
      <c r="G49" s="24">
        <f t="shared" si="1"/>
        <v>1.3892529488859764</v>
      </c>
      <c r="H49" s="21">
        <v>2.6899999999999997E-5</v>
      </c>
      <c r="I49" s="28">
        <f t="shared" si="2"/>
        <v>4.1785758667826513E-5</v>
      </c>
      <c r="J49" s="21">
        <v>4.0420000000000005E-2</v>
      </c>
      <c r="K49" s="21">
        <f t="shared" si="3"/>
        <v>5.9233371864822477E-5</v>
      </c>
      <c r="L49" s="25">
        <f t="shared" si="4"/>
        <v>0.70544285007422058</v>
      </c>
      <c r="M49" s="21" t="s">
        <v>265</v>
      </c>
    </row>
    <row r="50" spans="1:13" ht="13">
      <c r="A50" s="21">
        <v>300</v>
      </c>
      <c r="B50" s="21">
        <f t="shared" si="0"/>
        <v>573.15</v>
      </c>
      <c r="C50" s="21">
        <v>101325</v>
      </c>
      <c r="D50" s="21">
        <v>0.58760000000000001</v>
      </c>
      <c r="E50" s="21">
        <v>1070</v>
      </c>
      <c r="F50" s="21">
        <v>772</v>
      </c>
      <c r="G50" s="24">
        <f t="shared" si="1"/>
        <v>1.3860103626943006</v>
      </c>
      <c r="H50" s="21">
        <v>2.866E-5</v>
      </c>
      <c r="I50" s="28">
        <f t="shared" si="2"/>
        <v>4.8774676650782847E-5</v>
      </c>
      <c r="J50" s="21">
        <v>4.3320000000000004E-2</v>
      </c>
      <c r="K50" s="21">
        <f t="shared" si="3"/>
        <v>6.8900580851618818E-5</v>
      </c>
      <c r="L50" s="25">
        <f t="shared" si="4"/>
        <v>0.70789935364727608</v>
      </c>
      <c r="M50" s="21" t="s">
        <v>265</v>
      </c>
    </row>
    <row r="51" spans="1:13" ht="13">
      <c r="A51" s="21">
        <v>350</v>
      </c>
      <c r="B51" s="21">
        <f t="shared" si="0"/>
        <v>623.15</v>
      </c>
      <c r="C51" s="21">
        <v>101325</v>
      </c>
      <c r="D51" s="21">
        <v>0.54044999999999999</v>
      </c>
      <c r="E51" s="21">
        <v>1080</v>
      </c>
      <c r="F51" s="21">
        <v>783</v>
      </c>
      <c r="G51" s="24">
        <f t="shared" si="1"/>
        <v>1.3793103448275863</v>
      </c>
      <c r="H51" s="21">
        <v>3.0349999999999999E-5</v>
      </c>
      <c r="I51" s="28">
        <f t="shared" si="2"/>
        <v>5.6156906281802204E-5</v>
      </c>
      <c r="J51" s="21">
        <v>4.6130000000000004E-2</v>
      </c>
      <c r="K51" s="21">
        <f t="shared" si="3"/>
        <v>7.9032219378227334E-5</v>
      </c>
      <c r="L51" s="25">
        <f t="shared" si="4"/>
        <v>0.71055712117927594</v>
      </c>
      <c r="M51" s="21" t="s">
        <v>265</v>
      </c>
    </row>
    <row r="52" spans="1:13" ht="13">
      <c r="A52" s="21">
        <v>400</v>
      </c>
      <c r="B52" s="21">
        <f t="shared" si="0"/>
        <v>673.15</v>
      </c>
      <c r="C52" s="21">
        <v>101325</v>
      </c>
      <c r="D52" s="21">
        <v>0.50031000000000003</v>
      </c>
      <c r="E52" s="21">
        <v>1092</v>
      </c>
      <c r="F52" s="21">
        <v>795</v>
      </c>
      <c r="G52" s="24">
        <f t="shared" si="1"/>
        <v>1.3735849056603773</v>
      </c>
      <c r="H52" s="21">
        <v>3.1980000000000002E-5</v>
      </c>
      <c r="I52" s="28">
        <f t="shared" si="2"/>
        <v>6.3920369370989983E-5</v>
      </c>
      <c r="J52" s="21">
        <v>4.8869999999999997E-2</v>
      </c>
      <c r="K52" s="21">
        <f t="shared" si="3"/>
        <v>8.9450035483494729E-5</v>
      </c>
      <c r="L52" s="25">
        <f t="shared" si="4"/>
        <v>0.71459300184162067</v>
      </c>
      <c r="M52" s="21" t="s">
        <v>265</v>
      </c>
    </row>
    <row r="53" spans="1:13" ht="13">
      <c r="A53" s="21">
        <v>450</v>
      </c>
      <c r="B53" s="21">
        <f t="shared" si="0"/>
        <v>723.15</v>
      </c>
      <c r="C53" s="21">
        <v>101325</v>
      </c>
      <c r="D53" s="21">
        <v>0.46572000000000002</v>
      </c>
      <c r="E53" s="21">
        <v>1104</v>
      </c>
      <c r="F53" s="21">
        <v>807</v>
      </c>
      <c r="G53" s="24">
        <f t="shared" si="1"/>
        <v>1.3680297397769516</v>
      </c>
      <c r="H53" s="21">
        <v>3.3560000000000004E-5</v>
      </c>
      <c r="I53" s="28">
        <f t="shared" si="2"/>
        <v>7.2060465515760554E-5</v>
      </c>
      <c r="J53" s="21">
        <v>5.1529999999999999E-2</v>
      </c>
      <c r="K53" s="21">
        <f t="shared" si="3"/>
        <v>1.0022271888190578E-4</v>
      </c>
      <c r="L53" s="25">
        <f t="shared" si="4"/>
        <v>0.71900329904909777</v>
      </c>
      <c r="M53" s="21" t="s">
        <v>265</v>
      </c>
    </row>
    <row r="54" spans="1:13" ht="13">
      <c r="A54" s="21">
        <v>500</v>
      </c>
      <c r="B54" s="21">
        <f t="shared" si="0"/>
        <v>773.15</v>
      </c>
      <c r="C54" s="21">
        <v>101325</v>
      </c>
      <c r="D54" s="21">
        <v>0.43561</v>
      </c>
      <c r="E54" s="21">
        <v>1116</v>
      </c>
      <c r="F54" s="21">
        <v>819</v>
      </c>
      <c r="G54" s="24">
        <f t="shared" si="1"/>
        <v>1.3626373626373627</v>
      </c>
      <c r="H54" s="21">
        <v>3.5079999999999996E-5</v>
      </c>
      <c r="I54" s="28">
        <f t="shared" si="2"/>
        <v>8.0530749982782763E-5</v>
      </c>
      <c r="J54" s="21">
        <v>5.4140000000000001E-2</v>
      </c>
      <c r="K54" s="21">
        <f t="shared" si="3"/>
        <v>1.113669217944202E-4</v>
      </c>
      <c r="L54" s="25">
        <f t="shared" si="4"/>
        <v>0.72311193202807522</v>
      </c>
      <c r="M54" s="21" t="s">
        <v>265</v>
      </c>
    </row>
    <row r="55" spans="1:13" ht="13">
      <c r="A55" s="21">
        <v>550</v>
      </c>
      <c r="B55" s="21">
        <f t="shared" si="0"/>
        <v>823.15</v>
      </c>
      <c r="C55" s="21">
        <v>101325</v>
      </c>
      <c r="D55" s="21">
        <v>0.40915000000000001</v>
      </c>
      <c r="E55" s="21">
        <v>1128</v>
      </c>
      <c r="F55" s="21">
        <v>831</v>
      </c>
      <c r="G55" s="24">
        <f t="shared" si="1"/>
        <v>1.3574007220216606</v>
      </c>
      <c r="H55" s="21">
        <v>3.6569999999999997E-5</v>
      </c>
      <c r="I55" s="28">
        <f t="shared" si="2"/>
        <v>8.9380422827813752E-5</v>
      </c>
      <c r="J55" s="21">
        <v>5.6689999999999997E-2</v>
      </c>
      <c r="K55" s="21">
        <f t="shared" si="3"/>
        <v>1.2283292728481379E-4</v>
      </c>
      <c r="L55" s="25">
        <f t="shared" si="4"/>
        <v>0.72765849356147461</v>
      </c>
      <c r="M55" s="21" t="s">
        <v>265</v>
      </c>
    </row>
    <row r="56" spans="1:13" ht="13">
      <c r="A56" s="21">
        <v>600</v>
      </c>
      <c r="B56" s="21">
        <f t="shared" si="0"/>
        <v>873.15</v>
      </c>
      <c r="C56" s="21">
        <v>101325</v>
      </c>
      <c r="D56" s="21">
        <v>0.38573000000000002</v>
      </c>
      <c r="E56" s="21">
        <v>1140</v>
      </c>
      <c r="F56" s="21">
        <v>843</v>
      </c>
      <c r="G56" s="24">
        <f t="shared" si="1"/>
        <v>1.3523131672597866</v>
      </c>
      <c r="H56" s="21">
        <v>3.8019999999999999E-5</v>
      </c>
      <c r="I56" s="28">
        <f t="shared" si="2"/>
        <v>9.8566354704067609E-5</v>
      </c>
      <c r="J56" s="21">
        <v>5.919E-2</v>
      </c>
      <c r="K56" s="21">
        <f t="shared" si="3"/>
        <v>1.3460465255898929E-4</v>
      </c>
      <c r="L56" s="25">
        <f t="shared" si="4"/>
        <v>0.73226558540293973</v>
      </c>
      <c r="M56" s="21" t="s">
        <v>265</v>
      </c>
    </row>
    <row r="57" spans="1:13" ht="13">
      <c r="A57" s="21">
        <v>700</v>
      </c>
      <c r="B57" s="21">
        <f t="shared" si="0"/>
        <v>973.15</v>
      </c>
      <c r="C57" s="21">
        <v>101325</v>
      </c>
      <c r="D57" s="21">
        <v>0.34610000000000002</v>
      </c>
      <c r="E57" s="21">
        <v>1162</v>
      </c>
      <c r="F57" s="21">
        <v>865</v>
      </c>
      <c r="G57" s="24">
        <f t="shared" si="1"/>
        <v>1.3433526011560695</v>
      </c>
      <c r="H57" s="21">
        <v>4.0809999999999997E-5</v>
      </c>
      <c r="I57" s="28">
        <f t="shared" si="2"/>
        <v>1.1791389771742269E-4</v>
      </c>
      <c r="J57" s="21">
        <v>6.4079999999999998E-2</v>
      </c>
      <c r="K57" s="21">
        <f t="shared" si="3"/>
        <v>1.593363174910398E-4</v>
      </c>
      <c r="L57" s="25">
        <f t="shared" si="4"/>
        <v>0.74003152309612985</v>
      </c>
      <c r="M57" s="21" t="s">
        <v>265</v>
      </c>
    </row>
    <row r="58" spans="1:13" ht="13">
      <c r="A58" s="21">
        <v>800</v>
      </c>
      <c r="B58" s="21">
        <f t="shared" si="0"/>
        <v>1073.1500000000001</v>
      </c>
      <c r="C58" s="21">
        <v>101325</v>
      </c>
      <c r="D58" s="21">
        <v>0.31385000000000002</v>
      </c>
      <c r="E58" s="21">
        <v>1182</v>
      </c>
      <c r="F58" s="21">
        <v>885</v>
      </c>
      <c r="G58" s="24">
        <f t="shared" si="1"/>
        <v>1.3355932203389831</v>
      </c>
      <c r="H58" s="21">
        <v>4.35E-5</v>
      </c>
      <c r="I58" s="28">
        <f t="shared" si="2"/>
        <v>1.3860124263183048E-4</v>
      </c>
      <c r="J58" s="21">
        <v>6.8819999999999992E-2</v>
      </c>
      <c r="K58" s="21">
        <f t="shared" si="3"/>
        <v>1.8551330334174636E-4</v>
      </c>
      <c r="L58" s="25">
        <f t="shared" si="4"/>
        <v>0.74712292938099389</v>
      </c>
      <c r="M58" s="21" t="s">
        <v>265</v>
      </c>
    </row>
    <row r="59" spans="1:13" ht="13">
      <c r="A59" s="21">
        <v>900</v>
      </c>
      <c r="B59" s="21">
        <f t="shared" si="0"/>
        <v>1173.1500000000001</v>
      </c>
      <c r="C59" s="21">
        <v>101325</v>
      </c>
      <c r="D59" s="21">
        <v>0.28710999999999998</v>
      </c>
      <c r="E59" s="21">
        <v>1200</v>
      </c>
      <c r="F59" s="21">
        <v>903</v>
      </c>
      <c r="G59" s="24">
        <f t="shared" si="1"/>
        <v>1.3289036544850499</v>
      </c>
      <c r="H59" s="21">
        <v>4.6090000000000001E-5</v>
      </c>
      <c r="I59" s="28">
        <f t="shared" si="2"/>
        <v>1.6053080700776707E-4</v>
      </c>
      <c r="J59" s="21">
        <v>7.3450000000000001E-2</v>
      </c>
      <c r="K59" s="21">
        <f t="shared" si="3"/>
        <v>2.131877445346151E-4</v>
      </c>
      <c r="L59" s="25">
        <f t="shared" si="4"/>
        <v>0.75300204220558209</v>
      </c>
      <c r="M59" s="21" t="s">
        <v>265</v>
      </c>
    </row>
    <row r="60" spans="1:13" ht="13">
      <c r="A60" s="21">
        <v>1000</v>
      </c>
      <c r="B60" s="21">
        <f t="shared" si="0"/>
        <v>1273.1500000000001</v>
      </c>
      <c r="C60" s="21">
        <v>101325</v>
      </c>
      <c r="D60" s="21">
        <v>0.26456000000000002</v>
      </c>
      <c r="E60" s="21">
        <v>1215</v>
      </c>
      <c r="F60" s="21">
        <v>918</v>
      </c>
      <c r="G60" s="24">
        <f t="shared" si="1"/>
        <v>1.3235294117647058</v>
      </c>
      <c r="H60" s="21">
        <v>4.8600000000000002E-5</v>
      </c>
      <c r="I60" s="28">
        <f t="shared" si="2"/>
        <v>1.8370123979437555E-4</v>
      </c>
      <c r="J60" s="21">
        <v>7.798999999999999E-2</v>
      </c>
      <c r="K60" s="21">
        <f t="shared" si="3"/>
        <v>2.4262662689568574E-4</v>
      </c>
      <c r="L60" s="25">
        <f t="shared" si="4"/>
        <v>0.75713553019617919</v>
      </c>
      <c r="M60" s="21" t="s">
        <v>265</v>
      </c>
    </row>
    <row r="61" spans="1:13" ht="13">
      <c r="A61" s="21">
        <v>-209.999</v>
      </c>
      <c r="B61" s="21">
        <f t="shared" si="0"/>
        <v>63.150999999999982</v>
      </c>
      <c r="C61" s="21">
        <v>12685.890000000001</v>
      </c>
      <c r="D61" s="21">
        <v>867.22</v>
      </c>
      <c r="E61" s="21">
        <v>2000</v>
      </c>
      <c r="F61" s="21">
        <v>1176</v>
      </c>
      <c r="G61" s="24">
        <f t="shared" si="1"/>
        <v>1.7006802721088434</v>
      </c>
      <c r="H61" s="21">
        <v>3.1159999999999998E-4</v>
      </c>
      <c r="I61" s="28">
        <f t="shared" si="2"/>
        <v>3.5930905652544913E-7</v>
      </c>
      <c r="J61" s="21">
        <v>0.17319999999999999</v>
      </c>
      <c r="K61" s="21">
        <f t="shared" si="3"/>
        <v>9.985932058762481E-8</v>
      </c>
      <c r="L61" s="25">
        <f t="shared" si="4"/>
        <v>3.5981524249422634</v>
      </c>
      <c r="M61" s="21" t="s">
        <v>267</v>
      </c>
    </row>
    <row r="62" spans="1:13" ht="13">
      <c r="A62" s="21">
        <v>-208</v>
      </c>
      <c r="B62" s="21">
        <f t="shared" si="0"/>
        <v>65.149999999999977</v>
      </c>
      <c r="C62" s="21">
        <v>18096.645</v>
      </c>
      <c r="D62" s="21">
        <v>858.97</v>
      </c>
      <c r="E62" s="21">
        <v>2004</v>
      </c>
      <c r="F62" s="21">
        <v>1162</v>
      </c>
      <c r="G62" s="24">
        <f t="shared" si="1"/>
        <v>1.7246127366609294</v>
      </c>
      <c r="H62" s="21">
        <v>2.7989999999999997E-4</v>
      </c>
      <c r="I62" s="28">
        <f t="shared" si="2"/>
        <v>3.2585538493777428E-7</v>
      </c>
      <c r="J62" s="21">
        <v>0.16919999999999999</v>
      </c>
      <c r="K62" s="21">
        <f t="shared" si="3"/>
        <v>9.8293465108852348E-8</v>
      </c>
      <c r="L62" s="25">
        <f t="shared" si="4"/>
        <v>3.3151276595744679</v>
      </c>
      <c r="M62" s="21" t="s">
        <v>267</v>
      </c>
    </row>
    <row r="63" spans="1:13" ht="13">
      <c r="A63" s="21">
        <v>-206</v>
      </c>
      <c r="B63" s="21">
        <f t="shared" si="0"/>
        <v>67.149999999999977</v>
      </c>
      <c r="C63" s="21">
        <v>25223.845499999999</v>
      </c>
      <c r="D63" s="21">
        <v>850.62</v>
      </c>
      <c r="E63" s="21">
        <v>2008</v>
      </c>
      <c r="F63" s="21">
        <v>1149</v>
      </c>
      <c r="G63" s="24">
        <f t="shared" si="1"/>
        <v>1.7476066144473454</v>
      </c>
      <c r="H63" s="21">
        <v>2.5269999999999996E-4</v>
      </c>
      <c r="I63" s="28">
        <f t="shared" si="2"/>
        <v>2.970774258775951E-7</v>
      </c>
      <c r="J63" s="21">
        <v>0.16519999999999999</v>
      </c>
      <c r="K63" s="21">
        <f t="shared" si="3"/>
        <v>9.6718765529450691E-8</v>
      </c>
      <c r="L63" s="25">
        <f t="shared" si="4"/>
        <v>3.0715593220338979</v>
      </c>
      <c r="M63" s="21" t="s">
        <v>267</v>
      </c>
    </row>
    <row r="64" spans="1:13" ht="13">
      <c r="A64" s="21">
        <v>-204</v>
      </c>
      <c r="B64" s="21">
        <f t="shared" si="0"/>
        <v>69.149999999999977</v>
      </c>
      <c r="C64" s="21">
        <v>34423.142249999997</v>
      </c>
      <c r="D64" s="21">
        <v>842.15</v>
      </c>
      <c r="E64" s="21">
        <v>2012</v>
      </c>
      <c r="F64" s="21">
        <v>1135</v>
      </c>
      <c r="G64" s="24">
        <f t="shared" si="1"/>
        <v>1.7726872246696035</v>
      </c>
      <c r="H64" s="21">
        <v>2.2919999999999999E-4</v>
      </c>
      <c r="I64" s="28">
        <f t="shared" si="2"/>
        <v>2.7216054147123431E-7</v>
      </c>
      <c r="J64" s="21">
        <v>0.16119999999999998</v>
      </c>
      <c r="K64" s="21">
        <f t="shared" si="3"/>
        <v>9.5136595967742779E-8</v>
      </c>
      <c r="L64" s="25">
        <f t="shared" si="4"/>
        <v>2.8607344913151365</v>
      </c>
      <c r="M64" s="21" t="s">
        <v>267</v>
      </c>
    </row>
    <row r="65" spans="1:13" ht="13">
      <c r="A65" s="21">
        <v>-202</v>
      </c>
      <c r="B65" s="21">
        <f t="shared" si="0"/>
        <v>71.149999999999977</v>
      </c>
      <c r="C65" s="21">
        <v>46086.663</v>
      </c>
      <c r="D65" s="21">
        <v>833.56</v>
      </c>
      <c r="E65" s="21">
        <v>2017.9999999999998</v>
      </c>
      <c r="F65" s="21">
        <v>1122</v>
      </c>
      <c r="G65" s="24">
        <f t="shared" si="1"/>
        <v>1.7985739750445631</v>
      </c>
      <c r="H65" s="21">
        <v>2.0890000000000001E-4</v>
      </c>
      <c r="I65" s="28">
        <f t="shared" si="2"/>
        <v>2.506118335812659E-7</v>
      </c>
      <c r="J65" s="21">
        <v>0.15719999999999998</v>
      </c>
      <c r="K65" s="21">
        <f t="shared" si="3"/>
        <v>9.3453272483918079E-8</v>
      </c>
      <c r="L65" s="25">
        <f t="shared" si="4"/>
        <v>2.6816806615776083</v>
      </c>
      <c r="M65" s="21" t="s">
        <v>267</v>
      </c>
    </row>
    <row r="66" spans="1:13" ht="13">
      <c r="A66" s="21">
        <v>-200</v>
      </c>
      <c r="B66" s="21">
        <f t="shared" si="0"/>
        <v>73.149999999999977</v>
      </c>
      <c r="C66" s="21">
        <v>60634.906499999997</v>
      </c>
      <c r="D66" s="21">
        <v>824.85</v>
      </c>
      <c r="E66" s="21">
        <v>2024</v>
      </c>
      <c r="F66" s="21">
        <v>1109</v>
      </c>
      <c r="G66" s="24">
        <f t="shared" si="1"/>
        <v>1.8250676284941389</v>
      </c>
      <c r="H66" s="21">
        <v>1.9119999999999999E-4</v>
      </c>
      <c r="I66" s="28">
        <f t="shared" si="2"/>
        <v>2.3179972116142327E-7</v>
      </c>
      <c r="J66" s="21">
        <v>0.1532</v>
      </c>
      <c r="K66" s="21">
        <f t="shared" si="3"/>
        <v>9.1764199072247167E-8</v>
      </c>
      <c r="L66" s="25">
        <f t="shared" si="4"/>
        <v>2.5260365535248037</v>
      </c>
      <c r="M66" s="21" t="s">
        <v>267</v>
      </c>
    </row>
    <row r="67" spans="1:13" ht="13">
      <c r="A67" s="21">
        <v>-198</v>
      </c>
      <c r="B67" s="21">
        <f t="shared" si="0"/>
        <v>75.149999999999977</v>
      </c>
      <c r="C67" s="21">
        <v>78517.755749999997</v>
      </c>
      <c r="D67" s="21">
        <v>816</v>
      </c>
      <c r="E67" s="21">
        <v>2032</v>
      </c>
      <c r="F67" s="21">
        <v>1097</v>
      </c>
      <c r="G67" s="24">
        <f t="shared" si="1"/>
        <v>1.8523245214220601</v>
      </c>
      <c r="H67" s="21">
        <v>1.7569999999999999E-4</v>
      </c>
      <c r="I67" s="28">
        <f t="shared" si="2"/>
        <v>2.1531862745098037E-7</v>
      </c>
      <c r="J67" s="21">
        <v>0.1492</v>
      </c>
      <c r="K67" s="21">
        <f t="shared" si="3"/>
        <v>8.9981858885286403E-8</v>
      </c>
      <c r="L67" s="25">
        <f t="shared" si="4"/>
        <v>2.3929115281501336</v>
      </c>
      <c r="M67" s="21" t="s">
        <v>267</v>
      </c>
    </row>
    <row r="68" spans="1:13" ht="13">
      <c r="A68" s="21">
        <v>-196</v>
      </c>
      <c r="B68" s="21">
        <f t="shared" si="0"/>
        <v>77.149999999999977</v>
      </c>
      <c r="C68" s="21">
        <v>100209.41175</v>
      </c>
      <c r="D68" s="21">
        <v>807.01</v>
      </c>
      <c r="E68" s="21">
        <v>2041</v>
      </c>
      <c r="F68" s="21">
        <v>1085</v>
      </c>
      <c r="G68" s="24">
        <f t="shared" si="1"/>
        <v>1.8811059907834102</v>
      </c>
      <c r="H68" s="21">
        <v>1.6199999999999998E-4</v>
      </c>
      <c r="I68" s="28">
        <f t="shared" si="2"/>
        <v>2.0074100692680387E-7</v>
      </c>
      <c r="J68" s="21">
        <v>0.1452</v>
      </c>
      <c r="K68" s="21">
        <f t="shared" si="3"/>
        <v>8.8154542392593568E-8</v>
      </c>
      <c r="L68" s="25">
        <f t="shared" si="4"/>
        <v>2.277148760330578</v>
      </c>
      <c r="M68" s="21" t="s">
        <v>267</v>
      </c>
    </row>
    <row r="69" spans="1:13" ht="13">
      <c r="A69" s="21">
        <v>-194</v>
      </c>
      <c r="B69" s="21">
        <f t="shared" si="0"/>
        <v>79.149999999999977</v>
      </c>
      <c r="C69" s="21">
        <v>126210.42</v>
      </c>
      <c r="D69" s="21">
        <v>797.87</v>
      </c>
      <c r="E69" s="21">
        <v>2051</v>
      </c>
      <c r="F69" s="21">
        <v>1074</v>
      </c>
      <c r="G69" s="24">
        <f t="shared" si="1"/>
        <v>1.909683426443203</v>
      </c>
      <c r="H69" s="21">
        <v>1.4980000000000001E-4</v>
      </c>
      <c r="I69" s="28">
        <f t="shared" si="2"/>
        <v>1.877498840663266E-7</v>
      </c>
      <c r="J69" s="21">
        <v>0.14119999999999999</v>
      </c>
      <c r="K69" s="21">
        <f t="shared" si="3"/>
        <v>8.6285317299924394E-8</v>
      </c>
      <c r="L69" s="25">
        <f t="shared" si="4"/>
        <v>2.1759192634560907</v>
      </c>
      <c r="M69" s="21" t="s">
        <v>267</v>
      </c>
    </row>
    <row r="70" spans="1:13" ht="13">
      <c r="A70" s="21">
        <v>-192</v>
      </c>
      <c r="B70" s="21">
        <f t="shared" si="0"/>
        <v>81.149999999999977</v>
      </c>
      <c r="C70" s="21">
        <v>157023.35250000001</v>
      </c>
      <c r="D70" s="21">
        <v>788.56</v>
      </c>
      <c r="E70" s="21">
        <v>2063</v>
      </c>
      <c r="F70" s="21">
        <v>1063</v>
      </c>
      <c r="G70" s="24">
        <f t="shared" si="1"/>
        <v>1.9407337723424272</v>
      </c>
      <c r="H70" s="21">
        <v>1.3909999999999999E-4</v>
      </c>
      <c r="I70" s="28">
        <f t="shared" si="2"/>
        <v>1.7639748402150757E-7</v>
      </c>
      <c r="J70" s="21">
        <v>0.13730000000000001</v>
      </c>
      <c r="K70" s="21">
        <f t="shared" si="3"/>
        <v>8.4398857122680822E-8</v>
      </c>
      <c r="L70" s="25">
        <f t="shared" si="4"/>
        <v>2.0900458849235251</v>
      </c>
      <c r="M70" s="21" t="s">
        <v>267</v>
      </c>
    </row>
    <row r="71" spans="1:13" ht="13">
      <c r="A71" s="21">
        <v>-190</v>
      </c>
      <c r="B71" s="21">
        <f t="shared" si="0"/>
        <v>83.149999999999977</v>
      </c>
      <c r="C71" s="21">
        <v>193196.3775</v>
      </c>
      <c r="D71" s="21">
        <v>779.08</v>
      </c>
      <c r="E71" s="21">
        <v>2076</v>
      </c>
      <c r="F71" s="21">
        <v>1052</v>
      </c>
      <c r="G71" s="24">
        <f t="shared" si="1"/>
        <v>1.9733840304182511</v>
      </c>
      <c r="H71" s="21">
        <v>1.294E-4</v>
      </c>
      <c r="I71" s="28">
        <f t="shared" si="2"/>
        <v>1.6609334086358267E-7</v>
      </c>
      <c r="J71" s="21">
        <v>0.1333</v>
      </c>
      <c r="K71" s="21">
        <f t="shared" si="3"/>
        <v>8.2417748200214014E-8</v>
      </c>
      <c r="L71" s="25">
        <f t="shared" si="4"/>
        <v>2.0152618154538633</v>
      </c>
      <c r="M71" s="21" t="s">
        <v>267</v>
      </c>
    </row>
    <row r="72" spans="1:13" ht="13">
      <c r="A72" s="21">
        <v>-188</v>
      </c>
      <c r="B72" s="21">
        <f t="shared" si="0"/>
        <v>85.149999999999977</v>
      </c>
      <c r="C72" s="21">
        <v>235266.51749999999</v>
      </c>
      <c r="D72" s="21">
        <v>769.4</v>
      </c>
      <c r="E72" s="21">
        <v>2092</v>
      </c>
      <c r="F72" s="21">
        <v>1042</v>
      </c>
      <c r="G72" s="24">
        <f t="shared" si="1"/>
        <v>2.0076775431861806</v>
      </c>
      <c r="H72" s="21">
        <v>1.2069999999999999E-4</v>
      </c>
      <c r="I72" s="28">
        <f t="shared" si="2"/>
        <v>1.568754873927736E-7</v>
      </c>
      <c r="J72" s="21">
        <v>0.12940000000000002</v>
      </c>
      <c r="K72" s="21">
        <f t="shared" si="3"/>
        <v>8.0393403317426964E-8</v>
      </c>
      <c r="L72" s="25">
        <f t="shared" si="4"/>
        <v>1.951347758887171</v>
      </c>
      <c r="M72" s="21" t="s">
        <v>267</v>
      </c>
    </row>
    <row r="73" spans="1:13" ht="13">
      <c r="A73" s="21">
        <v>-186</v>
      </c>
      <c r="B73" s="21">
        <f t="shared" ref="B73:B136" si="5">A73+273.15</f>
        <v>87.149999999999977</v>
      </c>
      <c r="C73" s="21">
        <v>283801.1925</v>
      </c>
      <c r="D73" s="21">
        <v>759.51</v>
      </c>
      <c r="E73" s="21">
        <v>2110</v>
      </c>
      <c r="F73" s="21">
        <v>1033</v>
      </c>
      <c r="G73" s="24">
        <f t="shared" ref="G73:G136" si="6">E73/F73</f>
        <v>2.0425943852855761</v>
      </c>
      <c r="H73" s="21">
        <v>1.1279999999999999E-4</v>
      </c>
      <c r="I73" s="28">
        <f t="shared" ref="I73:I136" si="7">H73/D73</f>
        <v>1.4851680688865187E-7</v>
      </c>
      <c r="J73" s="21">
        <v>0.12540000000000001</v>
      </c>
      <c r="K73" s="21">
        <f t="shared" ref="K73:K136" si="8">J73/E73/D73</f>
        <v>7.8249502469820121E-8</v>
      </c>
      <c r="L73" s="25">
        <f t="shared" ref="L73:L136" si="9">H73*E73/J73</f>
        <v>1.8979904306220092</v>
      </c>
      <c r="M73" s="21" t="s">
        <v>267</v>
      </c>
    </row>
    <row r="74" spans="1:13" ht="13">
      <c r="A74" s="21">
        <v>-184</v>
      </c>
      <c r="B74" s="21">
        <f t="shared" si="5"/>
        <v>89.149999999999977</v>
      </c>
      <c r="C74" s="21">
        <v>339357.69</v>
      </c>
      <c r="D74" s="21">
        <v>749.4</v>
      </c>
      <c r="E74" s="21">
        <v>2131</v>
      </c>
      <c r="F74" s="21">
        <v>1022.9999999999999</v>
      </c>
      <c r="G74" s="24">
        <f t="shared" si="6"/>
        <v>2.0830889540566964</v>
      </c>
      <c r="H74" s="21">
        <v>1.0569999999999999E-4</v>
      </c>
      <c r="I74" s="28">
        <f t="shared" si="7"/>
        <v>1.4104617026954898E-7</v>
      </c>
      <c r="J74" s="21">
        <v>0.1215</v>
      </c>
      <c r="K74" s="21">
        <f t="shared" si="8"/>
        <v>7.6081512793529048E-8</v>
      </c>
      <c r="L74" s="25">
        <f t="shared" si="9"/>
        <v>1.853882304526749</v>
      </c>
      <c r="M74" s="21" t="s">
        <v>267</v>
      </c>
    </row>
    <row r="75" spans="1:13" ht="13">
      <c r="A75" s="21">
        <v>-182</v>
      </c>
      <c r="B75" s="21">
        <f t="shared" si="5"/>
        <v>91.149999999999977</v>
      </c>
      <c r="C75" s="21">
        <v>402513.5625</v>
      </c>
      <c r="D75" s="21">
        <v>739.03</v>
      </c>
      <c r="E75" s="21">
        <v>2155</v>
      </c>
      <c r="F75" s="21">
        <v>1014.9999999999999</v>
      </c>
      <c r="G75" s="24">
        <f t="shared" si="6"/>
        <v>2.1231527093596063</v>
      </c>
      <c r="H75" s="21">
        <v>9.9129999999999994E-5</v>
      </c>
      <c r="I75" s="28">
        <f t="shared" si="7"/>
        <v>1.3413528544172766E-7</v>
      </c>
      <c r="J75" s="21">
        <v>0.11750000000000001</v>
      </c>
      <c r="K75" s="21">
        <f t="shared" si="8"/>
        <v>7.3778279567752229E-8</v>
      </c>
      <c r="L75" s="25">
        <f t="shared" si="9"/>
        <v>1.8180863829787233</v>
      </c>
      <c r="M75" s="21" t="s">
        <v>267</v>
      </c>
    </row>
    <row r="76" spans="1:13" ht="13">
      <c r="A76" s="21">
        <v>-180</v>
      </c>
      <c r="B76" s="21">
        <f t="shared" si="5"/>
        <v>93.149999999999977</v>
      </c>
      <c r="C76" s="21">
        <v>473866.6275</v>
      </c>
      <c r="D76" s="21">
        <v>728.38</v>
      </c>
      <c r="E76" s="21">
        <v>2183</v>
      </c>
      <c r="F76" s="21">
        <v>1006.9999999999999</v>
      </c>
      <c r="G76" s="24">
        <f t="shared" si="6"/>
        <v>2.1678252234359485</v>
      </c>
      <c r="H76" s="21">
        <v>9.3139999999999993E-5</v>
      </c>
      <c r="I76" s="28">
        <f t="shared" si="7"/>
        <v>1.2787281364123121E-7</v>
      </c>
      <c r="J76" s="21">
        <v>0.11359999999999999</v>
      </c>
      <c r="K76" s="21">
        <f t="shared" si="8"/>
        <v>7.1444135145285726E-8</v>
      </c>
      <c r="L76" s="25">
        <f t="shared" si="9"/>
        <v>1.7898294014084506</v>
      </c>
      <c r="M76" s="21" t="s">
        <v>267</v>
      </c>
    </row>
    <row r="77" spans="1:13" ht="13">
      <c r="A77" s="21">
        <v>-178</v>
      </c>
      <c r="B77" s="21">
        <f t="shared" si="5"/>
        <v>95.149999999999977</v>
      </c>
      <c r="C77" s="21">
        <v>554014.70250000001</v>
      </c>
      <c r="D77" s="21">
        <v>717.43</v>
      </c>
      <c r="E77" s="21">
        <v>2215</v>
      </c>
      <c r="F77" s="21">
        <v>999</v>
      </c>
      <c r="G77" s="24">
        <f t="shared" si="6"/>
        <v>2.2172172172172173</v>
      </c>
      <c r="H77" s="21">
        <v>8.7599999999999988E-5</v>
      </c>
      <c r="I77" s="28">
        <f t="shared" si="7"/>
        <v>1.221025047739849E-7</v>
      </c>
      <c r="J77" s="21">
        <v>0.10970000000000001</v>
      </c>
      <c r="K77" s="21">
        <f t="shared" si="8"/>
        <v>6.9032462216447359E-8</v>
      </c>
      <c r="L77" s="25">
        <f t="shared" si="9"/>
        <v>1.7687693710118502</v>
      </c>
      <c r="M77" s="21" t="s">
        <v>267</v>
      </c>
    </row>
    <row r="78" spans="1:13" ht="13">
      <c r="A78" s="21">
        <v>-176</v>
      </c>
      <c r="B78" s="21">
        <f t="shared" si="5"/>
        <v>97.149999999999977</v>
      </c>
      <c r="C78" s="21">
        <v>643555.60499999998</v>
      </c>
      <c r="D78" s="21">
        <v>706.13</v>
      </c>
      <c r="E78" s="21">
        <v>2253</v>
      </c>
      <c r="F78" s="21">
        <v>992</v>
      </c>
      <c r="G78" s="24">
        <f t="shared" si="6"/>
        <v>2.2711693548387095</v>
      </c>
      <c r="H78" s="21">
        <v>8.2470000000000002E-5</v>
      </c>
      <c r="I78" s="28">
        <f t="shared" si="7"/>
        <v>1.1679152563975472E-7</v>
      </c>
      <c r="J78" s="21">
        <v>0.1057</v>
      </c>
      <c r="K78" s="21">
        <f t="shared" si="8"/>
        <v>6.64399248659364E-8</v>
      </c>
      <c r="L78" s="25">
        <f t="shared" si="9"/>
        <v>1.7578515610217595</v>
      </c>
      <c r="M78" s="21" t="s">
        <v>267</v>
      </c>
    </row>
    <row r="79" spans="1:13" ht="13">
      <c r="A79" s="21">
        <v>-174</v>
      </c>
      <c r="B79" s="21">
        <f t="shared" si="5"/>
        <v>99.149999999999977</v>
      </c>
      <c r="C79" s="21">
        <v>743097.28500000003</v>
      </c>
      <c r="D79" s="21">
        <v>694.45</v>
      </c>
      <c r="E79" s="21">
        <v>2297</v>
      </c>
      <c r="F79" s="21">
        <v>986</v>
      </c>
      <c r="G79" s="24">
        <f t="shared" si="6"/>
        <v>2.3296146044624746</v>
      </c>
      <c r="H79" s="21">
        <v>7.7700000000000005E-5</v>
      </c>
      <c r="I79" s="28">
        <f t="shared" si="7"/>
        <v>1.1188710490316077E-7</v>
      </c>
      <c r="J79" s="21">
        <v>0.1018</v>
      </c>
      <c r="K79" s="21">
        <f t="shared" si="8"/>
        <v>6.3818383662769607E-8</v>
      </c>
      <c r="L79" s="25">
        <f t="shared" si="9"/>
        <v>1.753211198428291</v>
      </c>
      <c r="M79" s="21" t="s">
        <v>267</v>
      </c>
    </row>
    <row r="80" spans="1:13" ht="13">
      <c r="A80" s="21">
        <v>-172</v>
      </c>
      <c r="B80" s="21">
        <f t="shared" si="5"/>
        <v>101.14999999999998</v>
      </c>
      <c r="C80" s="21">
        <v>853278.09000000008</v>
      </c>
      <c r="D80" s="21">
        <v>682.33</v>
      </c>
      <c r="E80" s="21">
        <v>2349</v>
      </c>
      <c r="F80" s="21">
        <v>980</v>
      </c>
      <c r="G80" s="24">
        <f t="shared" si="6"/>
        <v>2.3969387755102041</v>
      </c>
      <c r="H80" s="21">
        <v>7.3219999999999994E-5</v>
      </c>
      <c r="I80" s="28">
        <f t="shared" si="7"/>
        <v>1.0730878020898977E-7</v>
      </c>
      <c r="J80" s="21">
        <v>9.7849999999999993E-2</v>
      </c>
      <c r="K80" s="21">
        <f t="shared" si="8"/>
        <v>6.1049673676859991E-8</v>
      </c>
      <c r="L80" s="25">
        <f t="shared" si="9"/>
        <v>1.7577289729177312</v>
      </c>
      <c r="M80" s="21" t="s">
        <v>267</v>
      </c>
    </row>
    <row r="81" spans="1:13" ht="13">
      <c r="A81" s="21">
        <v>-170</v>
      </c>
      <c r="B81" s="21">
        <f t="shared" si="5"/>
        <v>103.14999999999998</v>
      </c>
      <c r="C81" s="21">
        <v>974726.23499999999</v>
      </c>
      <c r="D81" s="21">
        <v>669.7</v>
      </c>
      <c r="E81" s="21">
        <v>2411</v>
      </c>
      <c r="F81" s="21">
        <v>975</v>
      </c>
      <c r="G81" s="24">
        <f t="shared" si="6"/>
        <v>2.4728205128205127</v>
      </c>
      <c r="H81" s="21">
        <v>6.8999999999999997E-5</v>
      </c>
      <c r="I81" s="28">
        <f t="shared" si="7"/>
        <v>1.0303120800358368E-7</v>
      </c>
      <c r="J81" s="21">
        <v>9.3909999999999993E-2</v>
      </c>
      <c r="K81" s="21">
        <f t="shared" si="8"/>
        <v>5.8161330277391326E-8</v>
      </c>
      <c r="L81" s="25">
        <f t="shared" si="9"/>
        <v>1.7714726866148438</v>
      </c>
      <c r="M81" s="21" t="s">
        <v>267</v>
      </c>
    </row>
    <row r="82" spans="1:13" ht="13">
      <c r="A82" s="21">
        <v>-168</v>
      </c>
      <c r="B82" s="21">
        <f t="shared" si="5"/>
        <v>105.14999999999998</v>
      </c>
      <c r="C82" s="21">
        <v>1108090.2</v>
      </c>
      <c r="D82" s="21">
        <v>656.5</v>
      </c>
      <c r="E82" s="21">
        <v>2485</v>
      </c>
      <c r="F82" s="21">
        <v>971</v>
      </c>
      <c r="G82" s="24">
        <f t="shared" si="6"/>
        <v>2.5592173017507722</v>
      </c>
      <c r="H82" s="21">
        <v>6.4999999999999994E-5</v>
      </c>
      <c r="I82" s="28">
        <f t="shared" si="7"/>
        <v>9.9009900990099001E-8</v>
      </c>
      <c r="J82" s="21">
        <v>8.9980000000000004E-2</v>
      </c>
      <c r="K82" s="21">
        <f t="shared" si="8"/>
        <v>5.51549970041115E-8</v>
      </c>
      <c r="L82" s="25">
        <f t="shared" si="9"/>
        <v>1.7951211380306731</v>
      </c>
      <c r="M82" s="21" t="s">
        <v>267</v>
      </c>
    </row>
    <row r="83" spans="1:13" ht="13">
      <c r="A83" s="21">
        <v>-166</v>
      </c>
      <c r="B83" s="21">
        <f t="shared" si="5"/>
        <v>107.14999999999998</v>
      </c>
      <c r="C83" s="21">
        <v>1254099.5250000001</v>
      </c>
      <c r="D83" s="21">
        <v>642.63</v>
      </c>
      <c r="E83" s="21">
        <v>2575</v>
      </c>
      <c r="F83" s="21">
        <v>968</v>
      </c>
      <c r="G83" s="24">
        <f t="shared" si="6"/>
        <v>2.6601239669421486</v>
      </c>
      <c r="H83" s="21">
        <v>6.1179999999999994E-5</v>
      </c>
      <c r="I83" s="28">
        <f t="shared" si="7"/>
        <v>9.5202527115136223E-8</v>
      </c>
      <c r="J83" s="21">
        <v>8.6040000000000005E-2</v>
      </c>
      <c r="K83" s="21">
        <f t="shared" si="8"/>
        <v>5.1995070620745547E-8</v>
      </c>
      <c r="L83" s="25">
        <f t="shared" si="9"/>
        <v>1.8309913993491396</v>
      </c>
      <c r="M83" s="21" t="s">
        <v>267</v>
      </c>
    </row>
    <row r="84" spans="1:13" ht="13">
      <c r="A84" s="21">
        <v>-164</v>
      </c>
      <c r="B84" s="21">
        <f t="shared" si="5"/>
        <v>109.14999999999998</v>
      </c>
      <c r="C84" s="21">
        <v>1413382.425</v>
      </c>
      <c r="D84" s="21">
        <v>627.97</v>
      </c>
      <c r="E84" s="21">
        <v>2687</v>
      </c>
      <c r="F84" s="21">
        <v>967</v>
      </c>
      <c r="G84" s="24">
        <f t="shared" si="6"/>
        <v>2.7786970010341263</v>
      </c>
      <c r="H84" s="21">
        <v>5.7519999999999998E-5</v>
      </c>
      <c r="I84" s="28">
        <f t="shared" si="7"/>
        <v>9.1596732327977447E-8</v>
      </c>
      <c r="J84" s="21">
        <v>8.2110000000000002E-2</v>
      </c>
      <c r="K84" s="21">
        <f t="shared" si="8"/>
        <v>4.8661947854387684E-8</v>
      </c>
      <c r="L84" s="25">
        <f t="shared" si="9"/>
        <v>1.8823071489465348</v>
      </c>
      <c r="M84" s="21" t="s">
        <v>267</v>
      </c>
    </row>
    <row r="85" spans="1:13" ht="13">
      <c r="A85" s="21">
        <v>-162</v>
      </c>
      <c r="B85" s="21">
        <f t="shared" si="5"/>
        <v>111.14999999999998</v>
      </c>
      <c r="C85" s="21">
        <v>1586648.175</v>
      </c>
      <c r="D85" s="21">
        <v>612.34</v>
      </c>
      <c r="E85" s="21">
        <v>2829</v>
      </c>
      <c r="F85" s="21">
        <v>967</v>
      </c>
      <c r="G85" s="24">
        <f t="shared" si="6"/>
        <v>2.9255429162357807</v>
      </c>
      <c r="H85" s="21">
        <v>5.3959999999999998E-5</v>
      </c>
      <c r="I85" s="28">
        <f t="shared" si="7"/>
        <v>8.8120978541333236E-8</v>
      </c>
      <c r="J85" s="21">
        <v>7.8180000000000013E-2</v>
      </c>
      <c r="K85" s="21">
        <f t="shared" si="8"/>
        <v>4.51304941484314E-8</v>
      </c>
      <c r="L85" s="25">
        <f t="shared" si="9"/>
        <v>1.9525817344589405</v>
      </c>
      <c r="M85" s="21" t="s">
        <v>267</v>
      </c>
    </row>
    <row r="86" spans="1:13" ht="13">
      <c r="A86" s="21">
        <v>-160</v>
      </c>
      <c r="B86" s="21">
        <f t="shared" si="5"/>
        <v>113.14999999999998</v>
      </c>
      <c r="C86" s="21">
        <v>1774808.6999999997</v>
      </c>
      <c r="D86" s="21">
        <v>595.54999999999995</v>
      </c>
      <c r="E86" s="21">
        <v>3013</v>
      </c>
      <c r="F86" s="21">
        <v>969</v>
      </c>
      <c r="G86" s="24">
        <f t="shared" si="6"/>
        <v>3.1093911248710011</v>
      </c>
      <c r="H86" s="21">
        <v>5.0479999999999998E-5</v>
      </c>
      <c r="I86" s="28">
        <f t="shared" si="7"/>
        <v>8.4761984720006721E-8</v>
      </c>
      <c r="J86" s="21">
        <v>7.4249999999999997E-2</v>
      </c>
      <c r="K86" s="21">
        <f t="shared" si="8"/>
        <v>4.1378914859831504E-8</v>
      </c>
      <c r="L86" s="25">
        <f t="shared" si="9"/>
        <v>2.0484342087542089</v>
      </c>
      <c r="M86" s="21" t="s">
        <v>267</v>
      </c>
    </row>
    <row r="87" spans="1:13" ht="13">
      <c r="A87" s="21">
        <v>-158</v>
      </c>
      <c r="B87" s="21">
        <f t="shared" si="5"/>
        <v>115.14999999999998</v>
      </c>
      <c r="C87" s="21">
        <v>1978573.2750000001</v>
      </c>
      <c r="D87" s="21">
        <v>577.27</v>
      </c>
      <c r="E87" s="21">
        <v>3262</v>
      </c>
      <c r="F87" s="21">
        <v>975</v>
      </c>
      <c r="G87" s="24">
        <f t="shared" si="6"/>
        <v>3.3456410256410258</v>
      </c>
      <c r="H87" s="21">
        <v>4.7030000000000002E-5</v>
      </c>
      <c r="I87" s="28">
        <f t="shared" si="7"/>
        <v>8.1469676234690877E-8</v>
      </c>
      <c r="J87" s="21">
        <v>7.0330000000000004E-2</v>
      </c>
      <c r="K87" s="21">
        <f t="shared" si="8"/>
        <v>3.7348887690859169E-8</v>
      </c>
      <c r="L87" s="25">
        <f t="shared" si="9"/>
        <v>2.1813146594625339</v>
      </c>
      <c r="M87" s="21" t="s">
        <v>267</v>
      </c>
    </row>
    <row r="88" spans="1:13" ht="13">
      <c r="A88" s="21">
        <v>-156</v>
      </c>
      <c r="B88" s="21">
        <f t="shared" si="5"/>
        <v>117.14999999999998</v>
      </c>
      <c r="C88" s="21">
        <v>2198955.1500000004</v>
      </c>
      <c r="D88" s="21">
        <v>557.07000000000005</v>
      </c>
      <c r="E88" s="21">
        <v>3617</v>
      </c>
      <c r="F88" s="21">
        <v>984</v>
      </c>
      <c r="G88" s="24">
        <f t="shared" si="6"/>
        <v>3.6758130081300813</v>
      </c>
      <c r="H88" s="21">
        <v>4.3560000000000003E-5</v>
      </c>
      <c r="I88" s="28">
        <f t="shared" si="7"/>
        <v>7.8194840863805267E-8</v>
      </c>
      <c r="J88" s="21">
        <v>6.6439999999999999E-2</v>
      </c>
      <c r="K88" s="21">
        <f t="shared" si="8"/>
        <v>3.2973978017483641E-8</v>
      </c>
      <c r="L88" s="25">
        <f t="shared" si="9"/>
        <v>2.3714105960264904</v>
      </c>
      <c r="M88" s="21" t="s">
        <v>267</v>
      </c>
    </row>
    <row r="89" spans="1:13" ht="13">
      <c r="A89" s="21">
        <v>-154</v>
      </c>
      <c r="B89" s="21">
        <f t="shared" si="5"/>
        <v>119.14999999999998</v>
      </c>
      <c r="C89" s="21">
        <v>2436967.5749999997</v>
      </c>
      <c r="D89" s="21">
        <v>534.19000000000005</v>
      </c>
      <c r="E89" s="21">
        <v>4168</v>
      </c>
      <c r="F89" s="21">
        <v>1000</v>
      </c>
      <c r="G89" s="24">
        <f t="shared" si="6"/>
        <v>4.1680000000000001</v>
      </c>
      <c r="H89" s="21">
        <v>3.9999999999999996E-5</v>
      </c>
      <c r="I89" s="28">
        <f t="shared" si="7"/>
        <v>7.4879724442614033E-8</v>
      </c>
      <c r="J89" s="21">
        <v>6.2600000000000003E-2</v>
      </c>
      <c r="K89" s="21">
        <f t="shared" si="8"/>
        <v>2.8115827435866359E-8</v>
      </c>
      <c r="L89" s="25">
        <f t="shared" si="9"/>
        <v>2.6632587859424914</v>
      </c>
      <c r="M89" s="21" t="s">
        <v>267</v>
      </c>
    </row>
    <row r="90" spans="1:13" ht="13">
      <c r="A90" s="21">
        <v>-152</v>
      </c>
      <c r="B90" s="21">
        <f t="shared" si="5"/>
        <v>121.14999999999998</v>
      </c>
      <c r="C90" s="21">
        <v>2694029.1</v>
      </c>
      <c r="D90" s="21">
        <v>507.27</v>
      </c>
      <c r="E90" s="21">
        <v>5147</v>
      </c>
      <c r="F90" s="21">
        <v>1029</v>
      </c>
      <c r="G90" s="24">
        <f t="shared" si="6"/>
        <v>5.0019436345966959</v>
      </c>
      <c r="H90" s="21">
        <v>3.6210000000000001E-5</v>
      </c>
      <c r="I90" s="28">
        <f t="shared" si="7"/>
        <v>7.1382104204861314E-8</v>
      </c>
      <c r="J90" s="21">
        <v>5.8930000000000003E-2</v>
      </c>
      <c r="K90" s="21">
        <f t="shared" si="8"/>
        <v>2.2570599469721521E-8</v>
      </c>
      <c r="L90" s="25">
        <f t="shared" si="9"/>
        <v>3.1626144578313249</v>
      </c>
      <c r="M90" s="21" t="s">
        <v>267</v>
      </c>
    </row>
    <row r="91" spans="1:13" ht="13">
      <c r="A91" s="21">
        <v>-150</v>
      </c>
      <c r="B91" s="21">
        <f t="shared" si="5"/>
        <v>123.14999999999998</v>
      </c>
      <c r="C91" s="21">
        <v>2971760.9250000003</v>
      </c>
      <c r="D91" s="21">
        <v>473.2</v>
      </c>
      <c r="E91" s="21">
        <v>7421</v>
      </c>
      <c r="F91" s="21">
        <v>1089</v>
      </c>
      <c r="G91" s="24">
        <f t="shared" si="6"/>
        <v>6.8145087235996327</v>
      </c>
      <c r="H91" s="21">
        <v>3.1959999999999999E-5</v>
      </c>
      <c r="I91" s="28">
        <f t="shared" si="7"/>
        <v>6.7540152155536772E-8</v>
      </c>
      <c r="J91" s="21">
        <v>5.5950000000000007E-2</v>
      </c>
      <c r="K91" s="21">
        <f t="shared" si="8"/>
        <v>1.593283003625794E-8</v>
      </c>
      <c r="L91" s="25">
        <f t="shared" si="9"/>
        <v>4.2390555853440564</v>
      </c>
      <c r="M91" s="21" t="s">
        <v>267</v>
      </c>
    </row>
    <row r="92" spans="1:13" ht="13">
      <c r="A92" s="21">
        <v>-148</v>
      </c>
      <c r="B92" s="21">
        <f t="shared" si="5"/>
        <v>125.14999999999998</v>
      </c>
      <c r="C92" s="21">
        <v>3272797.4999999995</v>
      </c>
      <c r="D92" s="21">
        <v>420.66</v>
      </c>
      <c r="E92" s="21">
        <v>19010</v>
      </c>
      <c r="F92" s="21">
        <v>1262</v>
      </c>
      <c r="G92" s="24">
        <f t="shared" si="6"/>
        <v>15.063391442155309</v>
      </c>
      <c r="H92" s="21">
        <v>2.6420000000000001E-5</v>
      </c>
      <c r="I92" s="28">
        <f t="shared" si="7"/>
        <v>6.2806066657157795E-8</v>
      </c>
      <c r="J92" s="21">
        <v>5.6979999999999996E-2</v>
      </c>
      <c r="K92" s="21">
        <f t="shared" si="8"/>
        <v>7.1253977211182349E-9</v>
      </c>
      <c r="L92" s="25">
        <f t="shared" si="9"/>
        <v>8.8143945243945261</v>
      </c>
      <c r="M92" s="21" t="s">
        <v>267</v>
      </c>
    </row>
    <row r="93" spans="1:13" ht="13">
      <c r="A93" s="21">
        <v>-147</v>
      </c>
      <c r="B93" s="21">
        <f t="shared" si="5"/>
        <v>126.14999999999998</v>
      </c>
      <c r="C93" s="21">
        <v>3433802.9250000003</v>
      </c>
      <c r="D93" s="21">
        <v>347.58</v>
      </c>
      <c r="E93" s="21">
        <v>632800</v>
      </c>
      <c r="F93" s="21">
        <v>1725</v>
      </c>
      <c r="G93" s="24">
        <f t="shared" si="6"/>
        <v>366.84057971014494</v>
      </c>
      <c r="H93" s="21">
        <v>5.8889999999999999E-7</v>
      </c>
      <c r="I93" s="28">
        <f t="shared" si="7"/>
        <v>1.6942862074918004E-9</v>
      </c>
      <c r="J93" s="21">
        <v>2.0469999999999999E-2</v>
      </c>
      <c r="K93" s="21">
        <f t="shared" si="8"/>
        <v>9.3067188272112126E-11</v>
      </c>
      <c r="L93" s="25">
        <f t="shared" si="9"/>
        <v>18.204978993649242</v>
      </c>
      <c r="M93" s="21" t="s">
        <v>267</v>
      </c>
    </row>
    <row r="94" spans="1:13" ht="13">
      <c r="A94" s="21">
        <v>-209.999</v>
      </c>
      <c r="B94" s="21">
        <f t="shared" si="5"/>
        <v>63.150999999999982</v>
      </c>
      <c r="C94" s="21">
        <v>12685.890000000001</v>
      </c>
      <c r="D94" s="21">
        <v>0.67427000000000004</v>
      </c>
      <c r="E94" s="21">
        <v>1058</v>
      </c>
      <c r="F94" s="21">
        <v>749.9</v>
      </c>
      <c r="G94" s="24">
        <f t="shared" si="6"/>
        <v>1.4108547806374183</v>
      </c>
      <c r="H94" s="21">
        <v>4.3760000000000001E-6</v>
      </c>
      <c r="I94" s="28">
        <f t="shared" si="7"/>
        <v>6.4899817580494462E-6</v>
      </c>
      <c r="J94" s="21">
        <v>5.6210000000000001E-3</v>
      </c>
      <c r="K94" s="21">
        <f t="shared" si="8"/>
        <v>7.8794169136162742E-6</v>
      </c>
      <c r="L94" s="25">
        <f t="shared" si="9"/>
        <v>0.82366269347091259</v>
      </c>
      <c r="M94" s="21" t="s">
        <v>265</v>
      </c>
    </row>
    <row r="95" spans="1:13" ht="13">
      <c r="A95" s="21">
        <v>-208</v>
      </c>
      <c r="B95" s="21">
        <f t="shared" si="5"/>
        <v>65.149999999999977</v>
      </c>
      <c r="C95" s="21">
        <v>18096.645</v>
      </c>
      <c r="D95" s="21">
        <v>0.93501999999999996</v>
      </c>
      <c r="E95" s="21">
        <v>1064</v>
      </c>
      <c r="F95" s="21">
        <v>751.9</v>
      </c>
      <c r="G95" s="24">
        <f t="shared" si="6"/>
        <v>1.4150817927915946</v>
      </c>
      <c r="H95" s="21">
        <v>4.5229999999999997E-6</v>
      </c>
      <c r="I95" s="28">
        <f t="shared" si="7"/>
        <v>4.8373296827875341E-6</v>
      </c>
      <c r="J95" s="21">
        <v>5.8320000000000004E-3</v>
      </c>
      <c r="K95" s="21">
        <f t="shared" si="8"/>
        <v>5.8621238128797214E-6</v>
      </c>
      <c r="L95" s="25">
        <f t="shared" si="9"/>
        <v>0.82518381344307268</v>
      </c>
      <c r="M95" s="21" t="s">
        <v>265</v>
      </c>
    </row>
    <row r="96" spans="1:13" ht="13">
      <c r="A96" s="21">
        <v>-206</v>
      </c>
      <c r="B96" s="21">
        <f t="shared" si="5"/>
        <v>67.149999999999977</v>
      </c>
      <c r="C96" s="21">
        <v>25223.845499999999</v>
      </c>
      <c r="D96" s="21">
        <v>1.2687999999999999</v>
      </c>
      <c r="E96" s="21">
        <v>1070</v>
      </c>
      <c r="F96" s="21">
        <v>754.19999999999993</v>
      </c>
      <c r="G96" s="24">
        <f t="shared" si="6"/>
        <v>1.4187218244497481</v>
      </c>
      <c r="H96" s="21">
        <v>4.6709999999999998E-6</v>
      </c>
      <c r="I96" s="28">
        <f t="shared" si="7"/>
        <v>3.6814312736443886E-6</v>
      </c>
      <c r="J96" s="21">
        <v>6.0460000000000002E-3</v>
      </c>
      <c r="K96" s="21">
        <f t="shared" si="8"/>
        <v>4.4533947743691889E-6</v>
      </c>
      <c r="L96" s="25">
        <f t="shared" si="9"/>
        <v>0.82665729407872968</v>
      </c>
      <c r="M96" s="21" t="s">
        <v>265</v>
      </c>
    </row>
    <row r="97" spans="1:13" ht="13">
      <c r="A97" s="21">
        <v>-204</v>
      </c>
      <c r="B97" s="21">
        <f t="shared" si="5"/>
        <v>69.149999999999977</v>
      </c>
      <c r="C97" s="21">
        <v>34423.142249999997</v>
      </c>
      <c r="D97" s="21">
        <v>1.6883999999999999</v>
      </c>
      <c r="E97" s="21">
        <v>1078</v>
      </c>
      <c r="F97" s="21">
        <v>756.80000000000007</v>
      </c>
      <c r="G97" s="24">
        <f t="shared" si="6"/>
        <v>1.4244186046511627</v>
      </c>
      <c r="H97" s="21">
        <v>4.8200000000000004E-6</v>
      </c>
      <c r="I97" s="28">
        <f t="shared" si="7"/>
        <v>2.8547737502961388E-6</v>
      </c>
      <c r="J97" s="21">
        <v>6.2619999999999993E-3</v>
      </c>
      <c r="K97" s="21">
        <f t="shared" si="8"/>
        <v>3.440479377122691E-6</v>
      </c>
      <c r="L97" s="25">
        <f t="shared" si="9"/>
        <v>0.82976045991695957</v>
      </c>
      <c r="M97" s="21" t="s">
        <v>265</v>
      </c>
    </row>
    <row r="98" spans="1:13" ht="13">
      <c r="A98" s="21">
        <v>-202</v>
      </c>
      <c r="B98" s="21">
        <f t="shared" si="5"/>
        <v>71.149999999999977</v>
      </c>
      <c r="C98" s="21">
        <v>46086.663</v>
      </c>
      <c r="D98" s="21">
        <v>2.2073999999999998</v>
      </c>
      <c r="E98" s="21">
        <v>1087</v>
      </c>
      <c r="F98" s="21">
        <v>759.80000000000007</v>
      </c>
      <c r="G98" s="24">
        <f t="shared" si="6"/>
        <v>1.4306396420110554</v>
      </c>
      <c r="H98" s="21">
        <v>4.9699999999999998E-6</v>
      </c>
      <c r="I98" s="28">
        <f t="shared" si="7"/>
        <v>2.2515176225423575E-6</v>
      </c>
      <c r="J98" s="21">
        <v>6.4809999999999998E-3</v>
      </c>
      <c r="K98" s="21">
        <f t="shared" si="8"/>
        <v>2.7010426332969333E-6</v>
      </c>
      <c r="L98" s="25">
        <f t="shared" si="9"/>
        <v>0.83357352260453632</v>
      </c>
      <c r="M98" s="21" t="s">
        <v>265</v>
      </c>
    </row>
    <row r="99" spans="1:13" ht="13">
      <c r="A99" s="21">
        <v>-200</v>
      </c>
      <c r="B99" s="21">
        <f t="shared" si="5"/>
        <v>73.149999999999977</v>
      </c>
      <c r="C99" s="21">
        <v>60634.906499999997</v>
      </c>
      <c r="D99" s="21">
        <v>2.8403</v>
      </c>
      <c r="E99" s="21">
        <v>1097</v>
      </c>
      <c r="F99" s="21">
        <v>763.1</v>
      </c>
      <c r="G99" s="24">
        <f t="shared" si="6"/>
        <v>1.4375573319355262</v>
      </c>
      <c r="H99" s="21">
        <v>5.1210000000000006E-6</v>
      </c>
      <c r="I99" s="28">
        <f t="shared" si="7"/>
        <v>1.8029785586029647E-6</v>
      </c>
      <c r="J99" s="21">
        <v>6.7039999999999999E-3</v>
      </c>
      <c r="K99" s="21">
        <f t="shared" si="8"/>
        <v>2.1516080686714726E-6</v>
      </c>
      <c r="L99" s="25">
        <f t="shared" si="9"/>
        <v>0.83796792959427213</v>
      </c>
      <c r="M99" s="21" t="s">
        <v>265</v>
      </c>
    </row>
    <row r="100" spans="1:13" ht="13">
      <c r="A100" s="21">
        <v>-198</v>
      </c>
      <c r="B100" s="21">
        <f t="shared" si="5"/>
        <v>75.149999999999977</v>
      </c>
      <c r="C100" s="21">
        <v>78517.755749999997</v>
      </c>
      <c r="D100" s="21">
        <v>3.6025</v>
      </c>
      <c r="E100" s="21">
        <v>1109</v>
      </c>
      <c r="F100" s="21">
        <v>766.80000000000007</v>
      </c>
      <c r="G100" s="24">
        <f t="shared" si="6"/>
        <v>1.4462702138758476</v>
      </c>
      <c r="H100" s="21">
        <v>5.2739999999999998E-6</v>
      </c>
      <c r="I100" s="28">
        <f t="shared" si="7"/>
        <v>1.4639833448993754E-6</v>
      </c>
      <c r="J100" s="21">
        <v>6.9310000000000005E-3</v>
      </c>
      <c r="K100" s="21">
        <f t="shared" si="8"/>
        <v>1.7348437395381552E-6</v>
      </c>
      <c r="L100" s="25">
        <f t="shared" si="9"/>
        <v>0.8438704371663539</v>
      </c>
      <c r="M100" s="21" t="s">
        <v>265</v>
      </c>
    </row>
    <row r="101" spans="1:13" ht="13">
      <c r="A101" s="21">
        <v>-196</v>
      </c>
      <c r="B101" s="21">
        <f t="shared" si="5"/>
        <v>77.149999999999977</v>
      </c>
      <c r="C101" s="21">
        <v>100209.41175</v>
      </c>
      <c r="D101" s="21">
        <v>4.5102000000000002</v>
      </c>
      <c r="E101" s="21">
        <v>1122</v>
      </c>
      <c r="F101" s="21">
        <v>770.80000000000007</v>
      </c>
      <c r="G101" s="24">
        <f t="shared" si="6"/>
        <v>1.4556305137519459</v>
      </c>
      <c r="H101" s="21">
        <v>5.4279999999999995E-6</v>
      </c>
      <c r="I101" s="28">
        <f t="shared" si="7"/>
        <v>1.2034943018047979E-6</v>
      </c>
      <c r="J101" s="21">
        <v>7.1630000000000001E-3</v>
      </c>
      <c r="K101" s="21">
        <f t="shared" si="8"/>
        <v>1.4154883314200627E-6</v>
      </c>
      <c r="L101" s="25">
        <f t="shared" si="9"/>
        <v>0.85023258411280189</v>
      </c>
      <c r="M101" s="21" t="s">
        <v>265</v>
      </c>
    </row>
    <row r="102" spans="1:13" ht="13">
      <c r="A102" s="21">
        <v>-194</v>
      </c>
      <c r="B102" s="21">
        <f t="shared" si="5"/>
        <v>79.149999999999977</v>
      </c>
      <c r="C102" s="21">
        <v>126210.42</v>
      </c>
      <c r="D102" s="21">
        <v>5.5807000000000002</v>
      </c>
      <c r="E102" s="21">
        <v>1138</v>
      </c>
      <c r="F102" s="21">
        <v>775.3</v>
      </c>
      <c r="G102" s="24">
        <f t="shared" si="6"/>
        <v>1.4678189088094933</v>
      </c>
      <c r="H102" s="21">
        <v>5.5849999999999999E-6</v>
      </c>
      <c r="I102" s="28">
        <f t="shared" si="7"/>
        <v>1.0007705126597021E-6</v>
      </c>
      <c r="J102" s="21">
        <v>7.4020000000000006E-3</v>
      </c>
      <c r="K102" s="21">
        <f t="shared" si="8"/>
        <v>1.1655157369345639E-6</v>
      </c>
      <c r="L102" s="25">
        <f t="shared" si="9"/>
        <v>0.85865036476627921</v>
      </c>
      <c r="M102" s="21" t="s">
        <v>265</v>
      </c>
    </row>
    <row r="103" spans="1:13" ht="13">
      <c r="A103" s="21">
        <v>-192</v>
      </c>
      <c r="B103" s="21">
        <f t="shared" si="5"/>
        <v>81.149999999999977</v>
      </c>
      <c r="C103" s="21">
        <v>157023.35250000001</v>
      </c>
      <c r="D103" s="21">
        <v>6.8323</v>
      </c>
      <c r="E103" s="21">
        <v>1155</v>
      </c>
      <c r="F103" s="21">
        <v>780.2</v>
      </c>
      <c r="G103" s="24">
        <f t="shared" si="6"/>
        <v>1.4803896436811073</v>
      </c>
      <c r="H103" s="21">
        <v>5.7429999999999999E-6</v>
      </c>
      <c r="I103" s="28">
        <f t="shared" si="7"/>
        <v>8.4056613439105427E-7</v>
      </c>
      <c r="J103" s="21">
        <v>7.6479999999999994E-3</v>
      </c>
      <c r="K103" s="21">
        <f t="shared" si="8"/>
        <v>9.6916777975864959E-7</v>
      </c>
      <c r="L103" s="25">
        <f t="shared" si="9"/>
        <v>0.86730713912133894</v>
      </c>
      <c r="M103" s="21" t="s">
        <v>265</v>
      </c>
    </row>
    <row r="104" spans="1:13" ht="13">
      <c r="A104" s="21">
        <v>-190</v>
      </c>
      <c r="B104" s="21">
        <f t="shared" si="5"/>
        <v>83.149999999999977</v>
      </c>
      <c r="C104" s="21">
        <v>193196.3775</v>
      </c>
      <c r="D104" s="21">
        <v>8.2843</v>
      </c>
      <c r="E104" s="21">
        <v>1175</v>
      </c>
      <c r="F104" s="21">
        <v>785.59999999999991</v>
      </c>
      <c r="G104" s="24">
        <f t="shared" si="6"/>
        <v>1.4956720977596742</v>
      </c>
      <c r="H104" s="21">
        <v>5.9050000000000002E-6</v>
      </c>
      <c r="I104" s="28">
        <f t="shared" si="7"/>
        <v>7.1279408036889057E-7</v>
      </c>
      <c r="J104" s="21">
        <v>7.9030000000000003E-3</v>
      </c>
      <c r="K104" s="21">
        <f t="shared" si="8"/>
        <v>8.1189206653652224E-7</v>
      </c>
      <c r="L104" s="25">
        <f t="shared" si="9"/>
        <v>0.87794192078957356</v>
      </c>
      <c r="M104" s="21" t="s">
        <v>265</v>
      </c>
    </row>
    <row r="105" spans="1:13" ht="13">
      <c r="A105" s="21">
        <v>-188</v>
      </c>
      <c r="B105" s="21">
        <f t="shared" si="5"/>
        <v>85.149999999999977</v>
      </c>
      <c r="C105" s="21">
        <v>235266.51749999999</v>
      </c>
      <c r="D105" s="21">
        <v>9.9578000000000007</v>
      </c>
      <c r="E105" s="21">
        <v>1197</v>
      </c>
      <c r="F105" s="21">
        <v>791.4</v>
      </c>
      <c r="G105" s="24">
        <f t="shared" si="6"/>
        <v>1.5125094768764216</v>
      </c>
      <c r="H105" s="21">
        <v>6.0689999999999998E-6</v>
      </c>
      <c r="I105" s="28">
        <f t="shared" si="7"/>
        <v>6.0947197172066116E-7</v>
      </c>
      <c r="J105" s="21">
        <v>8.1690000000000009E-3</v>
      </c>
      <c r="K105" s="21">
        <f t="shared" si="8"/>
        <v>6.8534831022000563E-7</v>
      </c>
      <c r="L105" s="25">
        <f t="shared" si="9"/>
        <v>0.88928791773778904</v>
      </c>
      <c r="M105" s="21" t="s">
        <v>265</v>
      </c>
    </row>
    <row r="106" spans="1:13" ht="13">
      <c r="A106" s="21">
        <v>-186</v>
      </c>
      <c r="B106" s="21">
        <f t="shared" si="5"/>
        <v>87.149999999999977</v>
      </c>
      <c r="C106" s="21">
        <v>283801.1925</v>
      </c>
      <c r="D106" s="21">
        <v>11.875</v>
      </c>
      <c r="E106" s="21">
        <v>1223</v>
      </c>
      <c r="F106" s="21">
        <v>797.8</v>
      </c>
      <c r="G106" s="24">
        <f t="shared" si="6"/>
        <v>1.5329656555527702</v>
      </c>
      <c r="H106" s="21">
        <v>6.2359999999999992E-6</v>
      </c>
      <c r="I106" s="28">
        <f t="shared" si="7"/>
        <v>5.251368421052631E-7</v>
      </c>
      <c r="J106" s="21">
        <v>8.4460000000000004E-3</v>
      </c>
      <c r="K106" s="21">
        <f t="shared" si="8"/>
        <v>5.8155527822008007E-7</v>
      </c>
      <c r="L106" s="25">
        <f t="shared" si="9"/>
        <v>0.90298697608335288</v>
      </c>
      <c r="M106" s="21" t="s">
        <v>265</v>
      </c>
    </row>
    <row r="107" spans="1:13" ht="13">
      <c r="A107" s="21">
        <v>-184</v>
      </c>
      <c r="B107" s="21">
        <f t="shared" si="5"/>
        <v>89.149999999999977</v>
      </c>
      <c r="C107" s="21">
        <v>339357.69</v>
      </c>
      <c r="D107" s="21">
        <v>14.061999999999999</v>
      </c>
      <c r="E107" s="21">
        <v>1252</v>
      </c>
      <c r="F107" s="21">
        <v>804.69999999999993</v>
      </c>
      <c r="G107" s="24">
        <f t="shared" si="6"/>
        <v>1.5558593264570648</v>
      </c>
      <c r="H107" s="21">
        <v>6.4080000000000003E-6</v>
      </c>
      <c r="I107" s="28">
        <f t="shared" si="7"/>
        <v>4.556962025316456E-7</v>
      </c>
      <c r="J107" s="21">
        <v>8.7390000000000002E-3</v>
      </c>
      <c r="K107" s="21">
        <f t="shared" si="8"/>
        <v>4.9637547638186532E-7</v>
      </c>
      <c r="L107" s="25">
        <f t="shared" si="9"/>
        <v>0.91804737384140067</v>
      </c>
      <c r="M107" s="21" t="s">
        <v>265</v>
      </c>
    </row>
    <row r="108" spans="1:13" ht="13">
      <c r="A108" s="21">
        <v>-182</v>
      </c>
      <c r="B108" s="21">
        <f t="shared" si="5"/>
        <v>91.149999999999977</v>
      </c>
      <c r="C108" s="21">
        <v>402513.5625</v>
      </c>
      <c r="D108" s="21">
        <v>16.544</v>
      </c>
      <c r="E108" s="21">
        <v>1285</v>
      </c>
      <c r="F108" s="21">
        <v>812.30000000000007</v>
      </c>
      <c r="G108" s="24">
        <f t="shared" si="6"/>
        <v>1.581927859165333</v>
      </c>
      <c r="H108" s="21">
        <v>6.5829999999999995E-6</v>
      </c>
      <c r="I108" s="28">
        <f t="shared" si="7"/>
        <v>3.9790860735009669E-7</v>
      </c>
      <c r="J108" s="21">
        <v>9.0489999999999998E-3</v>
      </c>
      <c r="K108" s="21">
        <f t="shared" si="8"/>
        <v>4.2565421580654625E-7</v>
      </c>
      <c r="L108" s="25">
        <f t="shared" si="9"/>
        <v>0.9348165543153939</v>
      </c>
      <c r="M108" s="21" t="s">
        <v>265</v>
      </c>
    </row>
    <row r="109" spans="1:13" ht="13">
      <c r="A109" s="21">
        <v>-180</v>
      </c>
      <c r="B109" s="21">
        <f t="shared" si="5"/>
        <v>93.149999999999977</v>
      </c>
      <c r="C109" s="21">
        <v>473866.6275</v>
      </c>
      <c r="D109" s="21">
        <v>19.353000000000002</v>
      </c>
      <c r="E109" s="21">
        <v>1323</v>
      </c>
      <c r="F109" s="21">
        <v>820.5</v>
      </c>
      <c r="G109" s="24">
        <f t="shared" si="6"/>
        <v>1.6124314442413163</v>
      </c>
      <c r="H109" s="21">
        <v>6.764E-6</v>
      </c>
      <c r="I109" s="28">
        <f t="shared" si="7"/>
        <v>3.4950653645429648E-7</v>
      </c>
      <c r="J109" s="21">
        <v>9.3790000000000002E-3</v>
      </c>
      <c r="K109" s="21">
        <f t="shared" si="8"/>
        <v>3.6630967974207487E-7</v>
      </c>
      <c r="L109" s="25">
        <f t="shared" si="9"/>
        <v>0.95412858513700827</v>
      </c>
      <c r="M109" s="21" t="s">
        <v>265</v>
      </c>
    </row>
    <row r="110" spans="1:13" ht="13">
      <c r="A110" s="21">
        <v>-178</v>
      </c>
      <c r="B110" s="21">
        <f t="shared" si="5"/>
        <v>95.149999999999977</v>
      </c>
      <c r="C110" s="21">
        <v>554014.70250000001</v>
      </c>
      <c r="D110" s="21">
        <v>22.523</v>
      </c>
      <c r="E110" s="21">
        <v>1366</v>
      </c>
      <c r="F110" s="21">
        <v>829.5</v>
      </c>
      <c r="G110" s="24">
        <f t="shared" si="6"/>
        <v>1.6467751657625076</v>
      </c>
      <c r="H110" s="21">
        <v>6.9489999999999999E-6</v>
      </c>
      <c r="I110" s="28">
        <f t="shared" si="7"/>
        <v>3.0852905918394527E-7</v>
      </c>
      <c r="J110" s="21">
        <v>9.7339999999999996E-3</v>
      </c>
      <c r="K110" s="21">
        <f t="shared" si="8"/>
        <v>3.1638392223625122E-7</v>
      </c>
      <c r="L110" s="25">
        <f t="shared" si="9"/>
        <v>0.97517300184918843</v>
      </c>
      <c r="M110" s="21" t="s">
        <v>265</v>
      </c>
    </row>
    <row r="111" spans="1:13" ht="13">
      <c r="A111" s="21">
        <v>-176</v>
      </c>
      <c r="B111" s="21">
        <f t="shared" si="5"/>
        <v>97.149999999999977</v>
      </c>
      <c r="C111" s="21">
        <v>643555.60499999998</v>
      </c>
      <c r="D111" s="21">
        <v>26.093</v>
      </c>
      <c r="E111" s="21">
        <v>1416</v>
      </c>
      <c r="F111" s="21">
        <v>839.30000000000007</v>
      </c>
      <c r="G111" s="24">
        <f t="shared" si="6"/>
        <v>1.6871202192303107</v>
      </c>
      <c r="H111" s="21">
        <v>7.1420000000000004E-6</v>
      </c>
      <c r="I111" s="28">
        <f t="shared" si="7"/>
        <v>2.7371325642892731E-7</v>
      </c>
      <c r="J111" s="21">
        <v>1.0119999999999999E-2</v>
      </c>
      <c r="K111" s="21">
        <f t="shared" si="8"/>
        <v>2.7390076477857014E-7</v>
      </c>
      <c r="L111" s="25">
        <f t="shared" si="9"/>
        <v>0.99931541501976306</v>
      </c>
      <c r="M111" s="21" t="s">
        <v>265</v>
      </c>
    </row>
    <row r="112" spans="1:13" ht="13">
      <c r="A112" s="21">
        <v>-174</v>
      </c>
      <c r="B112" s="21">
        <f t="shared" si="5"/>
        <v>99.149999999999977</v>
      </c>
      <c r="C112" s="21">
        <v>743097.28500000003</v>
      </c>
      <c r="D112" s="21">
        <v>30.106999999999999</v>
      </c>
      <c r="E112" s="21">
        <v>1475</v>
      </c>
      <c r="F112" s="21">
        <v>850</v>
      </c>
      <c r="G112" s="24">
        <f t="shared" si="6"/>
        <v>1.7352941176470589</v>
      </c>
      <c r="H112" s="21">
        <v>7.3409999999999997E-6</v>
      </c>
      <c r="I112" s="28">
        <f t="shared" si="7"/>
        <v>2.4383033845949445E-7</v>
      </c>
      <c r="J112" s="21">
        <v>1.0539999999999999E-2</v>
      </c>
      <c r="K112" s="21">
        <f t="shared" si="8"/>
        <v>2.3734555790561684E-7</v>
      </c>
      <c r="L112" s="25">
        <f t="shared" si="9"/>
        <v>1.0273221062618596</v>
      </c>
      <c r="M112" s="21" t="s">
        <v>265</v>
      </c>
    </row>
    <row r="113" spans="1:13" ht="13">
      <c r="A113" s="21">
        <v>-172</v>
      </c>
      <c r="B113" s="21">
        <f t="shared" si="5"/>
        <v>101.14999999999998</v>
      </c>
      <c r="C113" s="21">
        <v>853278.09000000008</v>
      </c>
      <c r="D113" s="21">
        <v>34.621000000000002</v>
      </c>
      <c r="E113" s="21">
        <v>1543</v>
      </c>
      <c r="F113" s="21">
        <v>861.7</v>
      </c>
      <c r="G113" s="24">
        <f t="shared" si="6"/>
        <v>1.7906463966577695</v>
      </c>
      <c r="H113" s="21">
        <v>7.5490000000000001E-6</v>
      </c>
      <c r="I113" s="28">
        <f t="shared" si="7"/>
        <v>2.1804685017763785E-7</v>
      </c>
      <c r="J113" s="21">
        <v>1.0999999999999999E-2</v>
      </c>
      <c r="K113" s="21">
        <f t="shared" si="8"/>
        <v>2.0591460500440253E-7</v>
      </c>
      <c r="L113" s="25">
        <f t="shared" si="9"/>
        <v>1.0589188181818181</v>
      </c>
      <c r="M113" s="21" t="s">
        <v>265</v>
      </c>
    </row>
    <row r="114" spans="1:13" ht="13">
      <c r="A114" s="21">
        <v>-170</v>
      </c>
      <c r="B114" s="21">
        <f t="shared" si="5"/>
        <v>103.14999999999998</v>
      </c>
      <c r="C114" s="21">
        <v>974726.23499999999</v>
      </c>
      <c r="D114" s="21">
        <v>39.695999999999998</v>
      </c>
      <c r="E114" s="21">
        <v>1625</v>
      </c>
      <c r="F114" s="21">
        <v>874.5</v>
      </c>
      <c r="G114" s="24">
        <f t="shared" si="6"/>
        <v>1.8582046883933676</v>
      </c>
      <c r="H114" s="21">
        <v>7.7679999999999991E-6</v>
      </c>
      <c r="I114" s="28">
        <f t="shared" si="7"/>
        <v>1.9568722289399434E-7</v>
      </c>
      <c r="J114" s="21">
        <v>1.1509999999999999E-2</v>
      </c>
      <c r="K114" s="21">
        <f t="shared" si="8"/>
        <v>1.7843301398319536E-7</v>
      </c>
      <c r="L114" s="25">
        <f t="shared" si="9"/>
        <v>1.0966985230234578</v>
      </c>
      <c r="M114" s="21" t="s">
        <v>265</v>
      </c>
    </row>
    <row r="115" spans="1:13" ht="13">
      <c r="A115" s="21">
        <v>-168</v>
      </c>
      <c r="B115" s="21">
        <f t="shared" si="5"/>
        <v>105.14999999999998</v>
      </c>
      <c r="C115" s="21">
        <v>1108090.2</v>
      </c>
      <c r="D115" s="21">
        <v>45.411999999999999</v>
      </c>
      <c r="E115" s="21">
        <v>1722</v>
      </c>
      <c r="F115" s="21">
        <v>888.5</v>
      </c>
      <c r="G115" s="24">
        <f t="shared" si="6"/>
        <v>1.9380979178390545</v>
      </c>
      <c r="H115" s="21">
        <v>7.9980000000000003E-6</v>
      </c>
      <c r="I115" s="28">
        <f t="shared" si="7"/>
        <v>1.7612084911477143E-7</v>
      </c>
      <c r="J115" s="21">
        <v>1.208E-2</v>
      </c>
      <c r="K115" s="21">
        <f t="shared" si="8"/>
        <v>1.5447676214251289E-7</v>
      </c>
      <c r="L115" s="25">
        <f t="shared" si="9"/>
        <v>1.140112251655629</v>
      </c>
      <c r="M115" s="21" t="s">
        <v>265</v>
      </c>
    </row>
    <row r="116" spans="1:13" ht="13">
      <c r="A116" s="21">
        <v>-166</v>
      </c>
      <c r="B116" s="21">
        <f t="shared" si="5"/>
        <v>107.14999999999998</v>
      </c>
      <c r="C116" s="21">
        <v>1254099.5250000001</v>
      </c>
      <c r="D116" s="21">
        <v>51.863</v>
      </c>
      <c r="E116" s="21">
        <v>1840</v>
      </c>
      <c r="F116" s="21">
        <v>903.80000000000007</v>
      </c>
      <c r="G116" s="24">
        <f t="shared" si="6"/>
        <v>2.0358486390794424</v>
      </c>
      <c r="H116" s="21">
        <v>8.2439999999999993E-6</v>
      </c>
      <c r="I116" s="28">
        <f t="shared" si="7"/>
        <v>1.589572527620847E-7</v>
      </c>
      <c r="J116" s="21">
        <v>1.273E-2</v>
      </c>
      <c r="K116" s="21">
        <f t="shared" si="8"/>
        <v>1.3339911422149827E-7</v>
      </c>
      <c r="L116" s="25">
        <f t="shared" si="9"/>
        <v>1.1915915161036921</v>
      </c>
      <c r="M116" s="21" t="s">
        <v>265</v>
      </c>
    </row>
    <row r="117" spans="1:13" ht="13">
      <c r="A117" s="21">
        <v>-164</v>
      </c>
      <c r="B117" s="21">
        <f t="shared" si="5"/>
        <v>109.14999999999998</v>
      </c>
      <c r="C117" s="21">
        <v>1413382.425</v>
      </c>
      <c r="D117" s="21">
        <v>59.173999999999999</v>
      </c>
      <c r="E117" s="21">
        <v>1987</v>
      </c>
      <c r="F117" s="21">
        <v>920.5</v>
      </c>
      <c r="G117" s="24">
        <f t="shared" si="6"/>
        <v>2.1586094513851166</v>
      </c>
      <c r="H117" s="21">
        <v>8.507E-6</v>
      </c>
      <c r="I117" s="28">
        <f t="shared" si="7"/>
        <v>1.4376246324399229E-7</v>
      </c>
      <c r="J117" s="21">
        <v>1.3480000000000001E-2</v>
      </c>
      <c r="K117" s="21">
        <f t="shared" si="8"/>
        <v>1.1464657836351331E-7</v>
      </c>
      <c r="L117" s="25">
        <f t="shared" si="9"/>
        <v>1.2539620919881307</v>
      </c>
      <c r="M117" s="21" t="s">
        <v>265</v>
      </c>
    </row>
    <row r="118" spans="1:13" ht="13">
      <c r="A118" s="21">
        <v>-162</v>
      </c>
      <c r="B118" s="21">
        <f t="shared" si="5"/>
        <v>111.14999999999998</v>
      </c>
      <c r="C118" s="21">
        <v>1586648.175</v>
      </c>
      <c r="D118" s="21">
        <v>67.504999999999995</v>
      </c>
      <c r="E118" s="21">
        <v>2177</v>
      </c>
      <c r="F118" s="21">
        <v>939.8</v>
      </c>
      <c r="G118" s="24">
        <f t="shared" si="6"/>
        <v>2.3164503085762931</v>
      </c>
      <c r="H118" s="21">
        <v>8.7940000000000008E-6</v>
      </c>
      <c r="I118" s="28">
        <f t="shared" si="7"/>
        <v>1.302718317161692E-7</v>
      </c>
      <c r="J118" s="21">
        <v>1.435E-2</v>
      </c>
      <c r="K118" s="21">
        <f t="shared" si="8"/>
        <v>9.7646690932266314E-8</v>
      </c>
      <c r="L118" s="25">
        <f t="shared" si="9"/>
        <v>1.3341141463414636</v>
      </c>
      <c r="M118" s="21" t="s">
        <v>265</v>
      </c>
    </row>
    <row r="119" spans="1:13" ht="13">
      <c r="A119" s="21">
        <v>-160</v>
      </c>
      <c r="B119" s="21">
        <f t="shared" si="5"/>
        <v>113.14999999999998</v>
      </c>
      <c r="C119" s="21">
        <v>1774808.6999999997</v>
      </c>
      <c r="D119" s="21">
        <v>77.073999999999998</v>
      </c>
      <c r="E119" s="21">
        <v>2429</v>
      </c>
      <c r="F119" s="21">
        <v>963</v>
      </c>
      <c r="G119" s="24">
        <f t="shared" si="6"/>
        <v>2.5223260643821392</v>
      </c>
      <c r="H119" s="21">
        <v>9.1109999999999997E-6</v>
      </c>
      <c r="I119" s="28">
        <f t="shared" si="7"/>
        <v>1.1821106988089368E-7</v>
      </c>
      <c r="J119" s="21">
        <v>1.54E-2</v>
      </c>
      <c r="K119" s="21">
        <f t="shared" si="8"/>
        <v>8.2259356422238476E-8</v>
      </c>
      <c r="L119" s="25">
        <f t="shared" si="9"/>
        <v>1.4370531818181818</v>
      </c>
      <c r="M119" s="21" t="s">
        <v>265</v>
      </c>
    </row>
    <row r="120" spans="1:13" ht="13">
      <c r="A120" s="21">
        <v>-158</v>
      </c>
      <c r="B120" s="21">
        <f t="shared" si="5"/>
        <v>115.14999999999998</v>
      </c>
      <c r="C120" s="21">
        <v>1978573.2750000001</v>
      </c>
      <c r="D120" s="21">
        <v>88.191000000000003</v>
      </c>
      <c r="E120" s="21">
        <v>2780</v>
      </c>
      <c r="F120" s="21">
        <v>992</v>
      </c>
      <c r="G120" s="24">
        <f t="shared" si="6"/>
        <v>2.8024193548387095</v>
      </c>
      <c r="H120" s="21">
        <v>9.4679999999999998E-6</v>
      </c>
      <c r="I120" s="28">
        <f t="shared" si="7"/>
        <v>1.0735789366261862E-7</v>
      </c>
      <c r="J120" s="21">
        <v>1.669E-2</v>
      </c>
      <c r="K120" s="21">
        <f t="shared" si="8"/>
        <v>6.8074941006476378E-8</v>
      </c>
      <c r="L120" s="25">
        <f t="shared" si="9"/>
        <v>1.5770545236668665</v>
      </c>
      <c r="M120" s="21" t="s">
        <v>265</v>
      </c>
    </row>
    <row r="121" spans="1:13" ht="13">
      <c r="A121" s="21">
        <v>-156</v>
      </c>
      <c r="B121" s="21">
        <f t="shared" si="5"/>
        <v>117.14999999999998</v>
      </c>
      <c r="C121" s="21">
        <v>2198955.1500000004</v>
      </c>
      <c r="D121" s="21">
        <v>101.32</v>
      </c>
      <c r="E121" s="21">
        <v>3295</v>
      </c>
      <c r="F121" s="21">
        <v>1028</v>
      </c>
      <c r="G121" s="24">
        <f t="shared" si="6"/>
        <v>3.2052529182879379</v>
      </c>
      <c r="H121" s="21">
        <v>9.8809999999999991E-6</v>
      </c>
      <c r="I121" s="28">
        <f t="shared" si="7"/>
        <v>9.7522700355309903E-8</v>
      </c>
      <c r="J121" s="21">
        <v>1.8319999999999999E-2</v>
      </c>
      <c r="K121" s="21">
        <f t="shared" si="8"/>
        <v>5.4875042459264573E-8</v>
      </c>
      <c r="L121" s="25">
        <f t="shared" si="9"/>
        <v>1.777177674672489</v>
      </c>
      <c r="M121" s="21" t="s">
        <v>265</v>
      </c>
    </row>
    <row r="122" spans="1:13" ht="13">
      <c r="A122" s="21">
        <v>-154</v>
      </c>
      <c r="B122" s="21">
        <f t="shared" si="5"/>
        <v>119.14999999999998</v>
      </c>
      <c r="C122" s="21">
        <v>2436967.5749999997</v>
      </c>
      <c r="D122" s="21">
        <v>117.2</v>
      </c>
      <c r="E122" s="21">
        <v>4116</v>
      </c>
      <c r="F122" s="21">
        <v>1075</v>
      </c>
      <c r="G122" s="24">
        <f t="shared" si="6"/>
        <v>3.8288372093023257</v>
      </c>
      <c r="H122" s="21">
        <v>1.0380000000000001E-5</v>
      </c>
      <c r="I122" s="28">
        <f t="shared" si="7"/>
        <v>8.856655290102389E-8</v>
      </c>
      <c r="J122" s="21">
        <v>2.052E-2</v>
      </c>
      <c r="K122" s="21">
        <f t="shared" si="8"/>
        <v>4.2537736693897452E-8</v>
      </c>
      <c r="L122" s="25">
        <f t="shared" si="9"/>
        <v>2.0820701754385968</v>
      </c>
      <c r="M122" s="21" t="s">
        <v>265</v>
      </c>
    </row>
    <row r="123" spans="1:13" ht="13">
      <c r="A123" s="21">
        <v>-152</v>
      </c>
      <c r="B123" s="21">
        <f t="shared" si="5"/>
        <v>121.14999999999998</v>
      </c>
      <c r="C123" s="21">
        <v>2694029.1</v>
      </c>
      <c r="D123" s="21">
        <v>137.22999999999999</v>
      </c>
      <c r="E123" s="21">
        <v>5613</v>
      </c>
      <c r="F123" s="21">
        <v>1136</v>
      </c>
      <c r="G123" s="24">
        <f t="shared" si="6"/>
        <v>4.941021126760563</v>
      </c>
      <c r="H123" s="21">
        <v>1.101E-5</v>
      </c>
      <c r="I123" s="28">
        <f t="shared" si="7"/>
        <v>8.023027034904904E-8</v>
      </c>
      <c r="J123" s="21">
        <v>2.3719999999999998E-2</v>
      </c>
      <c r="K123" s="21">
        <f t="shared" si="8"/>
        <v>3.0794317212547224E-8</v>
      </c>
      <c r="L123" s="25">
        <f t="shared" si="9"/>
        <v>2.6053596121416529</v>
      </c>
      <c r="M123" s="21" t="s">
        <v>265</v>
      </c>
    </row>
    <row r="124" spans="1:13" ht="13">
      <c r="A124" s="21">
        <v>-150</v>
      </c>
      <c r="B124" s="21">
        <f t="shared" si="5"/>
        <v>123.14999999999998</v>
      </c>
      <c r="C124" s="21">
        <v>2971760.9250000003</v>
      </c>
      <c r="D124" s="21">
        <v>164.48</v>
      </c>
      <c r="E124" s="21">
        <v>9169</v>
      </c>
      <c r="F124" s="21">
        <v>1229</v>
      </c>
      <c r="G124" s="24">
        <f t="shared" si="6"/>
        <v>7.4605370219690803</v>
      </c>
      <c r="H124" s="21">
        <v>1.189E-5</v>
      </c>
      <c r="I124" s="28">
        <f t="shared" si="7"/>
        <v>7.2288424124513626E-8</v>
      </c>
      <c r="J124" s="21">
        <v>2.9160000000000002E-2</v>
      </c>
      <c r="K124" s="21">
        <f t="shared" si="8"/>
        <v>1.9335368330014051E-8</v>
      </c>
      <c r="L124" s="25">
        <f t="shared" si="9"/>
        <v>3.7386628943758571</v>
      </c>
      <c r="M124" s="21" t="s">
        <v>265</v>
      </c>
    </row>
    <row r="125" spans="1:13" ht="13">
      <c r="A125" s="21">
        <v>-148</v>
      </c>
      <c r="B125" s="21">
        <f t="shared" si="5"/>
        <v>125.14999999999998</v>
      </c>
      <c r="C125" s="21">
        <v>3272797.4999999995</v>
      </c>
      <c r="D125" s="21">
        <v>210.05</v>
      </c>
      <c r="E125" s="21">
        <v>27290</v>
      </c>
      <c r="F125" s="21">
        <v>1427</v>
      </c>
      <c r="G125" s="24">
        <f t="shared" si="6"/>
        <v>19.124036440084094</v>
      </c>
      <c r="H125" s="21">
        <v>1.3509999999999999E-5</v>
      </c>
      <c r="I125" s="28">
        <f t="shared" si="7"/>
        <v>6.4318019519162094E-8</v>
      </c>
      <c r="J125" s="21">
        <v>4.3610000000000003E-2</v>
      </c>
      <c r="K125" s="21">
        <f t="shared" si="8"/>
        <v>7.6078136310702351E-9</v>
      </c>
      <c r="L125" s="25">
        <f t="shared" si="9"/>
        <v>8.4542054574638836</v>
      </c>
      <c r="M125" s="21" t="s">
        <v>265</v>
      </c>
    </row>
    <row r="126" spans="1:13" ht="13">
      <c r="A126" s="21">
        <v>-147</v>
      </c>
      <c r="B126" s="21">
        <f t="shared" si="5"/>
        <v>126.14999999999998</v>
      </c>
      <c r="C126" s="21">
        <v>3433802.9250000003</v>
      </c>
      <c r="D126" s="21">
        <v>278.92</v>
      </c>
      <c r="E126" s="21">
        <v>832400</v>
      </c>
      <c r="F126" s="21">
        <v>1831</v>
      </c>
      <c r="G126" s="24">
        <f t="shared" si="6"/>
        <v>454.61496450027306</v>
      </c>
      <c r="H126" s="21">
        <v>5.9039999999999999E-7</v>
      </c>
      <c r="I126" s="28">
        <f t="shared" si="7"/>
        <v>2.1167359816434819E-9</v>
      </c>
      <c r="J126" s="21">
        <v>1.6469999999999999E-2</v>
      </c>
      <c r="K126" s="21">
        <f t="shared" si="8"/>
        <v>7.0938478774414635E-11</v>
      </c>
      <c r="L126" s="25">
        <f t="shared" si="9"/>
        <v>29.839038251366123</v>
      </c>
      <c r="M126" s="21" t="s">
        <v>265</v>
      </c>
    </row>
    <row r="127" spans="1:13" ht="13">
      <c r="A127" s="21">
        <v>-200</v>
      </c>
      <c r="B127" s="21">
        <f t="shared" si="5"/>
        <v>73.149999999999977</v>
      </c>
      <c r="C127" s="21">
        <v>506625</v>
      </c>
      <c r="D127" s="21">
        <v>825.85</v>
      </c>
      <c r="E127" s="21">
        <v>2020</v>
      </c>
      <c r="F127" s="21">
        <v>1111</v>
      </c>
      <c r="G127" s="24">
        <f t="shared" si="6"/>
        <v>1.8181818181818181</v>
      </c>
      <c r="H127" s="21">
        <v>1.9249999999999999E-4</v>
      </c>
      <c r="I127" s="28">
        <f t="shared" si="7"/>
        <v>2.3309317672700852E-7</v>
      </c>
      <c r="J127" s="21">
        <v>0.15359999999999999</v>
      </c>
      <c r="K127" s="21">
        <f t="shared" si="8"/>
        <v>9.207435243736275E-8</v>
      </c>
      <c r="L127" s="25">
        <f t="shared" si="9"/>
        <v>2.5315755208333335</v>
      </c>
      <c r="M127" s="21" t="s">
        <v>267</v>
      </c>
    </row>
    <row r="128" spans="1:13" ht="13">
      <c r="A128" s="21">
        <v>-175</v>
      </c>
      <c r="B128" s="21">
        <f t="shared" si="5"/>
        <v>98.149999999999977</v>
      </c>
      <c r="C128" s="21">
        <v>506625</v>
      </c>
      <c r="D128" s="21">
        <v>19.36</v>
      </c>
      <c r="E128" s="21">
        <v>1278</v>
      </c>
      <c r="F128" s="21">
        <v>805.8</v>
      </c>
      <c r="G128" s="24">
        <f t="shared" si="6"/>
        <v>1.5860014892032763</v>
      </c>
      <c r="H128" s="21">
        <v>7.0949999999999998E-6</v>
      </c>
      <c r="I128" s="28">
        <f t="shared" si="7"/>
        <v>3.6647727272727275E-7</v>
      </c>
      <c r="J128" s="21">
        <v>9.8440000000000003E-3</v>
      </c>
      <c r="K128" s="21">
        <f t="shared" si="8"/>
        <v>3.9786469043831404E-7</v>
      </c>
      <c r="L128" s="25">
        <f t="shared" si="9"/>
        <v>0.92111032100772039</v>
      </c>
      <c r="M128" s="21" t="s">
        <v>265</v>
      </c>
    </row>
    <row r="129" spans="1:13" ht="13">
      <c r="A129" s="21">
        <v>-150</v>
      </c>
      <c r="B129" s="21">
        <f t="shared" si="5"/>
        <v>123.14999999999998</v>
      </c>
      <c r="C129" s="21">
        <v>506625</v>
      </c>
      <c r="D129" s="21">
        <v>14.47</v>
      </c>
      <c r="E129" s="21">
        <v>1134</v>
      </c>
      <c r="F129" s="21">
        <v>764.2</v>
      </c>
      <c r="G129" s="24">
        <f t="shared" si="6"/>
        <v>1.4839047369798481</v>
      </c>
      <c r="H129" s="21">
        <v>8.6229999999999986E-6</v>
      </c>
      <c r="I129" s="28">
        <f t="shared" si="7"/>
        <v>5.9592259847961282E-7</v>
      </c>
      <c r="J129" s="21">
        <v>1.1970000000000001E-2</v>
      </c>
      <c r="K129" s="21">
        <f t="shared" si="8"/>
        <v>7.2947861475850423E-7</v>
      </c>
      <c r="L129" s="25">
        <f t="shared" si="9"/>
        <v>0.81691578947368393</v>
      </c>
      <c r="M129" s="21" t="s">
        <v>265</v>
      </c>
    </row>
    <row r="130" spans="1:13" ht="13">
      <c r="A130" s="21">
        <v>-125</v>
      </c>
      <c r="B130" s="21">
        <f t="shared" si="5"/>
        <v>148.14999999999998</v>
      </c>
      <c r="C130" s="21">
        <v>506625</v>
      </c>
      <c r="D130" s="21">
        <v>11.73</v>
      </c>
      <c r="E130" s="21">
        <v>1091</v>
      </c>
      <c r="F130" s="21">
        <v>752.9</v>
      </c>
      <c r="G130" s="24">
        <f t="shared" si="6"/>
        <v>1.4490636206667553</v>
      </c>
      <c r="H130" s="21">
        <v>1.011E-5</v>
      </c>
      <c r="I130" s="28">
        <f t="shared" si="7"/>
        <v>8.6189258312020451E-7</v>
      </c>
      <c r="J130" s="21">
        <v>1.4150000000000001E-2</v>
      </c>
      <c r="K130" s="21">
        <f t="shared" si="8"/>
        <v>1.1056907519712942E-6</v>
      </c>
      <c r="L130" s="25">
        <f t="shared" si="9"/>
        <v>0.77950600706713769</v>
      </c>
      <c r="M130" s="21" t="s">
        <v>265</v>
      </c>
    </row>
    <row r="131" spans="1:13" ht="13">
      <c r="A131" s="21">
        <v>-100</v>
      </c>
      <c r="B131" s="21">
        <f t="shared" si="5"/>
        <v>173.14999999999998</v>
      </c>
      <c r="C131" s="21">
        <v>506625</v>
      </c>
      <c r="D131" s="21">
        <v>9.9079999999999995</v>
      </c>
      <c r="E131" s="21">
        <v>1072</v>
      </c>
      <c r="F131" s="21">
        <v>748.4</v>
      </c>
      <c r="G131" s="24">
        <f t="shared" si="6"/>
        <v>1.4323890967397115</v>
      </c>
      <c r="H131" s="21">
        <v>1.1539999999999998E-5</v>
      </c>
      <c r="I131" s="28">
        <f t="shared" si="7"/>
        <v>1.1647153815098908E-6</v>
      </c>
      <c r="J131" s="21">
        <v>1.6280000000000003E-2</v>
      </c>
      <c r="K131" s="21">
        <f t="shared" si="8"/>
        <v>1.5327580908537654E-6</v>
      </c>
      <c r="L131" s="25">
        <f t="shared" si="9"/>
        <v>0.75988206388206359</v>
      </c>
      <c r="M131" s="21" t="s">
        <v>265</v>
      </c>
    </row>
    <row r="132" spans="1:13" ht="13">
      <c r="A132" s="21">
        <v>-75</v>
      </c>
      <c r="B132" s="21">
        <f t="shared" si="5"/>
        <v>198.14999999999998</v>
      </c>
      <c r="C132" s="21">
        <v>506625</v>
      </c>
      <c r="D132" s="21">
        <v>8.5969999999999995</v>
      </c>
      <c r="E132" s="21">
        <v>1062</v>
      </c>
      <c r="F132" s="21">
        <v>746.19999999999993</v>
      </c>
      <c r="G132" s="24">
        <f t="shared" si="6"/>
        <v>1.4232109354060576</v>
      </c>
      <c r="H132" s="21">
        <v>1.29E-5</v>
      </c>
      <c r="I132" s="28">
        <f t="shared" si="7"/>
        <v>1.5005234384087474E-6</v>
      </c>
      <c r="J132" s="21">
        <v>1.8339999999999999E-2</v>
      </c>
      <c r="K132" s="21">
        <f t="shared" si="8"/>
        <v>2.0087592417711515E-6</v>
      </c>
      <c r="L132" s="25">
        <f t="shared" si="9"/>
        <v>0.74699018538713202</v>
      </c>
      <c r="M132" s="21" t="s">
        <v>265</v>
      </c>
    </row>
    <row r="133" spans="1:13" ht="13">
      <c r="A133" s="21">
        <v>-50</v>
      </c>
      <c r="B133" s="21">
        <f t="shared" si="5"/>
        <v>223.14999999999998</v>
      </c>
      <c r="C133" s="21">
        <v>506625</v>
      </c>
      <c r="D133" s="21">
        <v>7.601</v>
      </c>
      <c r="E133" s="21">
        <v>1056</v>
      </c>
      <c r="F133" s="21">
        <v>745.1</v>
      </c>
      <c r="G133" s="24">
        <f t="shared" si="6"/>
        <v>1.4172594282646624</v>
      </c>
      <c r="H133" s="21">
        <v>1.4219999999999999E-5</v>
      </c>
      <c r="I133" s="28">
        <f t="shared" si="7"/>
        <v>1.8708064728325219E-6</v>
      </c>
      <c r="J133" s="21">
        <v>2.034E-2</v>
      </c>
      <c r="K133" s="21">
        <f t="shared" si="8"/>
        <v>2.5340565236631543E-6</v>
      </c>
      <c r="L133" s="25">
        <f t="shared" si="9"/>
        <v>0.73826548672566372</v>
      </c>
      <c r="M133" s="21" t="s">
        <v>265</v>
      </c>
    </row>
    <row r="134" spans="1:13" ht="13">
      <c r="A134" s="21">
        <v>-25</v>
      </c>
      <c r="B134" s="21">
        <f t="shared" si="5"/>
        <v>248.14999999999998</v>
      </c>
      <c r="C134" s="21">
        <v>506625</v>
      </c>
      <c r="D134" s="21">
        <v>6.8159999999999998</v>
      </c>
      <c r="E134" s="21">
        <v>1052</v>
      </c>
      <c r="F134" s="21">
        <v>744.4</v>
      </c>
      <c r="G134" s="24">
        <f t="shared" si="6"/>
        <v>1.4132186996238583</v>
      </c>
      <c r="H134" s="21">
        <v>1.5480000000000001E-5</v>
      </c>
      <c r="I134" s="28">
        <f t="shared" si="7"/>
        <v>2.2711267605633805E-6</v>
      </c>
      <c r="J134" s="21">
        <v>2.2280000000000001E-2</v>
      </c>
      <c r="K134" s="21">
        <f t="shared" si="8"/>
        <v>3.1072046984058982E-6</v>
      </c>
      <c r="L134" s="25">
        <f t="shared" si="9"/>
        <v>0.73092280071813287</v>
      </c>
      <c r="M134" s="21" t="s">
        <v>265</v>
      </c>
    </row>
    <row r="135" spans="1:13" ht="13">
      <c r="A135" s="21">
        <v>0</v>
      </c>
      <c r="B135" s="21">
        <f t="shared" si="5"/>
        <v>273.14999999999998</v>
      </c>
      <c r="C135" s="21">
        <v>506625</v>
      </c>
      <c r="D135" s="21">
        <v>6.181</v>
      </c>
      <c r="E135" s="21">
        <v>1050</v>
      </c>
      <c r="F135" s="21">
        <v>744.1</v>
      </c>
      <c r="G135" s="24">
        <f t="shared" si="6"/>
        <v>1.4111006585136405</v>
      </c>
      <c r="H135" s="21">
        <v>1.6690000000000001E-5</v>
      </c>
      <c r="I135" s="28">
        <f t="shared" si="7"/>
        <v>2.7002103219543766E-6</v>
      </c>
      <c r="J135" s="21">
        <v>2.4149999999999998E-2</v>
      </c>
      <c r="K135" s="21">
        <f t="shared" si="8"/>
        <v>3.7210807312732561E-6</v>
      </c>
      <c r="L135" s="25">
        <f t="shared" si="9"/>
        <v>0.7256521739130436</v>
      </c>
      <c r="M135" s="21" t="s">
        <v>265</v>
      </c>
    </row>
    <row r="136" spans="1:13" ht="13">
      <c r="A136" s="21">
        <v>25</v>
      </c>
      <c r="B136" s="21">
        <f t="shared" si="5"/>
        <v>298.14999999999998</v>
      </c>
      <c r="C136" s="21">
        <v>506625</v>
      </c>
      <c r="D136" s="21">
        <v>5.6559999999999997</v>
      </c>
      <c r="E136" s="21">
        <v>1048</v>
      </c>
      <c r="F136" s="21">
        <v>744.1</v>
      </c>
      <c r="G136" s="24">
        <f t="shared" si="6"/>
        <v>1.4084128477355193</v>
      </c>
      <c r="H136" s="21">
        <v>1.7859999999999998E-5</v>
      </c>
      <c r="I136" s="28">
        <f t="shared" si="7"/>
        <v>3.1577086280056576E-6</v>
      </c>
      <c r="J136" s="21">
        <v>2.597E-2</v>
      </c>
      <c r="K136" s="21">
        <f t="shared" si="8"/>
        <v>4.3812825939082461E-6</v>
      </c>
      <c r="L136" s="25">
        <f t="shared" si="9"/>
        <v>0.72072699268386597</v>
      </c>
      <c r="M136" s="21" t="s">
        <v>265</v>
      </c>
    </row>
    <row r="137" spans="1:13" ht="13">
      <c r="A137" s="21">
        <v>50</v>
      </c>
      <c r="B137" s="21">
        <f t="shared" ref="B137:B174" si="10">A137+273.15</f>
        <v>323.14999999999998</v>
      </c>
      <c r="C137" s="21">
        <v>506625</v>
      </c>
      <c r="D137" s="21">
        <v>5.2130000000000001</v>
      </c>
      <c r="E137" s="21">
        <v>1047</v>
      </c>
      <c r="F137" s="21">
        <v>744.5</v>
      </c>
      <c r="G137" s="24">
        <f t="shared" ref="G137:G174" si="11">E137/F137</f>
        <v>1.4063129617192747</v>
      </c>
      <c r="H137" s="21">
        <v>1.8989999999999996E-5</v>
      </c>
      <c r="I137" s="28">
        <f t="shared" ref="I137:I174" si="12">H137/D137</f>
        <v>3.6428160368309984E-6</v>
      </c>
      <c r="J137" s="21">
        <v>2.7739999999999997E-2</v>
      </c>
      <c r="K137" s="21">
        <f t="shared" ref="K137:K174" si="13">J137/E137/D137</f>
        <v>5.0824375399756428E-6</v>
      </c>
      <c r="L137" s="25">
        <f t="shared" ref="L137:L174" si="14">H137*E137/J137</f>
        <v>0.71674585436193217</v>
      </c>
      <c r="M137" s="21" t="s">
        <v>265</v>
      </c>
    </row>
    <row r="138" spans="1:13" ht="13">
      <c r="A138" s="21">
        <v>75</v>
      </c>
      <c r="B138" s="21">
        <f t="shared" si="10"/>
        <v>348.15</v>
      </c>
      <c r="C138" s="21">
        <v>506625</v>
      </c>
      <c r="D138" s="21">
        <v>4.8360000000000003</v>
      </c>
      <c r="E138" s="21">
        <v>1047</v>
      </c>
      <c r="F138" s="21">
        <v>745.1</v>
      </c>
      <c r="G138" s="24">
        <f t="shared" si="11"/>
        <v>1.4051805126828614</v>
      </c>
      <c r="H138" s="21">
        <v>2.0079999999999997E-5</v>
      </c>
      <c r="I138" s="28">
        <f t="shared" si="12"/>
        <v>4.1521918941273771E-6</v>
      </c>
      <c r="J138" s="21">
        <v>2.946E-2</v>
      </c>
      <c r="K138" s="21">
        <f t="shared" si="13"/>
        <v>5.8183490108806673E-6</v>
      </c>
      <c r="L138" s="25">
        <f t="shared" si="14"/>
        <v>0.71363747454175153</v>
      </c>
      <c r="M138" s="21" t="s">
        <v>265</v>
      </c>
    </row>
    <row r="139" spans="1:13" ht="13">
      <c r="A139" s="21">
        <v>100</v>
      </c>
      <c r="B139" s="21">
        <f t="shared" si="10"/>
        <v>373.15</v>
      </c>
      <c r="C139" s="21">
        <v>506625</v>
      </c>
      <c r="D139" s="21">
        <v>4.51</v>
      </c>
      <c r="E139" s="21">
        <v>1047</v>
      </c>
      <c r="F139" s="21">
        <v>746.3</v>
      </c>
      <c r="G139" s="24">
        <f t="shared" si="11"/>
        <v>1.4029210773147529</v>
      </c>
      <c r="H139" s="21">
        <v>2.1140000000000001E-5</v>
      </c>
      <c r="I139" s="28">
        <f t="shared" si="12"/>
        <v>4.6873614190687369E-6</v>
      </c>
      <c r="J139" s="21">
        <v>3.1150000000000001E-2</v>
      </c>
      <c r="K139" s="21">
        <f t="shared" si="13"/>
        <v>6.5968229361897687E-6</v>
      </c>
      <c r="L139" s="25">
        <f t="shared" si="14"/>
        <v>0.7105483146067415</v>
      </c>
      <c r="M139" s="21" t="s">
        <v>265</v>
      </c>
    </row>
    <row r="140" spans="1:13" ht="13">
      <c r="A140" s="21">
        <v>125</v>
      </c>
      <c r="B140" s="21">
        <f t="shared" si="10"/>
        <v>398.15</v>
      </c>
      <c r="C140" s="21">
        <v>506625</v>
      </c>
      <c r="D140" s="21">
        <v>4.2249999999999996</v>
      </c>
      <c r="E140" s="21">
        <v>1048</v>
      </c>
      <c r="F140" s="21">
        <v>747.80000000000007</v>
      </c>
      <c r="G140" s="24">
        <f t="shared" si="11"/>
        <v>1.401444236426852</v>
      </c>
      <c r="H140" s="21">
        <v>2.2169999999999999E-5</v>
      </c>
      <c r="I140" s="28">
        <f t="shared" si="12"/>
        <v>5.2473372781065089E-6</v>
      </c>
      <c r="J140" s="21">
        <v>3.279E-2</v>
      </c>
      <c r="K140" s="21">
        <f t="shared" si="13"/>
        <v>7.4054835358417277E-6</v>
      </c>
      <c r="L140" s="25">
        <f t="shared" si="14"/>
        <v>0.7085745654162855</v>
      </c>
      <c r="M140" s="21" t="s">
        <v>265</v>
      </c>
    </row>
    <row r="141" spans="1:13" ht="13">
      <c r="A141" s="21">
        <v>150</v>
      </c>
      <c r="B141" s="21">
        <f t="shared" si="10"/>
        <v>423.15</v>
      </c>
      <c r="C141" s="21">
        <v>506625</v>
      </c>
      <c r="D141" s="21">
        <v>3.9750000000000001</v>
      </c>
      <c r="E141" s="21">
        <v>1050</v>
      </c>
      <c r="F141" s="21">
        <v>749.9</v>
      </c>
      <c r="G141" s="24">
        <f t="shared" si="11"/>
        <v>1.4001866915588745</v>
      </c>
      <c r="H141" s="21">
        <v>2.317E-5</v>
      </c>
      <c r="I141" s="28">
        <f t="shared" si="12"/>
        <v>5.8289308176100624E-6</v>
      </c>
      <c r="J141" s="21">
        <v>3.4390000000000004E-2</v>
      </c>
      <c r="K141" s="21">
        <f t="shared" si="13"/>
        <v>8.2395926924228812E-6</v>
      </c>
      <c r="L141" s="25">
        <f t="shared" si="14"/>
        <v>0.70742948531549854</v>
      </c>
      <c r="M141" s="21" t="s">
        <v>265</v>
      </c>
    </row>
    <row r="142" spans="1:13" ht="13">
      <c r="A142" s="21">
        <v>200</v>
      </c>
      <c r="B142" s="21">
        <f t="shared" si="10"/>
        <v>473.15</v>
      </c>
      <c r="C142" s="21">
        <v>506625</v>
      </c>
      <c r="D142" s="21">
        <v>3.5539999999999998</v>
      </c>
      <c r="E142" s="21">
        <v>1055</v>
      </c>
      <c r="F142" s="21">
        <v>755.6</v>
      </c>
      <c r="G142" s="24">
        <f t="shared" si="11"/>
        <v>1.3962413975648491</v>
      </c>
      <c r="H142" s="21">
        <v>2.5089999999999999E-5</v>
      </c>
      <c r="I142" s="28">
        <f t="shared" si="12"/>
        <v>7.0596510973550926E-6</v>
      </c>
      <c r="J142" s="21">
        <v>3.7499999999999999E-2</v>
      </c>
      <c r="K142" s="21">
        <f t="shared" si="13"/>
        <v>1.0001413533112679E-5</v>
      </c>
      <c r="L142" s="25">
        <f t="shared" si="14"/>
        <v>0.70586533333333334</v>
      </c>
      <c r="M142" s="21" t="s">
        <v>265</v>
      </c>
    </row>
    <row r="143" spans="1:13" ht="13">
      <c r="A143" s="21">
        <v>300</v>
      </c>
      <c r="B143" s="21">
        <f t="shared" si="10"/>
        <v>573.15</v>
      </c>
      <c r="C143" s="21">
        <v>506625</v>
      </c>
      <c r="D143" s="21">
        <v>2.9329999999999998</v>
      </c>
      <c r="E143" s="21">
        <v>1071</v>
      </c>
      <c r="F143" s="21">
        <v>772.7</v>
      </c>
      <c r="G143" s="24">
        <f t="shared" si="11"/>
        <v>1.386048919373625</v>
      </c>
      <c r="H143" s="21">
        <v>2.868E-5</v>
      </c>
      <c r="I143" s="28">
        <f t="shared" si="12"/>
        <v>9.7783839072621902E-6</v>
      </c>
      <c r="J143" s="21">
        <v>4.3389999999999998E-2</v>
      </c>
      <c r="K143" s="21">
        <f t="shared" si="13"/>
        <v>1.3813003323843458E-5</v>
      </c>
      <c r="L143" s="25">
        <f t="shared" si="14"/>
        <v>0.70791150034570183</v>
      </c>
      <c r="M143" s="21" t="s">
        <v>265</v>
      </c>
    </row>
    <row r="144" spans="1:13" ht="13">
      <c r="A144" s="21">
        <v>400</v>
      </c>
      <c r="B144" s="21">
        <f t="shared" si="10"/>
        <v>673.15</v>
      </c>
      <c r="C144" s="21">
        <v>506625</v>
      </c>
      <c r="D144" s="21">
        <v>2.4969999999999999</v>
      </c>
      <c r="E144" s="21">
        <v>1093</v>
      </c>
      <c r="F144" s="21">
        <v>794.90000000000009</v>
      </c>
      <c r="G144" s="24">
        <f t="shared" si="11"/>
        <v>1.3750157252484587</v>
      </c>
      <c r="H144" s="21">
        <v>3.1999999999999999E-5</v>
      </c>
      <c r="I144" s="28">
        <f t="shared" si="12"/>
        <v>1.2815378454144974E-5</v>
      </c>
      <c r="J144" s="21">
        <v>4.8920000000000005E-2</v>
      </c>
      <c r="K144" s="21">
        <f t="shared" si="13"/>
        <v>1.7924528647551814E-5</v>
      </c>
      <c r="L144" s="25">
        <f t="shared" si="14"/>
        <v>0.71496320523303347</v>
      </c>
      <c r="M144" s="21" t="s">
        <v>265</v>
      </c>
    </row>
    <row r="145" spans="1:13" ht="13">
      <c r="A145" s="21">
        <v>500</v>
      </c>
      <c r="B145" s="21">
        <f t="shared" si="10"/>
        <v>773.15</v>
      </c>
      <c r="C145" s="21">
        <v>506625</v>
      </c>
      <c r="D145" s="21">
        <v>2.1749999999999998</v>
      </c>
      <c r="E145" s="21">
        <v>1117</v>
      </c>
      <c r="F145" s="21">
        <v>819</v>
      </c>
      <c r="G145" s="24">
        <f t="shared" si="11"/>
        <v>1.3638583638583639</v>
      </c>
      <c r="H145" s="21">
        <v>3.5099999999999999E-5</v>
      </c>
      <c r="I145" s="28">
        <f t="shared" si="12"/>
        <v>1.613793103448276E-5</v>
      </c>
      <c r="J145" s="21">
        <v>5.4190000000000002E-2</v>
      </c>
      <c r="K145" s="21">
        <f t="shared" si="13"/>
        <v>2.2305230553926262E-5</v>
      </c>
      <c r="L145" s="25">
        <f t="shared" si="14"/>
        <v>0.72350433659346736</v>
      </c>
      <c r="M145" s="21" t="s">
        <v>265</v>
      </c>
    </row>
    <row r="146" spans="1:13" ht="13">
      <c r="A146" s="21">
        <v>600</v>
      </c>
      <c r="B146" s="21">
        <f t="shared" si="10"/>
        <v>873.15</v>
      </c>
      <c r="C146" s="21">
        <v>506625</v>
      </c>
      <c r="D146" s="21">
        <v>1.9259999999999999</v>
      </c>
      <c r="E146" s="21">
        <v>1140</v>
      </c>
      <c r="F146" s="21">
        <v>842.8</v>
      </c>
      <c r="G146" s="24">
        <f t="shared" si="11"/>
        <v>1.3526340768865686</v>
      </c>
      <c r="H146" s="21">
        <v>3.803E-5</v>
      </c>
      <c r="I146" s="28">
        <f t="shared" si="12"/>
        <v>1.974558670820353E-5</v>
      </c>
      <c r="J146" s="21">
        <v>5.9240000000000001E-2</v>
      </c>
      <c r="K146" s="21">
        <f t="shared" si="13"/>
        <v>2.6980743655608389E-5</v>
      </c>
      <c r="L146" s="25">
        <f t="shared" si="14"/>
        <v>0.73183997299122217</v>
      </c>
      <c r="M146" s="21" t="s">
        <v>265</v>
      </c>
    </row>
    <row r="147" spans="1:13" ht="13">
      <c r="A147" s="21">
        <v>700</v>
      </c>
      <c r="B147" s="21">
        <f t="shared" si="10"/>
        <v>973.15</v>
      </c>
      <c r="C147" s="21">
        <v>506625</v>
      </c>
      <c r="D147" s="21">
        <v>1.728</v>
      </c>
      <c r="E147" s="21">
        <v>1162</v>
      </c>
      <c r="F147" s="21">
        <v>865</v>
      </c>
      <c r="G147" s="24">
        <f t="shared" si="11"/>
        <v>1.3433526011560695</v>
      </c>
      <c r="H147" s="21">
        <v>4.0819999999999999E-5</v>
      </c>
      <c r="I147" s="28">
        <f t="shared" si="12"/>
        <v>2.3622685185185186E-5</v>
      </c>
      <c r="J147" s="21">
        <v>6.412000000000001E-2</v>
      </c>
      <c r="K147" s="21">
        <f t="shared" si="13"/>
        <v>3.193328871039715E-5</v>
      </c>
      <c r="L147" s="25">
        <f t="shared" si="14"/>
        <v>0.73975109170305664</v>
      </c>
      <c r="M147" s="21" t="s">
        <v>265</v>
      </c>
    </row>
    <row r="148" spans="1:13" ht="13">
      <c r="A148" s="21">
        <v>800</v>
      </c>
      <c r="B148" s="21">
        <f t="shared" si="10"/>
        <v>1073.1500000000001</v>
      </c>
      <c r="C148" s="21">
        <v>506625</v>
      </c>
      <c r="D148" s="21">
        <v>1.5669999999999999</v>
      </c>
      <c r="E148" s="21">
        <v>1182</v>
      </c>
      <c r="F148" s="21">
        <v>885.1</v>
      </c>
      <c r="G148" s="24">
        <f t="shared" si="11"/>
        <v>1.335442322901367</v>
      </c>
      <c r="H148" s="21">
        <v>4.3509999999999995E-5</v>
      </c>
      <c r="I148" s="28">
        <f t="shared" si="12"/>
        <v>2.7766432673899169E-5</v>
      </c>
      <c r="J148" s="21">
        <v>6.8860000000000005E-2</v>
      </c>
      <c r="K148" s="21">
        <f t="shared" si="13"/>
        <v>3.7177531079357777E-5</v>
      </c>
      <c r="L148" s="25">
        <f t="shared" si="14"/>
        <v>0.74686058669764721</v>
      </c>
      <c r="M148" s="21" t="s">
        <v>265</v>
      </c>
    </row>
    <row r="149" spans="1:13" ht="13">
      <c r="A149" s="21">
        <v>900</v>
      </c>
      <c r="B149" s="21">
        <f t="shared" si="10"/>
        <v>1173.1500000000001</v>
      </c>
      <c r="C149" s="21">
        <v>506625</v>
      </c>
      <c r="D149" s="21">
        <v>1.4339999999999999</v>
      </c>
      <c r="E149" s="21">
        <v>1200</v>
      </c>
      <c r="F149" s="21">
        <v>902.90000000000009</v>
      </c>
      <c r="G149" s="24">
        <f t="shared" si="11"/>
        <v>1.3290508361944844</v>
      </c>
      <c r="H149" s="21">
        <v>4.6090000000000001E-5</v>
      </c>
      <c r="I149" s="28">
        <f t="shared" si="12"/>
        <v>3.2140864714086475E-5</v>
      </c>
      <c r="J149" s="21">
        <v>7.3480000000000004E-2</v>
      </c>
      <c r="K149" s="21">
        <f t="shared" si="13"/>
        <v>4.2701069270106934E-5</v>
      </c>
      <c r="L149" s="25">
        <f t="shared" si="14"/>
        <v>0.75269461077844313</v>
      </c>
      <c r="M149" s="21" t="s">
        <v>265</v>
      </c>
    </row>
    <row r="150" spans="1:13" ht="13">
      <c r="A150" s="21">
        <v>1000</v>
      </c>
      <c r="B150" s="21">
        <f t="shared" si="10"/>
        <v>1273.1500000000001</v>
      </c>
      <c r="C150" s="21">
        <v>506625</v>
      </c>
      <c r="D150" s="21">
        <v>1.321</v>
      </c>
      <c r="E150" s="21">
        <v>1215</v>
      </c>
      <c r="F150" s="21">
        <v>918.5</v>
      </c>
      <c r="G150" s="24">
        <f t="shared" si="11"/>
        <v>1.3228089275993467</v>
      </c>
      <c r="H150" s="21">
        <v>4.8600000000000002E-5</v>
      </c>
      <c r="I150" s="28">
        <f t="shared" si="12"/>
        <v>3.6790310370931116E-5</v>
      </c>
      <c r="J150" s="21">
        <v>7.8019999999999992E-2</v>
      </c>
      <c r="K150" s="21">
        <f t="shared" si="13"/>
        <v>4.8610137599960123E-5</v>
      </c>
      <c r="L150" s="25">
        <f t="shared" si="14"/>
        <v>0.75684439887208421</v>
      </c>
      <c r="M150" s="21" t="s">
        <v>265</v>
      </c>
    </row>
    <row r="151" spans="1:13" ht="13">
      <c r="A151" s="21">
        <v>-200</v>
      </c>
      <c r="B151" s="21">
        <f t="shared" si="10"/>
        <v>73.149999999999977</v>
      </c>
      <c r="C151" s="21">
        <v>1013250</v>
      </c>
      <c r="D151" s="21">
        <v>826.97</v>
      </c>
      <c r="E151" s="21">
        <v>2016</v>
      </c>
      <c r="F151" s="21">
        <v>1112</v>
      </c>
      <c r="G151" s="24">
        <f t="shared" si="11"/>
        <v>1.8129496402877698</v>
      </c>
      <c r="H151" s="21">
        <v>1.939E-4</v>
      </c>
      <c r="I151" s="28">
        <f t="shared" si="12"/>
        <v>2.3447041609731912E-7</v>
      </c>
      <c r="J151" s="21">
        <v>0.15409999999999999</v>
      </c>
      <c r="K151" s="21">
        <f t="shared" si="13"/>
        <v>9.2432001237641096E-8</v>
      </c>
      <c r="L151" s="25">
        <f t="shared" si="14"/>
        <v>2.536680077871512</v>
      </c>
      <c r="M151" s="21" t="s">
        <v>267</v>
      </c>
    </row>
    <row r="152" spans="1:13" ht="13">
      <c r="A152" s="21">
        <v>-175</v>
      </c>
      <c r="B152" s="21">
        <f t="shared" si="10"/>
        <v>98.149999999999977</v>
      </c>
      <c r="C152" s="21">
        <v>1013250</v>
      </c>
      <c r="D152" s="21">
        <v>702.2</v>
      </c>
      <c r="E152" s="21">
        <v>2258</v>
      </c>
      <c r="F152" s="21">
        <v>989.1</v>
      </c>
      <c r="G152" s="24">
        <f t="shared" si="11"/>
        <v>2.2828834293802447</v>
      </c>
      <c r="H152" s="21">
        <v>8.0739999999999989E-5</v>
      </c>
      <c r="I152" s="28">
        <f t="shared" si="12"/>
        <v>1.1498148675590997E-7</v>
      </c>
      <c r="J152" s="21">
        <v>0.10440000000000001</v>
      </c>
      <c r="K152" s="21">
        <f t="shared" si="13"/>
        <v>6.5843928697836664E-8</v>
      </c>
      <c r="L152" s="25">
        <f t="shared" si="14"/>
        <v>1.746273180076628</v>
      </c>
      <c r="M152" s="21" t="s">
        <v>267</v>
      </c>
    </row>
    <row r="153" spans="1:13" ht="13">
      <c r="A153" s="21">
        <v>-150</v>
      </c>
      <c r="B153" s="21">
        <f t="shared" si="10"/>
        <v>123.14999999999998</v>
      </c>
      <c r="C153" s="21">
        <v>1013250</v>
      </c>
      <c r="D153" s="21">
        <v>30.9</v>
      </c>
      <c r="E153" s="21">
        <v>1269</v>
      </c>
      <c r="F153" s="21">
        <v>791.4</v>
      </c>
      <c r="G153" s="24">
        <f t="shared" si="11"/>
        <v>1.6034874905231236</v>
      </c>
      <c r="H153" s="21">
        <v>8.8910000000000001E-6</v>
      </c>
      <c r="I153" s="28">
        <f t="shared" si="12"/>
        <v>2.877346278317152E-7</v>
      </c>
      <c r="J153" s="21">
        <v>1.2710000000000001E-2</v>
      </c>
      <c r="K153" s="21">
        <f t="shared" si="13"/>
        <v>3.2413464211302128E-7</v>
      </c>
      <c r="L153" s="25">
        <f t="shared" si="14"/>
        <v>0.88770094413847356</v>
      </c>
      <c r="M153" s="21" t="s">
        <v>265</v>
      </c>
    </row>
    <row r="154" spans="1:13" ht="13">
      <c r="A154" s="21">
        <v>-125</v>
      </c>
      <c r="B154" s="21">
        <f t="shared" si="10"/>
        <v>148.14999999999998</v>
      </c>
      <c r="C154" s="21">
        <v>1013250</v>
      </c>
      <c r="D154" s="21">
        <v>24.24</v>
      </c>
      <c r="E154" s="21">
        <v>1153</v>
      </c>
      <c r="F154" s="21">
        <v>764.4</v>
      </c>
      <c r="G154" s="24">
        <f t="shared" si="11"/>
        <v>1.5083725798011514</v>
      </c>
      <c r="H154" s="21">
        <v>1.03E-5</v>
      </c>
      <c r="I154" s="28">
        <f t="shared" si="12"/>
        <v>4.2491749174917494E-7</v>
      </c>
      <c r="J154" s="21">
        <v>1.465E-2</v>
      </c>
      <c r="K154" s="21">
        <f t="shared" si="13"/>
        <v>5.2417427345509921E-7</v>
      </c>
      <c r="L154" s="25">
        <f t="shared" si="14"/>
        <v>0.81064163822525603</v>
      </c>
      <c r="M154" s="21" t="s">
        <v>265</v>
      </c>
    </row>
    <row r="155" spans="1:13" ht="13">
      <c r="A155" s="21">
        <v>-100</v>
      </c>
      <c r="B155" s="21">
        <f t="shared" si="10"/>
        <v>173.14999999999998</v>
      </c>
      <c r="C155" s="21">
        <v>1013250</v>
      </c>
      <c r="D155" s="21">
        <v>20.190000000000001</v>
      </c>
      <c r="E155" s="21">
        <v>1108</v>
      </c>
      <c r="F155" s="21">
        <v>754.7</v>
      </c>
      <c r="G155" s="24">
        <f t="shared" si="11"/>
        <v>1.4681330329932423</v>
      </c>
      <c r="H155" s="21">
        <v>1.1689999999999998E-5</v>
      </c>
      <c r="I155" s="28">
        <f t="shared" si="12"/>
        <v>5.7899950470529954E-7</v>
      </c>
      <c r="J155" s="21">
        <v>1.6660000000000001E-2</v>
      </c>
      <c r="K155" s="21">
        <f t="shared" si="13"/>
        <v>7.4473011803033641E-7</v>
      </c>
      <c r="L155" s="25">
        <f t="shared" si="14"/>
        <v>0.77746218487394947</v>
      </c>
      <c r="M155" s="21" t="s">
        <v>265</v>
      </c>
    </row>
    <row r="156" spans="1:13" ht="13">
      <c r="A156" s="21">
        <v>-75</v>
      </c>
      <c r="B156" s="21">
        <f t="shared" si="10"/>
        <v>198.14999999999998</v>
      </c>
      <c r="C156" s="21">
        <v>1013250</v>
      </c>
      <c r="D156" s="21">
        <v>17.39</v>
      </c>
      <c r="E156" s="21">
        <v>1086</v>
      </c>
      <c r="F156" s="21">
        <v>750.19999999999993</v>
      </c>
      <c r="G156" s="24">
        <f t="shared" si="11"/>
        <v>1.4476139696081047</v>
      </c>
      <c r="H156" s="21">
        <v>1.3029999999999999E-5</v>
      </c>
      <c r="I156" s="28">
        <f t="shared" si="12"/>
        <v>7.4928119608970666E-7</v>
      </c>
      <c r="J156" s="21">
        <v>1.866E-2</v>
      </c>
      <c r="K156" s="21">
        <f t="shared" si="13"/>
        <v>9.8805752972909431E-7</v>
      </c>
      <c r="L156" s="25">
        <f t="shared" si="14"/>
        <v>0.75833762057877807</v>
      </c>
      <c r="M156" s="21" t="s">
        <v>265</v>
      </c>
    </row>
    <row r="157" spans="1:13" ht="13">
      <c r="A157" s="21">
        <v>-50</v>
      </c>
      <c r="B157" s="21">
        <f t="shared" si="10"/>
        <v>223.14999999999998</v>
      </c>
      <c r="C157" s="21">
        <v>1013250</v>
      </c>
      <c r="D157" s="21">
        <v>15.3</v>
      </c>
      <c r="E157" s="21">
        <v>1073</v>
      </c>
      <c r="F157" s="21">
        <v>747.80000000000007</v>
      </c>
      <c r="G157" s="24">
        <f t="shared" si="11"/>
        <v>1.4348756351965766</v>
      </c>
      <c r="H157" s="21">
        <v>1.432E-5</v>
      </c>
      <c r="I157" s="28">
        <f t="shared" si="12"/>
        <v>9.3594771241830063E-7</v>
      </c>
      <c r="J157" s="21">
        <v>2.061E-2</v>
      </c>
      <c r="K157" s="21">
        <f t="shared" si="13"/>
        <v>1.2554136286387808E-6</v>
      </c>
      <c r="L157" s="25">
        <f t="shared" si="14"/>
        <v>0.74552935468219306</v>
      </c>
      <c r="M157" s="21" t="s">
        <v>265</v>
      </c>
    </row>
    <row r="158" spans="1:13" ht="13">
      <c r="A158" s="21">
        <v>-25</v>
      </c>
      <c r="B158" s="21">
        <f t="shared" si="10"/>
        <v>248.14999999999998</v>
      </c>
      <c r="C158" s="21">
        <v>1013250</v>
      </c>
      <c r="D158" s="21">
        <v>13.69</v>
      </c>
      <c r="E158" s="21">
        <v>1065</v>
      </c>
      <c r="F158" s="21">
        <v>746.5</v>
      </c>
      <c r="G158" s="24">
        <f t="shared" si="11"/>
        <v>1.4266577361018085</v>
      </c>
      <c r="H158" s="21">
        <v>1.5569999999999998E-5</v>
      </c>
      <c r="I158" s="28">
        <f t="shared" si="12"/>
        <v>1.1373265157048941E-6</v>
      </c>
      <c r="J158" s="21">
        <v>2.2510000000000002E-2</v>
      </c>
      <c r="K158" s="21">
        <f t="shared" si="13"/>
        <v>1.5439116314639728E-6</v>
      </c>
      <c r="L158" s="25">
        <f t="shared" si="14"/>
        <v>0.7366525988449576</v>
      </c>
      <c r="M158" s="21" t="s">
        <v>265</v>
      </c>
    </row>
    <row r="159" spans="1:13" ht="13">
      <c r="A159" s="21">
        <v>0</v>
      </c>
      <c r="B159" s="21">
        <f t="shared" si="10"/>
        <v>273.14999999999998</v>
      </c>
      <c r="C159" s="21">
        <v>1013250</v>
      </c>
      <c r="D159" s="21">
        <v>12.39</v>
      </c>
      <c r="E159" s="21">
        <v>1060</v>
      </c>
      <c r="F159" s="21">
        <v>745.7</v>
      </c>
      <c r="G159" s="24">
        <f t="shared" si="11"/>
        <v>1.4214831701756738</v>
      </c>
      <c r="H159" s="21">
        <v>1.677E-5</v>
      </c>
      <c r="I159" s="28">
        <f t="shared" si="12"/>
        <v>1.3535108958837773E-6</v>
      </c>
      <c r="J159" s="21">
        <v>2.436E-2</v>
      </c>
      <c r="K159" s="21">
        <f t="shared" si="13"/>
        <v>1.8548129197313716E-6</v>
      </c>
      <c r="L159" s="25">
        <f t="shared" si="14"/>
        <v>0.72972906403940885</v>
      </c>
      <c r="M159" s="21" t="s">
        <v>265</v>
      </c>
    </row>
    <row r="160" spans="1:13" ht="13">
      <c r="A160" s="21">
        <v>25</v>
      </c>
      <c r="B160" s="21">
        <f t="shared" si="10"/>
        <v>298.14999999999998</v>
      </c>
      <c r="C160" s="21">
        <v>1013250</v>
      </c>
      <c r="D160" s="21">
        <v>11.32</v>
      </c>
      <c r="E160" s="21">
        <v>1056</v>
      </c>
      <c r="F160" s="21">
        <v>745.4</v>
      </c>
      <c r="G160" s="24">
        <f t="shared" si="11"/>
        <v>1.4166890260262945</v>
      </c>
      <c r="H160" s="21">
        <v>1.7929999999999999E-5</v>
      </c>
      <c r="I160" s="28">
        <f t="shared" si="12"/>
        <v>1.5839222614840988E-6</v>
      </c>
      <c r="J160" s="21">
        <v>2.6159999999999999E-2</v>
      </c>
      <c r="K160" s="21">
        <f t="shared" si="13"/>
        <v>2.1884034693221972E-6</v>
      </c>
      <c r="L160" s="25">
        <f t="shared" si="14"/>
        <v>0.72377981651376144</v>
      </c>
      <c r="M160" s="21" t="s">
        <v>265</v>
      </c>
    </row>
    <row r="161" spans="1:13" ht="13">
      <c r="A161" s="21">
        <v>50</v>
      </c>
      <c r="B161" s="21">
        <f t="shared" si="10"/>
        <v>323.14999999999998</v>
      </c>
      <c r="C161" s="21">
        <v>1013250</v>
      </c>
      <c r="D161" s="21">
        <v>10.43</v>
      </c>
      <c r="E161" s="21">
        <v>1054</v>
      </c>
      <c r="F161" s="21">
        <v>745.5</v>
      </c>
      <c r="G161" s="24">
        <f t="shared" si="11"/>
        <v>1.4138162307176392</v>
      </c>
      <c r="H161" s="21">
        <v>1.9049999999999999E-5</v>
      </c>
      <c r="I161" s="28">
        <f t="shared" si="12"/>
        <v>1.8264621284755512E-6</v>
      </c>
      <c r="J161" s="21">
        <v>2.7910000000000001E-2</v>
      </c>
      <c r="K161" s="21">
        <f t="shared" si="13"/>
        <v>2.5388375744322412E-6</v>
      </c>
      <c r="L161" s="25">
        <f t="shared" si="14"/>
        <v>0.71940881404514501</v>
      </c>
      <c r="M161" s="21" t="s">
        <v>265</v>
      </c>
    </row>
    <row r="162" spans="1:13" ht="13">
      <c r="A162" s="21">
        <v>75</v>
      </c>
      <c r="B162" s="21">
        <f t="shared" si="10"/>
        <v>348.15</v>
      </c>
      <c r="C162" s="21">
        <v>1013250</v>
      </c>
      <c r="D162" s="21">
        <v>9.6649999999999991</v>
      </c>
      <c r="E162" s="21">
        <v>1052</v>
      </c>
      <c r="F162" s="21">
        <v>746</v>
      </c>
      <c r="G162" s="24">
        <f t="shared" si="11"/>
        <v>1.4101876675603218</v>
      </c>
      <c r="H162" s="21">
        <v>2.014E-5</v>
      </c>
      <c r="I162" s="28">
        <f t="shared" si="12"/>
        <v>2.0838075530263843E-6</v>
      </c>
      <c r="J162" s="21">
        <v>2.962E-2</v>
      </c>
      <c r="K162" s="21">
        <f t="shared" si="13"/>
        <v>2.91318091423918E-6</v>
      </c>
      <c r="L162" s="25">
        <f t="shared" si="14"/>
        <v>0.71530317353139772</v>
      </c>
      <c r="M162" s="21" t="s">
        <v>265</v>
      </c>
    </row>
    <row r="163" spans="1:13" ht="13">
      <c r="A163" s="21">
        <v>100</v>
      </c>
      <c r="B163" s="21">
        <f t="shared" si="10"/>
        <v>373.15</v>
      </c>
      <c r="C163" s="21">
        <v>1013250</v>
      </c>
      <c r="D163" s="21">
        <v>9.01</v>
      </c>
      <c r="E163" s="21">
        <v>1052</v>
      </c>
      <c r="F163" s="21">
        <v>747</v>
      </c>
      <c r="G163" s="24">
        <f t="shared" si="11"/>
        <v>1.4082998661311914</v>
      </c>
      <c r="H163" s="21">
        <v>2.1189999999999999E-5</v>
      </c>
      <c r="I163" s="28">
        <f t="shared" si="12"/>
        <v>2.3518312985571587E-6</v>
      </c>
      <c r="J163" s="21">
        <v>3.1289999999999998E-2</v>
      </c>
      <c r="K163" s="21">
        <f t="shared" si="13"/>
        <v>3.3011482805332477E-6</v>
      </c>
      <c r="L163" s="25">
        <f t="shared" si="14"/>
        <v>0.7124282518376478</v>
      </c>
      <c r="M163" s="21" t="s">
        <v>265</v>
      </c>
    </row>
    <row r="164" spans="1:13" ht="13">
      <c r="A164" s="21">
        <v>125</v>
      </c>
      <c r="B164" s="21">
        <f t="shared" si="10"/>
        <v>398.15</v>
      </c>
      <c r="C164" s="21">
        <v>1013250</v>
      </c>
      <c r="D164" s="21">
        <v>8.4390000000000001</v>
      </c>
      <c r="E164" s="21">
        <v>1052</v>
      </c>
      <c r="F164" s="21">
        <v>748.5</v>
      </c>
      <c r="G164" s="24">
        <f t="shared" si="11"/>
        <v>1.4054776219104876</v>
      </c>
      <c r="H164" s="21">
        <v>2.2219999999999997E-5</v>
      </c>
      <c r="I164" s="28">
        <f t="shared" si="12"/>
        <v>2.6330133902121103E-6</v>
      </c>
      <c r="J164" s="21">
        <v>3.2920000000000005E-2</v>
      </c>
      <c r="K164" s="21">
        <f t="shared" si="13"/>
        <v>3.7081141918946849E-6</v>
      </c>
      <c r="L164" s="25">
        <f t="shared" si="14"/>
        <v>0.71006804374240562</v>
      </c>
      <c r="M164" s="21" t="s">
        <v>265</v>
      </c>
    </row>
    <row r="165" spans="1:13" ht="13">
      <c r="A165" s="21">
        <v>150</v>
      </c>
      <c r="B165" s="21">
        <f t="shared" si="10"/>
        <v>423.15</v>
      </c>
      <c r="C165" s="21">
        <v>1013250</v>
      </c>
      <c r="D165" s="21">
        <v>7.9359999999999999</v>
      </c>
      <c r="E165" s="21">
        <v>1053</v>
      </c>
      <c r="F165" s="21">
        <v>750.5</v>
      </c>
      <c r="G165" s="24">
        <f t="shared" si="11"/>
        <v>1.4030646235842772</v>
      </c>
      <c r="H165" s="21">
        <v>2.321E-5</v>
      </c>
      <c r="I165" s="28">
        <f t="shared" si="12"/>
        <v>2.9246471774193548E-6</v>
      </c>
      <c r="J165" s="21">
        <v>3.4520000000000002E-2</v>
      </c>
      <c r="K165" s="21">
        <f t="shared" si="13"/>
        <v>4.1308626658089022E-6</v>
      </c>
      <c r="L165" s="25">
        <f t="shared" si="14"/>
        <v>0.70799913093858635</v>
      </c>
      <c r="M165" s="21" t="s">
        <v>265</v>
      </c>
    </row>
    <row r="166" spans="1:13" ht="13">
      <c r="A166" s="21">
        <v>200</v>
      </c>
      <c r="B166" s="21">
        <f t="shared" si="10"/>
        <v>473.15</v>
      </c>
      <c r="C166" s="21">
        <v>1013250</v>
      </c>
      <c r="D166" s="21">
        <v>7.0940000000000003</v>
      </c>
      <c r="E166" s="21">
        <v>1057</v>
      </c>
      <c r="F166" s="21">
        <v>756.1</v>
      </c>
      <c r="G166" s="24">
        <f t="shared" si="11"/>
        <v>1.3979632323766698</v>
      </c>
      <c r="H166" s="21">
        <v>2.5129999999999998E-5</v>
      </c>
      <c r="I166" s="28">
        <f t="shared" si="12"/>
        <v>3.5424302227234279E-6</v>
      </c>
      <c r="J166" s="21">
        <v>3.7609999999999998E-2</v>
      </c>
      <c r="K166" s="21">
        <f t="shared" si="13"/>
        <v>5.0157647847702118E-6</v>
      </c>
      <c r="L166" s="25">
        <f t="shared" si="14"/>
        <v>0.70625923956394576</v>
      </c>
      <c r="M166" s="21" t="s">
        <v>265</v>
      </c>
    </row>
    <row r="167" spans="1:13" ht="13">
      <c r="A167" s="21">
        <v>300</v>
      </c>
      <c r="B167" s="21">
        <f t="shared" si="10"/>
        <v>573.15</v>
      </c>
      <c r="C167" s="21">
        <v>1013250</v>
      </c>
      <c r="D167" s="21">
        <v>5.8540000000000001</v>
      </c>
      <c r="E167" s="21">
        <v>1073</v>
      </c>
      <c r="F167" s="21">
        <v>773.1</v>
      </c>
      <c r="G167" s="24">
        <f t="shared" si="11"/>
        <v>1.3879187685939722</v>
      </c>
      <c r="H167" s="21">
        <v>2.8709999999999998E-5</v>
      </c>
      <c r="I167" s="28">
        <f t="shared" si="12"/>
        <v>4.904338913563375E-6</v>
      </c>
      <c r="J167" s="21">
        <v>4.3479999999999998E-2</v>
      </c>
      <c r="K167" s="21">
        <f t="shared" si="13"/>
        <v>6.9220876685268849E-6</v>
      </c>
      <c r="L167" s="25">
        <f t="shared" si="14"/>
        <v>0.70850574977000924</v>
      </c>
      <c r="M167" s="21" t="s">
        <v>265</v>
      </c>
    </row>
    <row r="168" spans="1:13" ht="13">
      <c r="A168" s="21">
        <v>400</v>
      </c>
      <c r="B168" s="21">
        <f t="shared" si="10"/>
        <v>673.15</v>
      </c>
      <c r="C168" s="21">
        <v>1013250</v>
      </c>
      <c r="D168" s="21">
        <v>4.984</v>
      </c>
      <c r="E168" s="21">
        <v>1094</v>
      </c>
      <c r="F168" s="21">
        <v>795.2</v>
      </c>
      <c r="G168" s="24">
        <f t="shared" si="11"/>
        <v>1.3757545271629779</v>
      </c>
      <c r="H168" s="21">
        <v>3.2020000000000002E-5</v>
      </c>
      <c r="I168" s="28">
        <f t="shared" si="12"/>
        <v>6.4245585874799366E-6</v>
      </c>
      <c r="J168" s="21">
        <v>4.9000000000000002E-2</v>
      </c>
      <c r="K168" s="21">
        <f t="shared" si="13"/>
        <v>8.9867099398147199E-6</v>
      </c>
      <c r="L168" s="25">
        <f t="shared" si="14"/>
        <v>0.7148955102040816</v>
      </c>
      <c r="M168" s="21" t="s">
        <v>265</v>
      </c>
    </row>
    <row r="169" spans="1:13" ht="13">
      <c r="A169" s="21">
        <v>500</v>
      </c>
      <c r="B169" s="21">
        <f t="shared" si="10"/>
        <v>773.15</v>
      </c>
      <c r="C169" s="21">
        <v>1013250</v>
      </c>
      <c r="D169" s="21">
        <v>4.34</v>
      </c>
      <c r="E169" s="21">
        <v>1117</v>
      </c>
      <c r="F169" s="21">
        <v>819.2</v>
      </c>
      <c r="G169" s="24">
        <f t="shared" si="11"/>
        <v>1.363525390625</v>
      </c>
      <c r="H169" s="21">
        <v>3.5119999999999996E-5</v>
      </c>
      <c r="I169" s="28">
        <f t="shared" si="12"/>
        <v>8.0921658986175107E-6</v>
      </c>
      <c r="J169" s="21">
        <v>5.425E-2</v>
      </c>
      <c r="K169" s="21">
        <f t="shared" si="13"/>
        <v>1.1190689346463742E-5</v>
      </c>
      <c r="L169" s="25">
        <f t="shared" si="14"/>
        <v>0.7231159447004607</v>
      </c>
      <c r="M169" s="21" t="s">
        <v>265</v>
      </c>
    </row>
    <row r="170" spans="1:13" ht="13">
      <c r="A170" s="21">
        <v>600</v>
      </c>
      <c r="B170" s="21">
        <f t="shared" si="10"/>
        <v>873.15</v>
      </c>
      <c r="C170" s="21">
        <v>1013250</v>
      </c>
      <c r="D170" s="21">
        <v>3.8439999999999999</v>
      </c>
      <c r="E170" s="21">
        <v>1141</v>
      </c>
      <c r="F170" s="21">
        <v>843</v>
      </c>
      <c r="G170" s="24">
        <f t="shared" si="11"/>
        <v>1.3534994068801898</v>
      </c>
      <c r="H170" s="21">
        <v>3.8049999999999997E-5</v>
      </c>
      <c r="I170" s="28">
        <f t="shared" si="12"/>
        <v>9.8985431841831414E-6</v>
      </c>
      <c r="J170" s="21">
        <v>5.9299999999999999E-2</v>
      </c>
      <c r="K170" s="21">
        <f t="shared" si="13"/>
        <v>1.3520279507269032E-5</v>
      </c>
      <c r="L170" s="25">
        <f t="shared" si="14"/>
        <v>0.73212563237774031</v>
      </c>
      <c r="M170" s="21" t="s">
        <v>265</v>
      </c>
    </row>
    <row r="171" spans="1:13" ht="13">
      <c r="A171" s="21">
        <v>700</v>
      </c>
      <c r="B171" s="21">
        <f t="shared" si="10"/>
        <v>973.15</v>
      </c>
      <c r="C171" s="21">
        <v>1013250</v>
      </c>
      <c r="D171" s="21">
        <v>3.45</v>
      </c>
      <c r="E171" s="21">
        <v>1163</v>
      </c>
      <c r="F171" s="21">
        <v>865.19999999999993</v>
      </c>
      <c r="G171" s="24">
        <f t="shared" si="11"/>
        <v>1.3441978733240869</v>
      </c>
      <c r="H171" s="21">
        <v>4.0840000000000002E-5</v>
      </c>
      <c r="I171" s="28">
        <f t="shared" si="12"/>
        <v>1.1837681159420289E-5</v>
      </c>
      <c r="J171" s="21">
        <v>6.4170000000000005E-2</v>
      </c>
      <c r="K171" s="21">
        <f t="shared" si="13"/>
        <v>1.5993121238177129E-5</v>
      </c>
      <c r="L171" s="25">
        <f t="shared" si="14"/>
        <v>0.74017328969923646</v>
      </c>
      <c r="M171" s="21" t="s">
        <v>265</v>
      </c>
    </row>
    <row r="172" spans="1:13" ht="13">
      <c r="A172" s="21">
        <v>800</v>
      </c>
      <c r="B172" s="21">
        <f t="shared" si="10"/>
        <v>1073.1500000000001</v>
      </c>
      <c r="C172" s="21">
        <v>1013250</v>
      </c>
      <c r="D172" s="21">
        <v>3.129</v>
      </c>
      <c r="E172" s="21">
        <v>1183</v>
      </c>
      <c r="F172" s="21">
        <v>885.19999999999993</v>
      </c>
      <c r="G172" s="24">
        <f t="shared" si="11"/>
        <v>1.3364211477632175</v>
      </c>
      <c r="H172" s="21">
        <v>4.3520000000000003E-5</v>
      </c>
      <c r="I172" s="28">
        <f t="shared" si="12"/>
        <v>1.390859699584532E-5</v>
      </c>
      <c r="J172" s="21">
        <v>6.8900000000000003E-2</v>
      </c>
      <c r="K172" s="21">
        <f t="shared" si="13"/>
        <v>1.8613537309606343E-5</v>
      </c>
      <c r="L172" s="25">
        <f t="shared" si="14"/>
        <v>0.74723018867924529</v>
      </c>
      <c r="M172" s="21" t="s">
        <v>265</v>
      </c>
    </row>
    <row r="173" spans="1:13" ht="13">
      <c r="A173" s="21">
        <v>900</v>
      </c>
      <c r="B173" s="21">
        <f t="shared" si="10"/>
        <v>1173.1500000000001</v>
      </c>
      <c r="C173" s="21">
        <v>1013250</v>
      </c>
      <c r="D173" s="21">
        <v>2.863</v>
      </c>
      <c r="E173" s="21">
        <v>1200</v>
      </c>
      <c r="F173" s="21">
        <v>903</v>
      </c>
      <c r="G173" s="24">
        <f t="shared" si="11"/>
        <v>1.3289036544850499</v>
      </c>
      <c r="H173" s="21">
        <v>4.6109999999999997E-5</v>
      </c>
      <c r="I173" s="28">
        <f t="shared" si="12"/>
        <v>1.6105483758295492E-5</v>
      </c>
      <c r="J173" s="21">
        <v>7.3529999999999998E-2</v>
      </c>
      <c r="K173" s="21">
        <f t="shared" si="13"/>
        <v>2.1402375130981487E-5</v>
      </c>
      <c r="L173" s="25">
        <f t="shared" si="14"/>
        <v>0.75250917992656063</v>
      </c>
      <c r="M173" s="21" t="s">
        <v>265</v>
      </c>
    </row>
    <row r="174" spans="1:13" ht="13">
      <c r="A174" s="21">
        <v>1000</v>
      </c>
      <c r="B174" s="21">
        <f t="shared" si="10"/>
        <v>1273.1500000000001</v>
      </c>
      <c r="C174" s="21">
        <v>1013250</v>
      </c>
      <c r="D174" s="21">
        <v>2.6389999999999998</v>
      </c>
      <c r="E174" s="21">
        <v>1216</v>
      </c>
      <c r="F174" s="21">
        <v>918.6</v>
      </c>
      <c r="G174" s="24">
        <f t="shared" si="11"/>
        <v>1.3237535379925973</v>
      </c>
      <c r="H174" s="21">
        <v>4.8609999999999997E-5</v>
      </c>
      <c r="I174" s="28">
        <f t="shared" si="12"/>
        <v>1.8419856006062902E-5</v>
      </c>
      <c r="J174" s="21">
        <v>7.8060000000000004E-2</v>
      </c>
      <c r="K174" s="21">
        <f t="shared" si="13"/>
        <v>2.4325153068347262E-5</v>
      </c>
      <c r="L174" s="25">
        <f t="shared" si="14"/>
        <v>0.75723494747630016</v>
      </c>
      <c r="M174" s="21" t="s">
        <v>265</v>
      </c>
    </row>
    <row r="175" spans="1:13">
      <c r="A175">
        <f t="shared" ref="A175:A238" si="15">B175-273.15</f>
        <v>-209.14999999999998</v>
      </c>
      <c r="B175">
        <v>64</v>
      </c>
      <c r="C175">
        <v>91192.5</v>
      </c>
      <c r="D175">
        <v>863.86</v>
      </c>
      <c r="E175">
        <v>2001.1999999999998</v>
      </c>
      <c r="F175">
        <v>1170.6000000000001</v>
      </c>
      <c r="G175">
        <f t="shared" ref="G175:G205" si="16">E175/F175</f>
        <v>1.7095506577823334</v>
      </c>
      <c r="H175">
        <v>2.9523E-4</v>
      </c>
      <c r="I175">
        <f t="shared" ref="I175:I205" si="17">H175/D175</f>
        <v>3.4175676614266198E-7</v>
      </c>
      <c r="J175">
        <v>0.17552000000000001</v>
      </c>
      <c r="K175">
        <f t="shared" ref="K175:K205" si="18">J175/E175/D175</f>
        <v>1.0152961773279839E-7</v>
      </c>
      <c r="L175">
        <f t="shared" ref="L175:L205" si="19">H175*E175/J175</f>
        <v>3.3660795123062894</v>
      </c>
      <c r="M175" t="s">
        <v>267</v>
      </c>
    </row>
    <row r="176" spans="1:13">
      <c r="A176">
        <f t="shared" si="15"/>
        <v>-199.14999999999998</v>
      </c>
      <c r="B176">
        <v>74</v>
      </c>
      <c r="C176">
        <v>91192.5</v>
      </c>
      <c r="D176">
        <v>821.16</v>
      </c>
      <c r="E176">
        <v>2027.0000000000002</v>
      </c>
      <c r="F176">
        <v>1104.2</v>
      </c>
      <c r="G176">
        <f t="shared" si="16"/>
        <v>1.8357181669987321</v>
      </c>
      <c r="H176">
        <v>1.8438999999999999E-4</v>
      </c>
      <c r="I176">
        <f t="shared" si="17"/>
        <v>2.2454820010716546E-7</v>
      </c>
      <c r="J176">
        <v>0.15306</v>
      </c>
      <c r="K176">
        <f t="shared" si="18"/>
        <v>9.1956021735216978E-8</v>
      </c>
      <c r="L176">
        <f t="shared" si="19"/>
        <v>2.4419085979354502</v>
      </c>
      <c r="M176" t="s">
        <v>267</v>
      </c>
    </row>
    <row r="177" spans="1:13">
      <c r="A177">
        <f t="shared" si="15"/>
        <v>-196.78699999999998</v>
      </c>
      <c r="B177">
        <v>76.363</v>
      </c>
      <c r="C177">
        <v>91192.5</v>
      </c>
      <c r="D177">
        <v>810.57</v>
      </c>
      <c r="E177">
        <v>2036.9</v>
      </c>
      <c r="F177">
        <v>1089.9000000000001</v>
      </c>
      <c r="G177">
        <f t="shared" si="16"/>
        <v>1.8688870538581521</v>
      </c>
      <c r="H177">
        <v>1.6715999999999999E-4</v>
      </c>
      <c r="I177">
        <f t="shared" si="17"/>
        <v>2.0622524889892296E-7</v>
      </c>
      <c r="J177">
        <v>0.14793000000000001</v>
      </c>
      <c r="K177">
        <f t="shared" si="18"/>
        <v>8.9597527054469338E-8</v>
      </c>
      <c r="L177">
        <f t="shared" si="19"/>
        <v>2.3016846075846686</v>
      </c>
      <c r="M177" t="s">
        <v>267</v>
      </c>
    </row>
    <row r="178" spans="1:13">
      <c r="A178">
        <f t="shared" si="15"/>
        <v>-196.78699999999998</v>
      </c>
      <c r="B178">
        <v>76.363</v>
      </c>
      <c r="C178">
        <v>91192.5</v>
      </c>
      <c r="D178">
        <v>4.1346999999999996</v>
      </c>
      <c r="E178">
        <v>1116.9000000000001</v>
      </c>
      <c r="F178">
        <v>769.19</v>
      </c>
      <c r="G178">
        <f t="shared" si="16"/>
        <v>1.4520469584887998</v>
      </c>
      <c r="H178" s="34">
        <v>5.3596999999999997E-6</v>
      </c>
      <c r="I178">
        <f t="shared" si="17"/>
        <v>1.2962730065059134E-6</v>
      </c>
      <c r="J178">
        <v>7.4050000000000001E-3</v>
      </c>
      <c r="K178">
        <f t="shared" si="18"/>
        <v>1.6034918904009373E-6</v>
      </c>
      <c r="L178">
        <f t="shared" si="19"/>
        <v>0.80840633760972314</v>
      </c>
      <c r="M178" t="s">
        <v>265</v>
      </c>
    </row>
    <row r="179" spans="1:13">
      <c r="A179">
        <f t="shared" si="15"/>
        <v>-189.14999999999998</v>
      </c>
      <c r="B179">
        <v>84</v>
      </c>
      <c r="C179">
        <v>91192.5</v>
      </c>
      <c r="D179">
        <v>3.72</v>
      </c>
      <c r="E179">
        <v>1092.5999999999999</v>
      </c>
      <c r="F179">
        <v>759.62</v>
      </c>
      <c r="G179">
        <f t="shared" si="16"/>
        <v>1.4383507543245306</v>
      </c>
      <c r="H179" s="34">
        <v>5.8849000000000002E-6</v>
      </c>
      <c r="I179">
        <f t="shared" si="17"/>
        <v>1.5819623655913978E-6</v>
      </c>
      <c r="J179">
        <v>8.1943999999999993E-3</v>
      </c>
      <c r="K179">
        <f t="shared" si="18"/>
        <v>2.0161044288163382E-6</v>
      </c>
      <c r="L179">
        <f t="shared" si="19"/>
        <v>0.78466290881577672</v>
      </c>
      <c r="M179" t="s">
        <v>265</v>
      </c>
    </row>
    <row r="180" spans="1:13">
      <c r="A180">
        <f t="shared" si="15"/>
        <v>-179.14999999999998</v>
      </c>
      <c r="B180">
        <v>94</v>
      </c>
      <c r="C180">
        <v>91192.5</v>
      </c>
      <c r="D180">
        <v>3.2955999999999999</v>
      </c>
      <c r="E180">
        <v>1074.7</v>
      </c>
      <c r="F180">
        <v>752.87</v>
      </c>
      <c r="G180">
        <f t="shared" si="16"/>
        <v>1.427470878106446</v>
      </c>
      <c r="H180" s="34">
        <v>6.5606999999999997E-6</v>
      </c>
      <c r="I180">
        <f t="shared" si="17"/>
        <v>1.9907452360723388E-6</v>
      </c>
      <c r="J180">
        <v>9.2592999999999998E-3</v>
      </c>
      <c r="K180">
        <f t="shared" si="18"/>
        <v>2.6143059560774918E-6</v>
      </c>
      <c r="L180">
        <f t="shared" si="19"/>
        <v>0.76148135280204765</v>
      </c>
      <c r="M180" t="s">
        <v>265</v>
      </c>
    </row>
    <row r="181" spans="1:13">
      <c r="A181">
        <f t="shared" si="15"/>
        <v>-169.14999999999998</v>
      </c>
      <c r="B181">
        <v>104</v>
      </c>
      <c r="C181">
        <v>91192.5</v>
      </c>
      <c r="D181">
        <v>2.9622000000000002</v>
      </c>
      <c r="E181">
        <v>1064.4000000000001</v>
      </c>
      <c r="F181">
        <v>749.21</v>
      </c>
      <c r="G181">
        <f t="shared" si="16"/>
        <v>1.4206964669451823</v>
      </c>
      <c r="H181" s="34">
        <v>7.2224999999999999E-6</v>
      </c>
      <c r="I181">
        <f t="shared" si="17"/>
        <v>2.4382215920599553E-6</v>
      </c>
      <c r="J181">
        <v>1.0285000000000001E-2</v>
      </c>
      <c r="K181">
        <f t="shared" si="18"/>
        <v>3.2620082309300615E-6</v>
      </c>
      <c r="L181">
        <f t="shared" si="19"/>
        <v>0.74746028196402525</v>
      </c>
      <c r="M181" t="s">
        <v>265</v>
      </c>
    </row>
    <row r="182" spans="1:13">
      <c r="A182">
        <f t="shared" si="15"/>
        <v>-159.14999999999998</v>
      </c>
      <c r="B182">
        <v>114</v>
      </c>
      <c r="C182">
        <v>91192.5</v>
      </c>
      <c r="D182">
        <v>2.6920999999999999</v>
      </c>
      <c r="E182">
        <v>1057.9000000000001</v>
      </c>
      <c r="F182">
        <v>747.05</v>
      </c>
      <c r="G182">
        <f t="shared" si="16"/>
        <v>1.4161033398032263</v>
      </c>
      <c r="H182" s="34">
        <v>7.8702999999999998E-6</v>
      </c>
      <c r="I182">
        <f t="shared" si="17"/>
        <v>2.9234798112997287E-6</v>
      </c>
      <c r="J182">
        <v>1.1266999999999999E-2</v>
      </c>
      <c r="K182">
        <f t="shared" si="18"/>
        <v>3.9561476257045014E-6</v>
      </c>
      <c r="L182">
        <f t="shared" si="19"/>
        <v>0.73897136504837146</v>
      </c>
      <c r="M182" t="s">
        <v>265</v>
      </c>
    </row>
    <row r="183" spans="1:13">
      <c r="A183">
        <f t="shared" si="15"/>
        <v>-149.14999999999998</v>
      </c>
      <c r="B183">
        <v>124</v>
      </c>
      <c r="C183">
        <v>91192.5</v>
      </c>
      <c r="D183">
        <v>2.4683999999999999</v>
      </c>
      <c r="E183">
        <v>1053.6000000000001</v>
      </c>
      <c r="F183">
        <v>745.71</v>
      </c>
      <c r="G183">
        <f t="shared" si="16"/>
        <v>1.4128816832280646</v>
      </c>
      <c r="H183" s="34">
        <v>8.5042999999999992E-6</v>
      </c>
      <c r="I183">
        <f t="shared" si="17"/>
        <v>3.445268189920596E-6</v>
      </c>
      <c r="J183">
        <v>1.2213999999999999E-2</v>
      </c>
      <c r="K183">
        <f t="shared" si="18"/>
        <v>4.6964166164341567E-6</v>
      </c>
      <c r="L183">
        <f t="shared" si="19"/>
        <v>0.73359509415424928</v>
      </c>
      <c r="M183" t="s">
        <v>265</v>
      </c>
    </row>
    <row r="184" spans="1:13">
      <c r="A184">
        <f t="shared" si="15"/>
        <v>-139.14999999999998</v>
      </c>
      <c r="B184">
        <v>134</v>
      </c>
      <c r="C184">
        <v>91192.5</v>
      </c>
      <c r="D184">
        <v>2.2797000000000001</v>
      </c>
      <c r="E184">
        <v>1050.7</v>
      </c>
      <c r="F184">
        <v>744.83</v>
      </c>
      <c r="G184">
        <f t="shared" si="16"/>
        <v>1.4106574654619175</v>
      </c>
      <c r="H184" s="34">
        <v>9.1249999999999999E-6</v>
      </c>
      <c r="I184">
        <f t="shared" si="17"/>
        <v>4.0027196560950997E-6</v>
      </c>
      <c r="J184">
        <v>1.3131E-2</v>
      </c>
      <c r="K184">
        <f t="shared" si="18"/>
        <v>5.4820295202217182E-6</v>
      </c>
      <c r="L184">
        <f t="shared" si="19"/>
        <v>0.73015288249181332</v>
      </c>
      <c r="M184" t="s">
        <v>265</v>
      </c>
    </row>
    <row r="185" spans="1:13">
      <c r="A185">
        <f t="shared" si="15"/>
        <v>-129.14999999999998</v>
      </c>
      <c r="B185">
        <v>144</v>
      </c>
      <c r="C185">
        <v>91192.5</v>
      </c>
      <c r="D185">
        <v>2.1183000000000001</v>
      </c>
      <c r="E185">
        <v>1048.5</v>
      </c>
      <c r="F185">
        <v>744.2299999999999</v>
      </c>
      <c r="G185">
        <f t="shared" si="16"/>
        <v>1.408838665466321</v>
      </c>
      <c r="H185" s="34">
        <v>9.7326999999999992E-6</v>
      </c>
      <c r="I185">
        <f t="shared" si="17"/>
        <v>4.5945805598829246E-6</v>
      </c>
      <c r="J185">
        <v>1.4023000000000001E-2</v>
      </c>
      <c r="K185">
        <f t="shared" si="18"/>
        <v>6.3137158577080336E-6</v>
      </c>
      <c r="L185">
        <f t="shared" si="19"/>
        <v>0.72771418027526191</v>
      </c>
      <c r="M185" t="s">
        <v>265</v>
      </c>
    </row>
    <row r="186" spans="1:13">
      <c r="A186">
        <f t="shared" si="15"/>
        <v>-119.14999999999998</v>
      </c>
      <c r="B186">
        <v>154</v>
      </c>
      <c r="C186">
        <v>91192.5</v>
      </c>
      <c r="D186">
        <v>1.9784999999999999</v>
      </c>
      <c r="E186">
        <v>1046.8999999999999</v>
      </c>
      <c r="F186">
        <v>743.81</v>
      </c>
      <c r="G186">
        <f t="shared" si="16"/>
        <v>1.4074830938008362</v>
      </c>
      <c r="H186" s="34">
        <v>1.0328E-5</v>
      </c>
      <c r="I186">
        <f t="shared" si="17"/>
        <v>5.2201162496841047E-6</v>
      </c>
      <c r="J186">
        <v>1.4892000000000001E-2</v>
      </c>
      <c r="K186">
        <f t="shared" si="18"/>
        <v>7.1897166195789006E-6</v>
      </c>
      <c r="L186">
        <f t="shared" si="19"/>
        <v>0.72605312919688414</v>
      </c>
      <c r="M186" t="s">
        <v>265</v>
      </c>
    </row>
    <row r="187" spans="1:13">
      <c r="A187">
        <f t="shared" si="15"/>
        <v>-109.14999999999998</v>
      </c>
      <c r="B187">
        <v>164</v>
      </c>
      <c r="C187">
        <v>91192.5</v>
      </c>
      <c r="D187">
        <v>1.8562000000000001</v>
      </c>
      <c r="E187">
        <v>1045.6000000000001</v>
      </c>
      <c r="F187">
        <v>743.51</v>
      </c>
      <c r="G187">
        <f t="shared" si="16"/>
        <v>1.4063025379618299</v>
      </c>
      <c r="H187" s="34">
        <v>1.0912E-5</v>
      </c>
      <c r="I187">
        <f t="shared" si="17"/>
        <v>5.878676866716948E-6</v>
      </c>
      <c r="J187">
        <v>1.5741999999999999E-2</v>
      </c>
      <c r="K187">
        <f t="shared" si="18"/>
        <v>8.1109096774209474E-6</v>
      </c>
      <c r="L187">
        <f t="shared" si="19"/>
        <v>0.72478638038368715</v>
      </c>
      <c r="M187" t="s">
        <v>265</v>
      </c>
    </row>
    <row r="188" spans="1:13">
      <c r="A188">
        <f t="shared" si="15"/>
        <v>-99.149999999999977</v>
      </c>
      <c r="B188">
        <v>174</v>
      </c>
      <c r="C188">
        <v>91192.5</v>
      </c>
      <c r="D188">
        <v>1.7483</v>
      </c>
      <c r="E188">
        <v>1044.7</v>
      </c>
      <c r="F188">
        <v>743.29</v>
      </c>
      <c r="G188">
        <f t="shared" si="16"/>
        <v>1.4055079444093155</v>
      </c>
      <c r="H188" s="34">
        <v>1.1484000000000001E-5</v>
      </c>
      <c r="I188">
        <f t="shared" si="17"/>
        <v>6.5686667047989475E-6</v>
      </c>
      <c r="J188">
        <v>1.6572E-2</v>
      </c>
      <c r="K188">
        <f t="shared" si="18"/>
        <v>9.0733439090095375E-6</v>
      </c>
      <c r="L188">
        <f t="shared" si="19"/>
        <v>0.72395213613323683</v>
      </c>
      <c r="M188" t="s">
        <v>265</v>
      </c>
    </row>
    <row r="189" spans="1:13">
      <c r="A189">
        <f t="shared" si="15"/>
        <v>-89.149999999999977</v>
      </c>
      <c r="B189">
        <v>184</v>
      </c>
      <c r="C189">
        <v>91192.5</v>
      </c>
      <c r="D189">
        <v>1.6523000000000001</v>
      </c>
      <c r="E189">
        <v>1043.9000000000001</v>
      </c>
      <c r="F189">
        <v>743.13</v>
      </c>
      <c r="G189">
        <f t="shared" si="16"/>
        <v>1.4047340303849933</v>
      </c>
      <c r="H189" s="34">
        <v>1.2045000000000001E-5</v>
      </c>
      <c r="I189">
        <f t="shared" si="17"/>
        <v>7.2898384070689342E-6</v>
      </c>
      <c r="J189">
        <v>1.7385999999999999E-2</v>
      </c>
      <c r="K189">
        <f t="shared" si="18"/>
        <v>1.0079799066342521E-5</v>
      </c>
      <c r="L189">
        <f t="shared" si="19"/>
        <v>0.72321267111469012</v>
      </c>
      <c r="M189" t="s">
        <v>265</v>
      </c>
    </row>
    <row r="190" spans="1:13">
      <c r="A190">
        <f t="shared" si="15"/>
        <v>-79.149999999999977</v>
      </c>
      <c r="B190">
        <v>194</v>
      </c>
      <c r="C190">
        <v>91192.5</v>
      </c>
      <c r="D190">
        <v>1.5664</v>
      </c>
      <c r="E190">
        <v>1043.3</v>
      </c>
      <c r="F190">
        <v>743</v>
      </c>
      <c r="G190">
        <f t="shared" si="16"/>
        <v>1.404172274562584</v>
      </c>
      <c r="H190" s="34">
        <v>1.2595999999999999E-5</v>
      </c>
      <c r="I190">
        <f t="shared" si="17"/>
        <v>8.0413687436159348E-6</v>
      </c>
      <c r="J190">
        <v>1.8183999999999999E-2</v>
      </c>
      <c r="K190">
        <f t="shared" si="18"/>
        <v>1.112698598097672E-5</v>
      </c>
      <c r="L190">
        <f t="shared" si="19"/>
        <v>0.72269065112186537</v>
      </c>
      <c r="M190" t="s">
        <v>265</v>
      </c>
    </row>
    <row r="191" spans="1:13">
      <c r="A191">
        <f t="shared" si="15"/>
        <v>-69.149999999999977</v>
      </c>
      <c r="B191">
        <v>204</v>
      </c>
      <c r="C191">
        <v>91192.5</v>
      </c>
      <c r="D191">
        <v>1.4891000000000001</v>
      </c>
      <c r="E191">
        <v>1042.8</v>
      </c>
      <c r="F191">
        <v>742.91</v>
      </c>
      <c r="G191">
        <f t="shared" si="16"/>
        <v>1.4036693542959444</v>
      </c>
      <c r="H191" s="34">
        <v>1.3135999999999999E-5</v>
      </c>
      <c r="I191">
        <f t="shared" si="17"/>
        <v>8.8214357665704101E-6</v>
      </c>
      <c r="J191">
        <v>1.8967000000000001E-2</v>
      </c>
      <c r="K191">
        <f t="shared" si="18"/>
        <v>1.221444555664784E-5</v>
      </c>
      <c r="L191">
        <f t="shared" si="19"/>
        <v>0.72221336004639625</v>
      </c>
      <c r="M191" t="s">
        <v>265</v>
      </c>
    </row>
    <row r="192" spans="1:13">
      <c r="A192">
        <f t="shared" si="15"/>
        <v>-59.149999999999977</v>
      </c>
      <c r="B192">
        <v>214</v>
      </c>
      <c r="C192">
        <v>91192.5</v>
      </c>
      <c r="D192">
        <v>1.4191</v>
      </c>
      <c r="E192">
        <v>1042.4000000000001</v>
      </c>
      <c r="F192">
        <v>742.83999999999992</v>
      </c>
      <c r="G192">
        <f t="shared" si="16"/>
        <v>1.4032631522265901</v>
      </c>
      <c r="H192" s="34">
        <v>1.3668E-5</v>
      </c>
      <c r="I192">
        <f t="shared" si="17"/>
        <v>9.6314565569727288E-6</v>
      </c>
      <c r="J192">
        <v>1.9734999999999999E-2</v>
      </c>
      <c r="K192">
        <f t="shared" si="18"/>
        <v>1.3341041280203482E-5</v>
      </c>
      <c r="L192">
        <f t="shared" si="19"/>
        <v>0.72194189004307074</v>
      </c>
      <c r="M192" t="s">
        <v>265</v>
      </c>
    </row>
    <row r="193" spans="1:13">
      <c r="A193">
        <f t="shared" si="15"/>
        <v>-49.149999999999977</v>
      </c>
      <c r="B193">
        <v>224</v>
      </c>
      <c r="C193">
        <v>91192.5</v>
      </c>
      <c r="D193">
        <v>1.3553999999999999</v>
      </c>
      <c r="E193">
        <v>1042.1000000000001</v>
      </c>
      <c r="F193">
        <v>742.80000000000007</v>
      </c>
      <c r="G193">
        <f t="shared" si="16"/>
        <v>1.4029348411416263</v>
      </c>
      <c r="H193" s="34">
        <v>1.419E-5</v>
      </c>
      <c r="I193">
        <f t="shared" si="17"/>
        <v>1.0469234174413458E-5</v>
      </c>
      <c r="J193">
        <v>2.0490000000000001E-2</v>
      </c>
      <c r="K193">
        <f t="shared" si="18"/>
        <v>1.4506581463970219E-5</v>
      </c>
      <c r="L193">
        <f t="shared" si="19"/>
        <v>0.72168857979502199</v>
      </c>
      <c r="M193" t="s">
        <v>265</v>
      </c>
    </row>
    <row r="194" spans="1:13">
      <c r="A194">
        <f t="shared" si="15"/>
        <v>-39.149999999999977</v>
      </c>
      <c r="B194">
        <v>234</v>
      </c>
      <c r="C194">
        <v>91192.5</v>
      </c>
      <c r="D194">
        <v>1.2970999999999999</v>
      </c>
      <c r="E194">
        <v>1041.8</v>
      </c>
      <c r="F194">
        <v>742.7700000000001</v>
      </c>
      <c r="G194">
        <f t="shared" si="16"/>
        <v>1.4025876112390105</v>
      </c>
      <c r="H194" s="34">
        <v>1.4703E-5</v>
      </c>
      <c r="I194">
        <f t="shared" si="17"/>
        <v>1.1335286408141238E-5</v>
      </c>
      <c r="J194">
        <v>2.1232999999999998E-2</v>
      </c>
      <c r="K194">
        <f t="shared" si="18"/>
        <v>1.5712798722445047E-5</v>
      </c>
      <c r="L194">
        <f t="shared" si="19"/>
        <v>0.72140467197287239</v>
      </c>
      <c r="M194" t="s">
        <v>265</v>
      </c>
    </row>
    <row r="195" spans="1:13">
      <c r="A195">
        <f t="shared" si="15"/>
        <v>-29.149999999999977</v>
      </c>
      <c r="B195">
        <v>244</v>
      </c>
      <c r="C195">
        <v>91192.5</v>
      </c>
      <c r="D195">
        <v>1.2438</v>
      </c>
      <c r="E195">
        <v>1041.6000000000001</v>
      </c>
      <c r="F195">
        <v>742.76</v>
      </c>
      <c r="G195">
        <f t="shared" si="16"/>
        <v>1.4023372287145244</v>
      </c>
      <c r="H195" s="34">
        <v>1.5208000000000001E-5</v>
      </c>
      <c r="I195">
        <f t="shared" si="17"/>
        <v>1.2227046148898537E-5</v>
      </c>
      <c r="J195">
        <v>2.1963E-2</v>
      </c>
      <c r="K195">
        <f t="shared" si="18"/>
        <v>1.6952749230654087E-5</v>
      </c>
      <c r="L195">
        <f t="shared" si="19"/>
        <v>0.72124267176615231</v>
      </c>
      <c r="M195" t="s">
        <v>265</v>
      </c>
    </row>
    <row r="196" spans="1:13">
      <c r="A196">
        <f t="shared" si="15"/>
        <v>-19.149999999999977</v>
      </c>
      <c r="B196">
        <v>254</v>
      </c>
      <c r="C196">
        <v>91192.5</v>
      </c>
      <c r="D196">
        <v>1.1946000000000001</v>
      </c>
      <c r="E196">
        <v>1041.4000000000001</v>
      </c>
      <c r="F196">
        <v>742.7700000000001</v>
      </c>
      <c r="G196">
        <f t="shared" si="16"/>
        <v>1.402049086527458</v>
      </c>
      <c r="H196" s="34">
        <v>1.5705E-5</v>
      </c>
      <c r="I196">
        <f t="shared" si="17"/>
        <v>1.3146659969864388E-5</v>
      </c>
      <c r="J196">
        <v>2.2681E-2</v>
      </c>
      <c r="K196">
        <f t="shared" si="18"/>
        <v>1.8231487954035266E-5</v>
      </c>
      <c r="L196">
        <f t="shared" si="19"/>
        <v>0.72109638023014855</v>
      </c>
      <c r="M196" t="s">
        <v>265</v>
      </c>
    </row>
    <row r="197" spans="1:13">
      <c r="A197">
        <f t="shared" si="15"/>
        <v>-9.1499999999999773</v>
      </c>
      <c r="B197">
        <v>264</v>
      </c>
      <c r="C197">
        <v>91192.5</v>
      </c>
      <c r="D197">
        <v>1.1492</v>
      </c>
      <c r="E197">
        <v>1041.3</v>
      </c>
      <c r="F197">
        <v>742.80000000000007</v>
      </c>
      <c r="G197">
        <f t="shared" si="16"/>
        <v>1.4018578352180935</v>
      </c>
      <c r="H197" s="34">
        <v>1.6194000000000001E-5</v>
      </c>
      <c r="I197">
        <f t="shared" si="17"/>
        <v>1.4091541942220676E-5</v>
      </c>
      <c r="J197">
        <v>2.3389E-2</v>
      </c>
      <c r="K197">
        <f t="shared" si="18"/>
        <v>1.9545202222355259E-5</v>
      </c>
      <c r="L197">
        <f t="shared" si="19"/>
        <v>0.72097191842319042</v>
      </c>
      <c r="M197" t="s">
        <v>265</v>
      </c>
    </row>
    <row r="198" spans="1:13">
      <c r="A198">
        <f t="shared" si="15"/>
        <v>0.85000000000002274</v>
      </c>
      <c r="B198">
        <v>274</v>
      </c>
      <c r="C198">
        <v>91192.5</v>
      </c>
      <c r="D198">
        <v>1.1071</v>
      </c>
      <c r="E198">
        <v>1041.1999999999998</v>
      </c>
      <c r="F198">
        <v>742.85</v>
      </c>
      <c r="G198">
        <f t="shared" si="16"/>
        <v>1.4016288618159787</v>
      </c>
      <c r="H198" s="34">
        <v>1.6676000000000001E-5</v>
      </c>
      <c r="I198">
        <f t="shared" si="17"/>
        <v>1.5062776623611238E-5</v>
      </c>
      <c r="J198">
        <v>2.4086E-2</v>
      </c>
      <c r="K198">
        <f t="shared" si="18"/>
        <v>2.0895062369930712E-5</v>
      </c>
      <c r="L198">
        <f t="shared" si="19"/>
        <v>0.72087732292618101</v>
      </c>
      <c r="M198" t="s">
        <v>265</v>
      </c>
    </row>
    <row r="199" spans="1:13">
      <c r="A199">
        <f t="shared" si="15"/>
        <v>10.850000000000023</v>
      </c>
      <c r="B199">
        <v>284</v>
      </c>
      <c r="C199">
        <v>91192.5</v>
      </c>
      <c r="D199">
        <v>1.0680000000000001</v>
      </c>
      <c r="E199">
        <v>1041.0999999999999</v>
      </c>
      <c r="F199">
        <v>742.94</v>
      </c>
      <c r="G199">
        <f t="shared" si="16"/>
        <v>1.4013244676555305</v>
      </c>
      <c r="H199" s="34">
        <v>1.715E-5</v>
      </c>
      <c r="I199">
        <f t="shared" si="17"/>
        <v>1.6058052434456927E-5</v>
      </c>
      <c r="J199">
        <v>2.4774000000000001E-2</v>
      </c>
      <c r="K199">
        <f t="shared" si="18"/>
        <v>2.2280884846300208E-5</v>
      </c>
      <c r="L199">
        <f t="shared" si="19"/>
        <v>0.72070981674335988</v>
      </c>
      <c r="M199" t="s">
        <v>265</v>
      </c>
    </row>
    <row r="200" spans="1:13">
      <c r="A200">
        <f t="shared" si="15"/>
        <v>20.850000000000023</v>
      </c>
      <c r="B200">
        <v>294</v>
      </c>
      <c r="C200">
        <v>91192.5</v>
      </c>
      <c r="D200">
        <v>1.0316000000000001</v>
      </c>
      <c r="E200">
        <v>1041.0999999999999</v>
      </c>
      <c r="F200">
        <v>743.05</v>
      </c>
      <c r="G200">
        <f t="shared" si="16"/>
        <v>1.4011170176973284</v>
      </c>
      <c r="H200" s="34">
        <v>1.7618E-5</v>
      </c>
      <c r="I200">
        <f t="shared" si="17"/>
        <v>1.7078324932144242E-5</v>
      </c>
      <c r="J200">
        <v>2.5451999999999999E-2</v>
      </c>
      <c r="K200">
        <f t="shared" si="18"/>
        <v>2.3698351383571429E-5</v>
      </c>
      <c r="L200">
        <f t="shared" si="19"/>
        <v>0.72065455759861696</v>
      </c>
      <c r="M200" t="s">
        <v>265</v>
      </c>
    </row>
    <row r="201" spans="1:13">
      <c r="A201">
        <f t="shared" si="15"/>
        <v>30.850000000000023</v>
      </c>
      <c r="B201">
        <v>304</v>
      </c>
      <c r="C201">
        <v>91192.5</v>
      </c>
      <c r="D201">
        <v>0.99760000000000004</v>
      </c>
      <c r="E201">
        <v>1041.1999999999998</v>
      </c>
      <c r="F201">
        <v>743.19999999999993</v>
      </c>
      <c r="G201">
        <f t="shared" si="16"/>
        <v>1.4009687836383207</v>
      </c>
      <c r="H201" s="34">
        <v>1.8079000000000001E-5</v>
      </c>
      <c r="I201">
        <f t="shared" si="17"/>
        <v>1.8122493985565357E-5</v>
      </c>
      <c r="J201">
        <v>2.6121999999999999E-2</v>
      </c>
      <c r="K201">
        <f t="shared" si="18"/>
        <v>2.5148716504705418E-5</v>
      </c>
      <c r="L201">
        <f t="shared" si="19"/>
        <v>0.72061307709976263</v>
      </c>
      <c r="M201" t="s">
        <v>265</v>
      </c>
    </row>
    <row r="202" spans="1:13">
      <c r="A202">
        <f t="shared" si="15"/>
        <v>40.850000000000023</v>
      </c>
      <c r="B202">
        <v>314</v>
      </c>
      <c r="C202">
        <v>91192.5</v>
      </c>
      <c r="D202">
        <v>0.96577000000000002</v>
      </c>
      <c r="E202">
        <v>1041.3</v>
      </c>
      <c r="F202">
        <v>743.4</v>
      </c>
      <c r="G202">
        <f t="shared" si="16"/>
        <v>1.4007263922518161</v>
      </c>
      <c r="H202" s="34">
        <v>1.8533999999999999E-5</v>
      </c>
      <c r="I202">
        <f t="shared" si="17"/>
        <v>1.9190904666742598E-5</v>
      </c>
      <c r="J202">
        <v>2.6783000000000001E-2</v>
      </c>
      <c r="K202">
        <f t="shared" si="18"/>
        <v>2.6632359359124626E-5</v>
      </c>
      <c r="L202">
        <f t="shared" si="19"/>
        <v>0.7205859761789194</v>
      </c>
      <c r="M202" t="s">
        <v>265</v>
      </c>
    </row>
    <row r="203" spans="1:13">
      <c r="A203">
        <f t="shared" si="15"/>
        <v>50.850000000000023</v>
      </c>
      <c r="B203">
        <v>324</v>
      </c>
      <c r="C203">
        <v>91192.5</v>
      </c>
      <c r="D203">
        <v>0.93591000000000002</v>
      </c>
      <c r="E203">
        <v>1041.5</v>
      </c>
      <c r="F203">
        <v>743.64</v>
      </c>
      <c r="G203">
        <f t="shared" si="16"/>
        <v>1.4005432736270238</v>
      </c>
      <c r="H203" s="34">
        <v>1.8983000000000001E-5</v>
      </c>
      <c r="I203">
        <f t="shared" si="17"/>
        <v>2.0282933188020215E-5</v>
      </c>
      <c r="J203">
        <v>2.7437E-2</v>
      </c>
      <c r="K203">
        <f t="shared" si="18"/>
        <v>2.8147722534858709E-5</v>
      </c>
      <c r="L203">
        <f t="shared" si="19"/>
        <v>0.72058878521704273</v>
      </c>
      <c r="M203" t="s">
        <v>265</v>
      </c>
    </row>
    <row r="204" spans="1:13">
      <c r="A204">
        <f t="shared" si="15"/>
        <v>60.850000000000023</v>
      </c>
      <c r="B204">
        <v>334</v>
      </c>
      <c r="C204">
        <v>91192.5</v>
      </c>
      <c r="D204">
        <v>0.90783999999999998</v>
      </c>
      <c r="E204">
        <v>1041.7</v>
      </c>
      <c r="F204">
        <v>743.93</v>
      </c>
      <c r="G204">
        <f t="shared" si="16"/>
        <v>1.4002661540736361</v>
      </c>
      <c r="H204" s="34">
        <v>1.9426E-5</v>
      </c>
      <c r="I204">
        <f t="shared" si="17"/>
        <v>2.1398043708142405E-5</v>
      </c>
      <c r="J204">
        <v>2.8083E-2</v>
      </c>
      <c r="K204">
        <f t="shared" si="18"/>
        <v>2.9695560140383579E-5</v>
      </c>
      <c r="L204">
        <f t="shared" si="19"/>
        <v>0.72058057187622404</v>
      </c>
      <c r="M204" t="s">
        <v>265</v>
      </c>
    </row>
    <row r="205" spans="1:13">
      <c r="A205">
        <f t="shared" si="15"/>
        <v>70.850000000000023</v>
      </c>
      <c r="B205">
        <v>344</v>
      </c>
      <c r="C205">
        <v>91192.5</v>
      </c>
      <c r="D205">
        <v>0.88141000000000003</v>
      </c>
      <c r="E205">
        <v>1042</v>
      </c>
      <c r="F205">
        <v>744.27</v>
      </c>
      <c r="G205">
        <f t="shared" si="16"/>
        <v>1.4000295591653567</v>
      </c>
      <c r="H205" s="34">
        <v>1.9862999999999999E-5</v>
      </c>
      <c r="I205">
        <f t="shared" si="17"/>
        <v>2.2535482919413212E-5</v>
      </c>
      <c r="J205">
        <v>2.8722999999999999E-2</v>
      </c>
      <c r="K205">
        <f t="shared" si="18"/>
        <v>3.1274048532558661E-5</v>
      </c>
      <c r="L205">
        <f t="shared" si="19"/>
        <v>0.72058092817602615</v>
      </c>
      <c r="M205" t="s">
        <v>265</v>
      </c>
    </row>
    <row r="206" spans="1:13">
      <c r="A206">
        <f t="shared" si="15"/>
        <v>80.850000000000023</v>
      </c>
      <c r="B206">
        <v>354</v>
      </c>
      <c r="C206">
        <v>91192.5</v>
      </c>
      <c r="D206">
        <v>0.85648000000000002</v>
      </c>
      <c r="E206">
        <v>1042.3</v>
      </c>
      <c r="F206">
        <v>744.68000000000006</v>
      </c>
      <c r="G206">
        <f t="shared" ref="G206:G269" si="20">E206/F206</f>
        <v>1.3996615996132564</v>
      </c>
      <c r="H206" s="34">
        <v>2.0295000000000001E-5</v>
      </c>
      <c r="I206">
        <f t="shared" ref="I206:I269" si="21">H206/D206</f>
        <v>2.3695824771156363E-5</v>
      </c>
      <c r="J206">
        <v>2.9356E-2</v>
      </c>
      <c r="K206">
        <f t="shared" ref="K206:K269" si="22">J206/E206/D206</f>
        <v>3.2884172311521536E-5</v>
      </c>
      <c r="L206">
        <f t="shared" ref="L206:L269" si="23">H206*E206/J206</f>
        <v>0.72058449720670392</v>
      </c>
      <c r="M206" t="s">
        <v>265</v>
      </c>
    </row>
    <row r="207" spans="1:13">
      <c r="A207">
        <f t="shared" si="15"/>
        <v>90.850000000000023</v>
      </c>
      <c r="B207">
        <v>364</v>
      </c>
      <c r="C207">
        <v>91192.5</v>
      </c>
      <c r="D207">
        <v>0.83291999999999999</v>
      </c>
      <c r="E207">
        <v>1042.7</v>
      </c>
      <c r="F207">
        <v>745.15</v>
      </c>
      <c r="G207">
        <f t="shared" si="20"/>
        <v>1.3993155740454943</v>
      </c>
      <c r="H207" s="34">
        <v>2.0721E-5</v>
      </c>
      <c r="I207">
        <f t="shared" si="21"/>
        <v>2.4877539259472697E-5</v>
      </c>
      <c r="J207">
        <v>2.9984E-2</v>
      </c>
      <c r="K207">
        <f t="shared" si="22"/>
        <v>3.4524460854555659E-5</v>
      </c>
      <c r="L207">
        <f t="shared" si="23"/>
        <v>0.72057719783884744</v>
      </c>
      <c r="M207" t="s">
        <v>265</v>
      </c>
    </row>
    <row r="208" spans="1:13">
      <c r="A208">
        <f t="shared" si="15"/>
        <v>100.85000000000002</v>
      </c>
      <c r="B208">
        <v>374</v>
      </c>
      <c r="C208">
        <v>91192.5</v>
      </c>
      <c r="D208">
        <v>0.81062999999999996</v>
      </c>
      <c r="E208">
        <v>1043.1999999999998</v>
      </c>
      <c r="F208">
        <v>745.68999999999994</v>
      </c>
      <c r="G208">
        <f t="shared" si="20"/>
        <v>1.3989727634808029</v>
      </c>
      <c r="H208" s="34">
        <v>2.1143000000000001E-5</v>
      </c>
      <c r="I208">
        <f t="shared" si="21"/>
        <v>2.6082182993474213E-5</v>
      </c>
      <c r="J208">
        <v>3.0606000000000001E-2</v>
      </c>
      <c r="K208">
        <f t="shared" si="22"/>
        <v>3.6192311683051345E-5</v>
      </c>
      <c r="L208">
        <f t="shared" si="23"/>
        <v>0.72065534862445257</v>
      </c>
      <c r="M208" t="s">
        <v>265</v>
      </c>
    </row>
    <row r="209" spans="1:13">
      <c r="A209">
        <f t="shared" si="15"/>
        <v>-209.14999999999998</v>
      </c>
      <c r="B209">
        <v>64</v>
      </c>
      <c r="C209">
        <v>81060</v>
      </c>
      <c r="D209">
        <v>863.85</v>
      </c>
      <c r="E209">
        <v>2001.3000000000002</v>
      </c>
      <c r="F209">
        <v>1170.5</v>
      </c>
      <c r="G209">
        <f t="shared" si="20"/>
        <v>1.7097821443827426</v>
      </c>
      <c r="H209">
        <v>2.9519000000000002E-4</v>
      </c>
      <c r="I209">
        <f t="shared" si="21"/>
        <v>3.4171441801238642E-7</v>
      </c>
      <c r="J209">
        <v>0.17551</v>
      </c>
      <c r="K209">
        <f t="shared" si="22"/>
        <v>1.0151993552399541E-7</v>
      </c>
      <c r="L209">
        <f t="shared" si="23"/>
        <v>3.3659834026551199</v>
      </c>
      <c r="M209" t="s">
        <v>267</v>
      </c>
    </row>
    <row r="210" spans="1:13">
      <c r="A210">
        <f t="shared" si="15"/>
        <v>-199.14999999999998</v>
      </c>
      <c r="B210">
        <v>74</v>
      </c>
      <c r="C210">
        <v>81060</v>
      </c>
      <c r="D210">
        <v>821.14</v>
      </c>
      <c r="E210">
        <v>2027.1</v>
      </c>
      <c r="F210">
        <v>1104.2</v>
      </c>
      <c r="G210">
        <f t="shared" si="20"/>
        <v>1.8358087303024813</v>
      </c>
      <c r="H210">
        <v>1.8436E-4</v>
      </c>
      <c r="I210">
        <f t="shared" si="21"/>
        <v>2.2451713471515212E-7</v>
      </c>
      <c r="J210">
        <v>0.15304999999999999</v>
      </c>
      <c r="K210">
        <f t="shared" si="22"/>
        <v>9.1947717315582231E-8</v>
      </c>
      <c r="L210">
        <f t="shared" si="23"/>
        <v>2.441791283894152</v>
      </c>
      <c r="M210" t="s">
        <v>267</v>
      </c>
    </row>
    <row r="211" spans="1:13">
      <c r="A211">
        <f t="shared" si="15"/>
        <v>-197.74499999999998</v>
      </c>
      <c r="B211">
        <v>75.405000000000001</v>
      </c>
      <c r="C211">
        <v>81060</v>
      </c>
      <c r="D211">
        <v>814.87</v>
      </c>
      <c r="E211">
        <v>2032.8</v>
      </c>
      <c r="F211">
        <v>1095.5999999999999</v>
      </c>
      <c r="G211">
        <f t="shared" si="20"/>
        <v>1.8554216867469882</v>
      </c>
      <c r="H211">
        <v>1.7382000000000001E-4</v>
      </c>
      <c r="I211">
        <f t="shared" si="21"/>
        <v>2.1331009854332596E-7</v>
      </c>
      <c r="J211">
        <v>0.15</v>
      </c>
      <c r="K211">
        <f t="shared" si="22"/>
        <v>9.0554133195625367E-8</v>
      </c>
      <c r="L211">
        <f t="shared" si="23"/>
        <v>2.3556086400000003</v>
      </c>
      <c r="M211" t="s">
        <v>267</v>
      </c>
    </row>
    <row r="212" spans="1:13">
      <c r="A212">
        <f t="shared" si="15"/>
        <v>-197.74499999999998</v>
      </c>
      <c r="B212">
        <v>75.405000000000001</v>
      </c>
      <c r="C212">
        <v>81060</v>
      </c>
      <c r="D212">
        <v>3.7097000000000002</v>
      </c>
      <c r="E212">
        <v>1110.6000000000001</v>
      </c>
      <c r="F212">
        <v>767.27</v>
      </c>
      <c r="G212">
        <f t="shared" si="20"/>
        <v>1.4474696000104268</v>
      </c>
      <c r="H212" s="34">
        <v>5.2865000000000001E-6</v>
      </c>
      <c r="I212">
        <f t="shared" si="21"/>
        <v>1.4250478475348411E-6</v>
      </c>
      <c r="J212">
        <v>7.3102000000000002E-3</v>
      </c>
      <c r="K212">
        <f t="shared" si="22"/>
        <v>1.774323480495774E-6</v>
      </c>
      <c r="L212">
        <f t="shared" si="23"/>
        <v>0.80314996853711262</v>
      </c>
      <c r="M212" t="s">
        <v>265</v>
      </c>
    </row>
    <row r="213" spans="1:13">
      <c r="A213">
        <f t="shared" si="15"/>
        <v>-189.14999999999998</v>
      </c>
      <c r="B213">
        <v>84</v>
      </c>
      <c r="C213">
        <v>81060</v>
      </c>
      <c r="D213">
        <v>3.2951999999999999</v>
      </c>
      <c r="E213">
        <v>1086.1000000000001</v>
      </c>
      <c r="F213">
        <v>757.53000000000009</v>
      </c>
      <c r="G213">
        <f t="shared" si="20"/>
        <v>1.4337385978113077</v>
      </c>
      <c r="H213" s="34">
        <v>5.879E-6</v>
      </c>
      <c r="I213">
        <f t="shared" si="21"/>
        <v>1.7841102209274096E-6</v>
      </c>
      <c r="J213">
        <v>8.2097000000000003E-3</v>
      </c>
      <c r="K213">
        <f t="shared" si="22"/>
        <v>2.2939064086408805E-6</v>
      </c>
      <c r="L213">
        <f t="shared" si="23"/>
        <v>0.77776068553053102</v>
      </c>
      <c r="M213" t="s">
        <v>265</v>
      </c>
    </row>
    <row r="214" spans="1:13">
      <c r="A214">
        <f t="shared" si="15"/>
        <v>-179.14999999999998</v>
      </c>
      <c r="B214">
        <v>94</v>
      </c>
      <c r="C214">
        <v>81060</v>
      </c>
      <c r="D214">
        <v>2.9222999999999999</v>
      </c>
      <c r="E214">
        <v>1070.5</v>
      </c>
      <c r="F214">
        <v>751.62</v>
      </c>
      <c r="G214">
        <f t="shared" si="20"/>
        <v>1.4242569383465049</v>
      </c>
      <c r="H214" s="34">
        <v>6.5555000000000002E-6</v>
      </c>
      <c r="I214">
        <f t="shared" si="21"/>
        <v>2.2432672894637785E-6</v>
      </c>
      <c r="J214">
        <v>9.2721999999999995E-3</v>
      </c>
      <c r="K214">
        <f t="shared" si="22"/>
        <v>2.9639530570724626E-6</v>
      </c>
      <c r="L214">
        <f t="shared" si="23"/>
        <v>0.75684980371432897</v>
      </c>
      <c r="M214" t="s">
        <v>265</v>
      </c>
    </row>
    <row r="215" spans="1:13">
      <c r="A215">
        <f t="shared" si="15"/>
        <v>-169.14999999999998</v>
      </c>
      <c r="B215">
        <v>104</v>
      </c>
      <c r="C215">
        <v>81060</v>
      </c>
      <c r="D215">
        <v>2.6282999999999999</v>
      </c>
      <c r="E215">
        <v>1061.3999999999999</v>
      </c>
      <c r="F215">
        <v>748.4</v>
      </c>
      <c r="G215">
        <f t="shared" si="20"/>
        <v>1.418225547835382</v>
      </c>
      <c r="H215" s="34">
        <v>7.2179E-6</v>
      </c>
      <c r="I215">
        <f t="shared" si="21"/>
        <v>2.7462237948483812E-6</v>
      </c>
      <c r="J215">
        <v>1.0293E-2</v>
      </c>
      <c r="K215">
        <f t="shared" si="22"/>
        <v>3.6896736476668591E-6</v>
      </c>
      <c r="L215">
        <f t="shared" si="23"/>
        <v>0.74429991839113951</v>
      </c>
      <c r="M215" t="s">
        <v>265</v>
      </c>
    </row>
    <row r="216" spans="1:13">
      <c r="A216">
        <f t="shared" si="15"/>
        <v>-159.14999999999998</v>
      </c>
      <c r="B216">
        <v>114</v>
      </c>
      <c r="C216">
        <v>81060</v>
      </c>
      <c r="D216">
        <v>2.3898000000000001</v>
      </c>
      <c r="E216">
        <v>1055.8000000000002</v>
      </c>
      <c r="F216">
        <v>746.49</v>
      </c>
      <c r="G216">
        <f t="shared" si="20"/>
        <v>1.4143525030475963</v>
      </c>
      <c r="H216" s="34">
        <v>7.8661000000000008E-6</v>
      </c>
      <c r="I216">
        <f t="shared" si="21"/>
        <v>3.2915306720227636E-6</v>
      </c>
      <c r="J216">
        <v>1.1271E-2</v>
      </c>
      <c r="K216">
        <f t="shared" si="22"/>
        <v>4.4670337663997907E-6</v>
      </c>
      <c r="L216">
        <f t="shared" si="23"/>
        <v>0.73684929287552148</v>
      </c>
      <c r="M216" t="s">
        <v>265</v>
      </c>
    </row>
    <row r="217" spans="1:13">
      <c r="A217">
        <f t="shared" si="15"/>
        <v>-149.14999999999998</v>
      </c>
      <c r="B217">
        <v>124</v>
      </c>
      <c r="C217">
        <v>81060</v>
      </c>
      <c r="D217">
        <v>2.1918000000000002</v>
      </c>
      <c r="E217">
        <v>1052</v>
      </c>
      <c r="F217">
        <v>745.31000000000006</v>
      </c>
      <c r="G217">
        <f t="shared" si="20"/>
        <v>1.4114932041700767</v>
      </c>
      <c r="H217" s="34">
        <v>8.5004999999999993E-6</v>
      </c>
      <c r="I217">
        <f t="shared" si="21"/>
        <v>3.8783191897070894E-6</v>
      </c>
      <c r="J217">
        <v>1.2215E-2</v>
      </c>
      <c r="K217">
        <f t="shared" si="22"/>
        <v>5.297571279331153E-6</v>
      </c>
      <c r="L217">
        <f t="shared" si="23"/>
        <v>0.73209381907490778</v>
      </c>
      <c r="M217" t="s">
        <v>265</v>
      </c>
    </row>
    <row r="218" spans="1:13">
      <c r="A218">
        <f t="shared" si="15"/>
        <v>-139.14999999999998</v>
      </c>
      <c r="B218">
        <v>134</v>
      </c>
      <c r="C218">
        <v>81060</v>
      </c>
      <c r="D218">
        <v>2.0247000000000002</v>
      </c>
      <c r="E218">
        <v>1049.3</v>
      </c>
      <c r="F218">
        <v>744.53</v>
      </c>
      <c r="G218">
        <f t="shared" si="20"/>
        <v>1.4093454931298941</v>
      </c>
      <c r="H218" s="34">
        <v>9.1214000000000005E-6</v>
      </c>
      <c r="I218">
        <f t="shared" si="21"/>
        <v>4.5050624783918602E-6</v>
      </c>
      <c r="J218">
        <v>1.3129999999999999E-2</v>
      </c>
      <c r="K218">
        <f t="shared" si="22"/>
        <v>6.1802261935486522E-6</v>
      </c>
      <c r="L218">
        <f t="shared" si="23"/>
        <v>0.72894783092155369</v>
      </c>
      <c r="M218" t="s">
        <v>265</v>
      </c>
    </row>
    <row r="219" spans="1:13">
      <c r="A219">
        <f t="shared" si="15"/>
        <v>-129.14999999999998</v>
      </c>
      <c r="B219">
        <v>144</v>
      </c>
      <c r="C219">
        <v>81060</v>
      </c>
      <c r="D219">
        <v>1.8816999999999999</v>
      </c>
      <c r="E219">
        <v>1047.4000000000001</v>
      </c>
      <c r="F219">
        <v>744</v>
      </c>
      <c r="G219">
        <f t="shared" si="20"/>
        <v>1.4077956989247313</v>
      </c>
      <c r="H219" s="34">
        <v>9.7295000000000006E-6</v>
      </c>
      <c r="I219">
        <f t="shared" si="21"/>
        <v>5.1705904235531707E-6</v>
      </c>
      <c r="J219">
        <v>1.4021E-2</v>
      </c>
      <c r="K219">
        <f t="shared" si="22"/>
        <v>7.1140356112153002E-6</v>
      </c>
      <c r="L219">
        <f t="shared" si="23"/>
        <v>0.72681536980243933</v>
      </c>
      <c r="M219" t="s">
        <v>265</v>
      </c>
    </row>
    <row r="220" spans="1:13">
      <c r="A220">
        <f t="shared" si="15"/>
        <v>-119.14999999999998</v>
      </c>
      <c r="B220">
        <v>154</v>
      </c>
      <c r="C220">
        <v>81060</v>
      </c>
      <c r="D220">
        <v>1.7577</v>
      </c>
      <c r="E220">
        <v>1046</v>
      </c>
      <c r="F220">
        <v>743.63</v>
      </c>
      <c r="G220">
        <f t="shared" si="20"/>
        <v>1.4066135040275405</v>
      </c>
      <c r="H220" s="34">
        <v>1.0325E-5</v>
      </c>
      <c r="I220">
        <f t="shared" si="21"/>
        <v>5.874153723616089E-6</v>
      </c>
      <c r="J220">
        <v>1.489E-2</v>
      </c>
      <c r="K220">
        <f t="shared" si="22"/>
        <v>8.0987549891104645E-6</v>
      </c>
      <c r="L220">
        <f t="shared" si="23"/>
        <v>0.72531564808596372</v>
      </c>
      <c r="M220" t="s">
        <v>265</v>
      </c>
    </row>
    <row r="221" spans="1:13">
      <c r="A221">
        <f t="shared" si="15"/>
        <v>-109.14999999999998</v>
      </c>
      <c r="B221">
        <v>164</v>
      </c>
      <c r="C221">
        <v>81060</v>
      </c>
      <c r="D221">
        <v>1.6492</v>
      </c>
      <c r="E221">
        <v>1044.8999999999999</v>
      </c>
      <c r="F221">
        <v>743.36</v>
      </c>
      <c r="G221">
        <f t="shared" si="20"/>
        <v>1.4056446405510115</v>
      </c>
      <c r="H221" s="34">
        <v>1.0909E-5</v>
      </c>
      <c r="I221">
        <f t="shared" si="21"/>
        <v>6.6147222895949553E-6</v>
      </c>
      <c r="J221">
        <v>1.5737999999999999E-2</v>
      </c>
      <c r="K221">
        <f t="shared" si="22"/>
        <v>9.1327482385773272E-6</v>
      </c>
      <c r="L221">
        <f t="shared" si="23"/>
        <v>0.7242860655737704</v>
      </c>
      <c r="M221" t="s">
        <v>265</v>
      </c>
    </row>
    <row r="222" spans="1:13">
      <c r="A222">
        <f t="shared" si="15"/>
        <v>-99.149999999999977</v>
      </c>
      <c r="B222">
        <v>174</v>
      </c>
      <c r="C222">
        <v>81060</v>
      </c>
      <c r="D222">
        <v>1.5535000000000001</v>
      </c>
      <c r="E222">
        <v>1044.1000000000001</v>
      </c>
      <c r="F222">
        <v>743.17</v>
      </c>
      <c r="G222">
        <f t="shared" si="20"/>
        <v>1.4049275401321368</v>
      </c>
      <c r="H222" s="34">
        <v>1.1481000000000001E-5</v>
      </c>
      <c r="I222">
        <f t="shared" si="21"/>
        <v>7.3904087544254907E-6</v>
      </c>
      <c r="J222">
        <v>1.6569E-2</v>
      </c>
      <c r="K222">
        <f t="shared" si="22"/>
        <v>1.0215107576291096E-5</v>
      </c>
      <c r="L222">
        <f t="shared" si="23"/>
        <v>0.72347830889009612</v>
      </c>
      <c r="M222" t="s">
        <v>265</v>
      </c>
    </row>
    <row r="223" spans="1:13">
      <c r="A223">
        <f t="shared" si="15"/>
        <v>-89.149999999999977</v>
      </c>
      <c r="B223">
        <v>184</v>
      </c>
      <c r="C223">
        <v>81060</v>
      </c>
      <c r="D223">
        <v>1.4682999999999999</v>
      </c>
      <c r="E223">
        <v>1043.4000000000001</v>
      </c>
      <c r="F223">
        <v>743.03</v>
      </c>
      <c r="G223">
        <f t="shared" si="20"/>
        <v>1.4042501648654835</v>
      </c>
      <c r="H223" s="34">
        <v>1.2041999999999999E-5</v>
      </c>
      <c r="I223">
        <f t="shared" si="21"/>
        <v>8.20132125587414E-6</v>
      </c>
      <c r="J223">
        <v>1.7382999999999999E-2</v>
      </c>
      <c r="K223">
        <f t="shared" si="22"/>
        <v>1.1346426363938292E-5</v>
      </c>
      <c r="L223">
        <f t="shared" si="23"/>
        <v>0.72281095323016742</v>
      </c>
      <c r="M223" t="s">
        <v>265</v>
      </c>
    </row>
    <row r="224" spans="1:13">
      <c r="A224">
        <f t="shared" si="15"/>
        <v>-79.149999999999977</v>
      </c>
      <c r="B224">
        <v>194</v>
      </c>
      <c r="C224">
        <v>81060</v>
      </c>
      <c r="D224">
        <v>1.3920999999999999</v>
      </c>
      <c r="E224">
        <v>1042.8</v>
      </c>
      <c r="F224">
        <v>742.92000000000007</v>
      </c>
      <c r="G224">
        <f t="shared" si="20"/>
        <v>1.4036504603456628</v>
      </c>
      <c r="H224" s="34">
        <v>1.2593E-5</v>
      </c>
      <c r="I224">
        <f t="shared" si="21"/>
        <v>9.0460455427052656E-6</v>
      </c>
      <c r="J224">
        <v>1.8180000000000002E-2</v>
      </c>
      <c r="K224">
        <f t="shared" si="22"/>
        <v>1.2523404921193894E-5</v>
      </c>
      <c r="L224">
        <f t="shared" si="23"/>
        <v>0.72233115511551138</v>
      </c>
      <c r="M224" t="s">
        <v>265</v>
      </c>
    </row>
    <row r="225" spans="1:13">
      <c r="A225">
        <f t="shared" si="15"/>
        <v>-69.149999999999977</v>
      </c>
      <c r="B225">
        <v>204</v>
      </c>
      <c r="C225">
        <v>81060</v>
      </c>
      <c r="D225">
        <v>1.3233999999999999</v>
      </c>
      <c r="E225">
        <v>1042.4000000000001</v>
      </c>
      <c r="F225">
        <v>742.83999999999992</v>
      </c>
      <c r="G225">
        <f t="shared" si="20"/>
        <v>1.4032631522265901</v>
      </c>
      <c r="H225" s="34">
        <v>1.3134E-5</v>
      </c>
      <c r="I225">
        <f t="shared" si="21"/>
        <v>9.924437056067705E-6</v>
      </c>
      <c r="J225">
        <v>1.8963000000000001E-2</v>
      </c>
      <c r="K225">
        <f t="shared" si="22"/>
        <v>1.3746163716309684E-5</v>
      </c>
      <c r="L225">
        <f t="shared" si="23"/>
        <v>0.72197867426040185</v>
      </c>
      <c r="M225" t="s">
        <v>265</v>
      </c>
    </row>
    <row r="226" spans="1:13">
      <c r="A226">
        <f t="shared" si="15"/>
        <v>-59.149999999999977</v>
      </c>
      <c r="B226">
        <v>214</v>
      </c>
      <c r="C226">
        <v>81060</v>
      </c>
      <c r="D226">
        <v>1.2612000000000001</v>
      </c>
      <c r="E226">
        <v>1042</v>
      </c>
      <c r="F226">
        <v>742.78</v>
      </c>
      <c r="G226">
        <f t="shared" si="20"/>
        <v>1.4028379870217291</v>
      </c>
      <c r="H226" s="34">
        <v>1.3665E-5</v>
      </c>
      <c r="I226">
        <f t="shared" si="21"/>
        <v>1.0834919124643196E-5</v>
      </c>
      <c r="J226">
        <v>1.9732E-2</v>
      </c>
      <c r="K226">
        <f t="shared" si="22"/>
        <v>1.5014795645983198E-5</v>
      </c>
      <c r="L226">
        <f t="shared" si="23"/>
        <v>0.72161615649706068</v>
      </c>
      <c r="M226" t="s">
        <v>265</v>
      </c>
    </row>
    <row r="227" spans="1:13">
      <c r="A227">
        <f t="shared" si="15"/>
        <v>-49.149999999999977</v>
      </c>
      <c r="B227">
        <v>224</v>
      </c>
      <c r="C227">
        <v>81060</v>
      </c>
      <c r="D227">
        <v>1.2045999999999999</v>
      </c>
      <c r="E227">
        <v>1041.7</v>
      </c>
      <c r="F227">
        <v>742.74</v>
      </c>
      <c r="G227">
        <f t="shared" si="20"/>
        <v>1.4025096265180279</v>
      </c>
      <c r="H227" s="34">
        <v>1.4188E-5</v>
      </c>
      <c r="I227">
        <f t="shared" si="21"/>
        <v>1.1778183629420556E-5</v>
      </c>
      <c r="J227">
        <v>2.0486999999999998E-2</v>
      </c>
      <c r="K227">
        <f t="shared" si="22"/>
        <v>1.6326490668685782E-5</v>
      </c>
      <c r="L227">
        <f t="shared" si="23"/>
        <v>0.7214155122760777</v>
      </c>
      <c r="M227" t="s">
        <v>265</v>
      </c>
    </row>
    <row r="228" spans="1:13">
      <c r="A228">
        <f t="shared" si="15"/>
        <v>-39.149999999999977</v>
      </c>
      <c r="B228">
        <v>234</v>
      </c>
      <c r="C228">
        <v>81060</v>
      </c>
      <c r="D228">
        <v>1.1529</v>
      </c>
      <c r="E228">
        <v>1041.5</v>
      </c>
      <c r="F228">
        <v>742.72</v>
      </c>
      <c r="G228">
        <f t="shared" si="20"/>
        <v>1.4022781128823782</v>
      </c>
      <c r="H228" s="34">
        <v>1.4701E-5</v>
      </c>
      <c r="I228">
        <f t="shared" si="21"/>
        <v>1.2751322751322752E-5</v>
      </c>
      <c r="J228">
        <v>2.1229000000000001E-2</v>
      </c>
      <c r="K228">
        <f t="shared" si="22"/>
        <v>1.767985193530002E-5</v>
      </c>
      <c r="L228">
        <f t="shared" si="23"/>
        <v>0.72123470252955857</v>
      </c>
      <c r="M228" t="s">
        <v>265</v>
      </c>
    </row>
    <row r="229" spans="1:13">
      <c r="A229">
        <f t="shared" si="15"/>
        <v>-29.149999999999977</v>
      </c>
      <c r="B229">
        <v>244</v>
      </c>
      <c r="C229">
        <v>81060</v>
      </c>
      <c r="D229">
        <v>1.1054999999999999</v>
      </c>
      <c r="E229">
        <v>1041.3</v>
      </c>
      <c r="F229">
        <v>742.72</v>
      </c>
      <c r="G229">
        <f t="shared" si="20"/>
        <v>1.4020088323998277</v>
      </c>
      <c r="H229" s="34">
        <v>1.5206E-5</v>
      </c>
      <c r="I229">
        <f t="shared" si="21"/>
        <v>1.3754862053369517E-5</v>
      </c>
      <c r="J229">
        <v>2.1958999999999999E-2</v>
      </c>
      <c r="K229">
        <f t="shared" si="22"/>
        <v>1.9075588419878208E-5</v>
      </c>
      <c r="L229">
        <f t="shared" si="23"/>
        <v>0.72107144223325281</v>
      </c>
      <c r="M229" t="s">
        <v>265</v>
      </c>
    </row>
    <row r="230" spans="1:13">
      <c r="A230">
        <f t="shared" si="15"/>
        <v>-19.149999999999977</v>
      </c>
      <c r="B230">
        <v>254</v>
      </c>
      <c r="C230">
        <v>81060</v>
      </c>
      <c r="D230">
        <v>1.0618000000000001</v>
      </c>
      <c r="E230">
        <v>1041.1999999999998</v>
      </c>
      <c r="F230">
        <v>742.73</v>
      </c>
      <c r="G230">
        <f t="shared" si="20"/>
        <v>1.4018553175447332</v>
      </c>
      <c r="H230" s="34">
        <v>1.5702999999999999E-5</v>
      </c>
      <c r="I230">
        <f t="shared" si="21"/>
        <v>1.4789037483518551E-5</v>
      </c>
      <c r="J230">
        <v>2.2678E-2</v>
      </c>
      <c r="K230">
        <f t="shared" si="22"/>
        <v>2.0512938148145712E-5</v>
      </c>
      <c r="L230">
        <f t="shared" si="23"/>
        <v>0.72096144280800756</v>
      </c>
      <c r="M230" t="s">
        <v>265</v>
      </c>
    </row>
    <row r="231" spans="1:13">
      <c r="A231">
        <f t="shared" si="15"/>
        <v>-9.1499999999999773</v>
      </c>
      <c r="B231">
        <v>264</v>
      </c>
      <c r="C231">
        <v>81060</v>
      </c>
      <c r="D231">
        <v>1.0214000000000001</v>
      </c>
      <c r="E231">
        <v>1041</v>
      </c>
      <c r="F231">
        <v>742.76</v>
      </c>
      <c r="G231">
        <f t="shared" si="20"/>
        <v>1.4015294307717163</v>
      </c>
      <c r="H231" s="34">
        <v>1.6192E-5</v>
      </c>
      <c r="I231">
        <f t="shared" si="21"/>
        <v>1.5852751125905618E-5</v>
      </c>
      <c r="J231">
        <v>2.3386000000000001E-2</v>
      </c>
      <c r="K231">
        <f t="shared" si="22"/>
        <v>2.1994260387740771E-5</v>
      </c>
      <c r="L231">
        <f t="shared" si="23"/>
        <v>0.72076763875823147</v>
      </c>
      <c r="M231" t="s">
        <v>265</v>
      </c>
    </row>
    <row r="232" spans="1:13">
      <c r="A232">
        <f t="shared" si="15"/>
        <v>0.85000000000002274</v>
      </c>
      <c r="B232">
        <v>274</v>
      </c>
      <c r="C232">
        <v>81060</v>
      </c>
      <c r="D232">
        <v>0.98406000000000005</v>
      </c>
      <c r="E232">
        <v>1041</v>
      </c>
      <c r="F232">
        <v>742.82</v>
      </c>
      <c r="G232">
        <f t="shared" si="20"/>
        <v>1.4014162246573867</v>
      </c>
      <c r="H232" s="34">
        <v>1.6674E-5</v>
      </c>
      <c r="I232">
        <f t="shared" si="21"/>
        <v>1.6944088775074689E-5</v>
      </c>
      <c r="J232">
        <v>2.4083E-2</v>
      </c>
      <c r="K232">
        <f t="shared" si="22"/>
        <v>2.3509223087093769E-5</v>
      </c>
      <c r="L232">
        <f t="shared" si="23"/>
        <v>0.72074218328281359</v>
      </c>
      <c r="M232" t="s">
        <v>265</v>
      </c>
    </row>
    <row r="233" spans="1:13">
      <c r="A233">
        <f t="shared" si="15"/>
        <v>10.850000000000023</v>
      </c>
      <c r="B233">
        <v>284</v>
      </c>
      <c r="C233">
        <v>81060</v>
      </c>
      <c r="D233">
        <v>0.94933000000000001</v>
      </c>
      <c r="E233">
        <v>1041</v>
      </c>
      <c r="F233">
        <v>742.91</v>
      </c>
      <c r="G233">
        <f t="shared" si="20"/>
        <v>1.4012464497718433</v>
      </c>
      <c r="H233" s="34">
        <v>1.7149000000000001E-5</v>
      </c>
      <c r="I233">
        <f t="shared" si="21"/>
        <v>1.8064319046064069E-5</v>
      </c>
      <c r="J233">
        <v>2.4771000000000001E-2</v>
      </c>
      <c r="K233">
        <f t="shared" si="22"/>
        <v>2.5065455688739799E-5</v>
      </c>
      <c r="L233">
        <f t="shared" si="23"/>
        <v>0.72068584231561106</v>
      </c>
      <c r="M233" t="s">
        <v>265</v>
      </c>
    </row>
    <row r="234" spans="1:13">
      <c r="A234">
        <f t="shared" si="15"/>
        <v>20.850000000000023</v>
      </c>
      <c r="B234">
        <v>294</v>
      </c>
      <c r="C234">
        <v>81060</v>
      </c>
      <c r="D234">
        <v>0.91696999999999995</v>
      </c>
      <c r="E234">
        <v>1041</v>
      </c>
      <c r="F234">
        <v>743.03</v>
      </c>
      <c r="G234">
        <f t="shared" si="20"/>
        <v>1.4010201472349704</v>
      </c>
      <c r="H234" s="34">
        <v>1.7615999999999999E-5</v>
      </c>
      <c r="I234">
        <f t="shared" si="21"/>
        <v>1.9211097418672365E-5</v>
      </c>
      <c r="J234">
        <v>2.5448999999999999E-2</v>
      </c>
      <c r="K234">
        <f t="shared" si="22"/>
        <v>2.6660289735719312E-5</v>
      </c>
      <c r="L234">
        <f t="shared" si="23"/>
        <v>0.72058847105976653</v>
      </c>
      <c r="M234" t="s">
        <v>265</v>
      </c>
    </row>
    <row r="235" spans="1:13">
      <c r="A235">
        <f t="shared" si="15"/>
        <v>30.850000000000023</v>
      </c>
      <c r="B235">
        <v>304</v>
      </c>
      <c r="C235">
        <v>81060</v>
      </c>
      <c r="D235">
        <v>0.88673999999999997</v>
      </c>
      <c r="E235">
        <v>1041</v>
      </c>
      <c r="F235">
        <v>743.18</v>
      </c>
      <c r="G235">
        <f t="shared" si="20"/>
        <v>1.4007373718345488</v>
      </c>
      <c r="H235" s="34">
        <v>1.8077999999999999E-5</v>
      </c>
      <c r="I235">
        <f t="shared" si="21"/>
        <v>2.0387035658704918E-5</v>
      </c>
      <c r="J235">
        <v>2.6119E-2</v>
      </c>
      <c r="K235">
        <f t="shared" si="22"/>
        <v>2.8294988148257637E-5</v>
      </c>
      <c r="L235">
        <f t="shared" si="23"/>
        <v>0.7205175542708373</v>
      </c>
      <c r="M235" t="s">
        <v>265</v>
      </c>
    </row>
    <row r="236" spans="1:13">
      <c r="A236">
        <f t="shared" si="15"/>
        <v>40.850000000000023</v>
      </c>
      <c r="B236">
        <v>314</v>
      </c>
      <c r="C236">
        <v>81060</v>
      </c>
      <c r="D236">
        <v>0.85845000000000005</v>
      </c>
      <c r="E236">
        <v>1041.1999999999998</v>
      </c>
      <c r="F236">
        <v>743.38</v>
      </c>
      <c r="G236">
        <f t="shared" si="20"/>
        <v>1.400629556888805</v>
      </c>
      <c r="H236" s="34">
        <v>1.8533E-5</v>
      </c>
      <c r="I236">
        <f t="shared" si="21"/>
        <v>2.1588910245209387E-5</v>
      </c>
      <c r="J236">
        <v>2.6780000000000002E-2</v>
      </c>
      <c r="K236">
        <f t="shared" si="22"/>
        <v>2.9961352093391172E-5</v>
      </c>
      <c r="L236">
        <f t="shared" si="23"/>
        <v>0.72055861090365925</v>
      </c>
      <c r="M236" t="s">
        <v>265</v>
      </c>
    </row>
    <row r="237" spans="1:13">
      <c r="A237">
        <f t="shared" si="15"/>
        <v>50.850000000000023</v>
      </c>
      <c r="B237">
        <v>324</v>
      </c>
      <c r="C237">
        <v>81060</v>
      </c>
      <c r="D237">
        <v>0.83191999999999999</v>
      </c>
      <c r="E237">
        <v>1041.3</v>
      </c>
      <c r="F237">
        <v>743.61999999999989</v>
      </c>
      <c r="G237">
        <f t="shared" si="20"/>
        <v>1.4003119873053442</v>
      </c>
      <c r="H237" s="34">
        <v>1.8981E-5</v>
      </c>
      <c r="I237">
        <f t="shared" si="21"/>
        <v>2.2815895759207617E-5</v>
      </c>
      <c r="J237">
        <v>2.7434E-2</v>
      </c>
      <c r="K237">
        <f t="shared" si="22"/>
        <v>3.1668806810323231E-5</v>
      </c>
      <c r="L237">
        <f t="shared" si="23"/>
        <v>0.72045328060071434</v>
      </c>
      <c r="M237" t="s">
        <v>265</v>
      </c>
    </row>
    <row r="238" spans="1:13">
      <c r="A238">
        <f t="shared" si="15"/>
        <v>60.850000000000023</v>
      </c>
      <c r="B238">
        <v>334</v>
      </c>
      <c r="C238">
        <v>81060</v>
      </c>
      <c r="D238">
        <v>0.80696999999999997</v>
      </c>
      <c r="E238">
        <v>1041.6000000000001</v>
      </c>
      <c r="F238">
        <v>743.91</v>
      </c>
      <c r="G238">
        <f t="shared" si="20"/>
        <v>1.4001693753276609</v>
      </c>
      <c r="H238" s="34">
        <v>1.9423999999999999E-5</v>
      </c>
      <c r="I238">
        <f t="shared" si="21"/>
        <v>2.4070287619118431E-5</v>
      </c>
      <c r="J238">
        <v>2.8080000000000001E-2</v>
      </c>
      <c r="K238">
        <f t="shared" si="22"/>
        <v>3.3407097346397159E-5</v>
      </c>
      <c r="L238">
        <f t="shared" si="23"/>
        <v>0.7205141880341881</v>
      </c>
      <c r="M238" t="s">
        <v>265</v>
      </c>
    </row>
    <row r="239" spans="1:13">
      <c r="A239">
        <f t="shared" ref="A239:A302" si="24">B239-273.15</f>
        <v>70.850000000000023</v>
      </c>
      <c r="B239">
        <v>344</v>
      </c>
      <c r="C239">
        <v>81060</v>
      </c>
      <c r="D239">
        <v>0.78347999999999995</v>
      </c>
      <c r="E239">
        <v>1041.8</v>
      </c>
      <c r="F239">
        <v>744.26</v>
      </c>
      <c r="G239">
        <f t="shared" si="20"/>
        <v>1.3997796468975896</v>
      </c>
      <c r="H239" s="34">
        <v>1.9862000000000001E-5</v>
      </c>
      <c r="I239">
        <f t="shared" si="21"/>
        <v>2.5350998110991985E-5</v>
      </c>
      <c r="J239">
        <v>2.8719999999999999E-2</v>
      </c>
      <c r="K239">
        <f t="shared" si="22"/>
        <v>3.51861838694909E-5</v>
      </c>
      <c r="L239">
        <f t="shared" si="23"/>
        <v>0.72048160167130915</v>
      </c>
      <c r="M239" t="s">
        <v>265</v>
      </c>
    </row>
    <row r="240" spans="1:13">
      <c r="A240">
        <f t="shared" si="24"/>
        <v>80.850000000000023</v>
      </c>
      <c r="B240">
        <v>354</v>
      </c>
      <c r="C240">
        <v>81060</v>
      </c>
      <c r="D240">
        <v>0.76132</v>
      </c>
      <c r="E240">
        <v>1042.2</v>
      </c>
      <c r="F240">
        <v>744.66</v>
      </c>
      <c r="G240">
        <f t="shared" si="20"/>
        <v>1.3995649021029732</v>
      </c>
      <c r="H240" s="34">
        <v>2.0293E-5</v>
      </c>
      <c r="I240">
        <f t="shared" si="21"/>
        <v>2.6655020228025009E-5</v>
      </c>
      <c r="J240">
        <v>2.9354000000000002E-2</v>
      </c>
      <c r="K240">
        <f t="shared" si="22"/>
        <v>3.6995506889764721E-5</v>
      </c>
      <c r="L240">
        <f t="shared" si="23"/>
        <v>0.72049344552701511</v>
      </c>
      <c r="M240" t="s">
        <v>265</v>
      </c>
    </row>
    <row r="241" spans="1:13">
      <c r="A241">
        <f t="shared" si="24"/>
        <v>90.850000000000023</v>
      </c>
      <c r="B241">
        <v>364</v>
      </c>
      <c r="C241">
        <v>81060</v>
      </c>
      <c r="D241">
        <v>0.74038999999999999</v>
      </c>
      <c r="E241">
        <v>1042.5999999999999</v>
      </c>
      <c r="F241">
        <v>745.14</v>
      </c>
      <c r="G241">
        <f t="shared" si="20"/>
        <v>1.3992001503073248</v>
      </c>
      <c r="H241" s="34">
        <v>2.0720000000000002E-5</v>
      </c>
      <c r="I241">
        <f t="shared" si="21"/>
        <v>2.7985251016356247E-5</v>
      </c>
      <c r="J241">
        <v>2.9981000000000001E-2</v>
      </c>
      <c r="K241">
        <f t="shared" si="22"/>
        <v>3.8838983007350978E-5</v>
      </c>
      <c r="L241">
        <f t="shared" si="23"/>
        <v>0.72054541209432643</v>
      </c>
      <c r="M241" t="s">
        <v>265</v>
      </c>
    </row>
    <row r="242" spans="1:13">
      <c r="A242">
        <f t="shared" si="24"/>
        <v>100.85000000000002</v>
      </c>
      <c r="B242">
        <v>374</v>
      </c>
      <c r="C242">
        <v>81060</v>
      </c>
      <c r="D242">
        <v>0.72057000000000004</v>
      </c>
      <c r="E242">
        <v>1043.0999999999999</v>
      </c>
      <c r="F242">
        <v>745.68000000000006</v>
      </c>
      <c r="G242">
        <f t="shared" si="20"/>
        <v>1.3988574187318954</v>
      </c>
      <c r="H242" s="34">
        <v>2.1141E-5</v>
      </c>
      <c r="I242">
        <f t="shared" si="21"/>
        <v>2.933927307548191E-5</v>
      </c>
      <c r="J242">
        <v>3.0603999999999999E-2</v>
      </c>
      <c r="K242">
        <f t="shared" si="22"/>
        <v>4.0717028034481383E-5</v>
      </c>
      <c r="L242">
        <f t="shared" si="23"/>
        <v>0.7205651908247287</v>
      </c>
      <c r="M242" t="s">
        <v>265</v>
      </c>
    </row>
    <row r="243" spans="1:13">
      <c r="A243">
        <f t="shared" si="24"/>
        <v>-209.14999999999998</v>
      </c>
      <c r="B243">
        <v>64</v>
      </c>
      <c r="C243">
        <v>70927.5</v>
      </c>
      <c r="D243">
        <v>863.83</v>
      </c>
      <c r="E243">
        <v>2001.3000000000002</v>
      </c>
      <c r="F243">
        <v>1170.5</v>
      </c>
      <c r="G243">
        <f t="shared" si="20"/>
        <v>1.7097821443827426</v>
      </c>
      <c r="H243">
        <v>2.9514E-4</v>
      </c>
      <c r="I243">
        <f t="shared" si="21"/>
        <v>3.4166444786589954E-7</v>
      </c>
      <c r="J243">
        <v>0.17549999999999999</v>
      </c>
      <c r="K243">
        <f t="shared" si="22"/>
        <v>1.0151650156893404E-7</v>
      </c>
      <c r="L243">
        <f t="shared" si="23"/>
        <v>3.3656050256410261</v>
      </c>
      <c r="M243" t="s">
        <v>267</v>
      </c>
    </row>
    <row r="244" spans="1:13">
      <c r="A244">
        <f t="shared" si="24"/>
        <v>-199.14999999999998</v>
      </c>
      <c r="B244">
        <v>74</v>
      </c>
      <c r="C244">
        <v>70927.5</v>
      </c>
      <c r="D244">
        <v>821.11</v>
      </c>
      <c r="E244">
        <v>2027.2</v>
      </c>
      <c r="F244">
        <v>1104.2</v>
      </c>
      <c r="G244">
        <f t="shared" si="20"/>
        <v>1.8358992936062308</v>
      </c>
      <c r="H244">
        <v>1.8432999999999999E-4</v>
      </c>
      <c r="I244">
        <f t="shared" si="21"/>
        <v>2.2448880174398071E-7</v>
      </c>
      <c r="J244">
        <v>0.15304000000000001</v>
      </c>
      <c r="K244">
        <f t="shared" si="22"/>
        <v>9.1940533228370845E-8</v>
      </c>
      <c r="L244">
        <f t="shared" si="23"/>
        <v>2.4416739153162572</v>
      </c>
      <c r="M244" t="s">
        <v>267</v>
      </c>
    </row>
    <row r="245" spans="1:13">
      <c r="A245">
        <f t="shared" si="24"/>
        <v>-198.80099999999999</v>
      </c>
      <c r="B245">
        <v>74.349000000000004</v>
      </c>
      <c r="C245">
        <v>70927.5</v>
      </c>
      <c r="D245">
        <v>819.56</v>
      </c>
      <c r="E245">
        <v>2028.6</v>
      </c>
      <c r="F245">
        <v>1102</v>
      </c>
      <c r="G245">
        <f t="shared" si="20"/>
        <v>1.8408348457350272</v>
      </c>
      <c r="H245">
        <v>1.8162000000000001E-4</v>
      </c>
      <c r="I245">
        <f t="shared" si="21"/>
        <v>2.2160671579872129E-7</v>
      </c>
      <c r="J245">
        <v>0.15228</v>
      </c>
      <c r="K245">
        <f t="shared" si="22"/>
        <v>9.159371901809975E-8</v>
      </c>
      <c r="L245">
        <f t="shared" si="23"/>
        <v>2.419453191489362</v>
      </c>
      <c r="M245" t="s">
        <v>267</v>
      </c>
    </row>
    <row r="246" spans="1:13">
      <c r="A246">
        <f t="shared" si="24"/>
        <v>-198.80099999999999</v>
      </c>
      <c r="B246">
        <v>74.349000000000004</v>
      </c>
      <c r="C246">
        <v>70927.5</v>
      </c>
      <c r="D246">
        <v>3.2806999999999999</v>
      </c>
      <c r="E246">
        <v>1104</v>
      </c>
      <c r="F246">
        <v>765.2600000000001</v>
      </c>
      <c r="G246">
        <f t="shared" si="20"/>
        <v>1.4426469435224627</v>
      </c>
      <c r="H246" s="34">
        <v>5.2062000000000002E-6</v>
      </c>
      <c r="I246">
        <f t="shared" si="21"/>
        <v>1.5869174261590515E-6</v>
      </c>
      <c r="J246">
        <v>7.2074000000000001E-3</v>
      </c>
      <c r="K246">
        <f t="shared" si="22"/>
        <v>1.9899539820725782E-6</v>
      </c>
      <c r="L246">
        <f t="shared" si="23"/>
        <v>0.79746438382773255</v>
      </c>
      <c r="M246" t="s">
        <v>265</v>
      </c>
    </row>
    <row r="247" spans="1:13">
      <c r="A247">
        <f t="shared" si="24"/>
        <v>-189.14999999999998</v>
      </c>
      <c r="B247">
        <v>84</v>
      </c>
      <c r="C247">
        <v>70927.5</v>
      </c>
      <c r="D247">
        <v>2.8734000000000002</v>
      </c>
      <c r="E247">
        <v>1079.7</v>
      </c>
      <c r="F247">
        <v>755.47</v>
      </c>
      <c r="G247">
        <f t="shared" si="20"/>
        <v>1.4291765391081048</v>
      </c>
      <c r="H247" s="34">
        <v>5.8730999999999997E-6</v>
      </c>
      <c r="I247">
        <f t="shared" si="21"/>
        <v>2.0439548966381289E-6</v>
      </c>
      <c r="J247">
        <v>8.2275000000000004E-3</v>
      </c>
      <c r="K247">
        <f t="shared" si="22"/>
        <v>2.6519705819151599E-6</v>
      </c>
      <c r="L247">
        <f t="shared" si="23"/>
        <v>0.77073060711030084</v>
      </c>
      <c r="M247" t="s">
        <v>265</v>
      </c>
    </row>
    <row r="248" spans="1:13">
      <c r="A248">
        <f t="shared" si="24"/>
        <v>-179.14999999999998</v>
      </c>
      <c r="B248">
        <v>94</v>
      </c>
      <c r="C248">
        <v>70927.5</v>
      </c>
      <c r="D248">
        <v>2.5508000000000002</v>
      </c>
      <c r="E248">
        <v>1066.3</v>
      </c>
      <c r="F248">
        <v>750.38</v>
      </c>
      <c r="G248">
        <f t="shared" si="20"/>
        <v>1.4210133532343612</v>
      </c>
      <c r="H248" s="34">
        <v>6.5502999999999998E-6</v>
      </c>
      <c r="I248">
        <f t="shared" si="21"/>
        <v>2.567939469970205E-6</v>
      </c>
      <c r="J248">
        <v>9.2858999999999997E-3</v>
      </c>
      <c r="K248">
        <f t="shared" si="22"/>
        <v>3.4140366964881044E-6</v>
      </c>
      <c r="L248">
        <f t="shared" si="23"/>
        <v>0.75217102165648986</v>
      </c>
      <c r="M248" t="s">
        <v>265</v>
      </c>
    </row>
    <row r="249" spans="1:13">
      <c r="A249">
        <f t="shared" si="24"/>
        <v>-169.14999999999998</v>
      </c>
      <c r="B249">
        <v>104</v>
      </c>
      <c r="C249">
        <v>70927.5</v>
      </c>
      <c r="D249">
        <v>2.2957000000000001</v>
      </c>
      <c r="E249">
        <v>1058.5</v>
      </c>
      <c r="F249">
        <v>747.59</v>
      </c>
      <c r="G249">
        <f t="shared" si="20"/>
        <v>1.4158830374938134</v>
      </c>
      <c r="H249" s="34">
        <v>7.2131999999999998E-6</v>
      </c>
      <c r="I249">
        <f t="shared" si="21"/>
        <v>3.1420481770266149E-6</v>
      </c>
      <c r="J249">
        <v>1.0300999999999999E-2</v>
      </c>
      <c r="K249">
        <f t="shared" si="22"/>
        <v>4.2390973541567478E-6</v>
      </c>
      <c r="L249">
        <f t="shared" si="23"/>
        <v>0.7412068925347054</v>
      </c>
      <c r="M249" t="s">
        <v>265</v>
      </c>
    </row>
    <row r="250" spans="1:13">
      <c r="A250">
        <f t="shared" si="24"/>
        <v>-159.14999999999998</v>
      </c>
      <c r="B250">
        <v>114</v>
      </c>
      <c r="C250">
        <v>70927.5</v>
      </c>
      <c r="D250">
        <v>2.0882000000000001</v>
      </c>
      <c r="E250">
        <v>1053.6000000000001</v>
      </c>
      <c r="F250">
        <v>745.94</v>
      </c>
      <c r="G250">
        <f t="shared" si="20"/>
        <v>1.4124460412365607</v>
      </c>
      <c r="H250" s="34">
        <v>7.8619000000000001E-6</v>
      </c>
      <c r="I250">
        <f t="shared" si="21"/>
        <v>3.7649171535293554E-6</v>
      </c>
      <c r="J250">
        <v>1.1275E-2</v>
      </c>
      <c r="K250">
        <f t="shared" si="22"/>
        <v>5.1247029535815265E-6</v>
      </c>
      <c r="L250">
        <f t="shared" si="23"/>
        <v>0.73466056230598675</v>
      </c>
      <c r="M250" t="s">
        <v>265</v>
      </c>
    </row>
    <row r="251" spans="1:13">
      <c r="A251">
        <f t="shared" si="24"/>
        <v>-149.14999999999998</v>
      </c>
      <c r="B251">
        <v>124</v>
      </c>
      <c r="C251">
        <v>70927.5</v>
      </c>
      <c r="D251">
        <v>1.9157999999999999</v>
      </c>
      <c r="E251">
        <v>1050.3</v>
      </c>
      <c r="F251">
        <v>744.91</v>
      </c>
      <c r="G251">
        <f t="shared" si="20"/>
        <v>1.4099689895423608</v>
      </c>
      <c r="H251" s="34">
        <v>8.4965999999999993E-6</v>
      </c>
      <c r="I251">
        <f t="shared" si="21"/>
        <v>4.4350140933291571E-6</v>
      </c>
      <c r="J251">
        <v>1.2215999999999999E-2</v>
      </c>
      <c r="K251">
        <f t="shared" si="22"/>
        <v>6.0710734847684488E-6</v>
      </c>
      <c r="L251">
        <f t="shared" si="23"/>
        <v>0.73051563359528482</v>
      </c>
      <c r="M251" t="s">
        <v>265</v>
      </c>
    </row>
    <row r="252" spans="1:13">
      <c r="A252">
        <f t="shared" si="24"/>
        <v>-139.14999999999998</v>
      </c>
      <c r="B252">
        <v>134</v>
      </c>
      <c r="C252">
        <v>70927.5</v>
      </c>
      <c r="D252">
        <v>1.7702</v>
      </c>
      <c r="E252">
        <v>1048</v>
      </c>
      <c r="F252">
        <v>744.2299999999999</v>
      </c>
      <c r="G252">
        <f t="shared" si="20"/>
        <v>1.4081668301465946</v>
      </c>
      <c r="H252" s="34">
        <v>9.1178999999999996E-6</v>
      </c>
      <c r="I252">
        <f t="shared" si="21"/>
        <v>5.150773923850412E-6</v>
      </c>
      <c r="J252">
        <v>1.3129999999999999E-2</v>
      </c>
      <c r="K252">
        <f t="shared" si="22"/>
        <v>7.0775200283575146E-6</v>
      </c>
      <c r="L252">
        <f t="shared" si="23"/>
        <v>0.72776536176694595</v>
      </c>
      <c r="M252" t="s">
        <v>265</v>
      </c>
    </row>
    <row r="253" spans="1:13">
      <c r="A253">
        <f t="shared" si="24"/>
        <v>-129.14999999999998</v>
      </c>
      <c r="B253">
        <v>144</v>
      </c>
      <c r="C253">
        <v>70927.5</v>
      </c>
      <c r="D253">
        <v>1.6454</v>
      </c>
      <c r="E253">
        <v>1046.4000000000001</v>
      </c>
      <c r="F253">
        <v>743.7700000000001</v>
      </c>
      <c r="G253">
        <f t="shared" si="20"/>
        <v>1.4068865375048738</v>
      </c>
      <c r="H253" s="34">
        <v>9.7262000000000002E-6</v>
      </c>
      <c r="I253">
        <f t="shared" si="21"/>
        <v>5.911146225841741E-6</v>
      </c>
      <c r="J253">
        <v>1.4019E-2</v>
      </c>
      <c r="K253">
        <f t="shared" si="22"/>
        <v>8.1423133495326965E-6</v>
      </c>
      <c r="L253">
        <f t="shared" si="23"/>
        <v>0.72597872030815325</v>
      </c>
      <c r="M253" t="s">
        <v>265</v>
      </c>
    </row>
    <row r="254" spans="1:13">
      <c r="A254">
        <f t="shared" si="24"/>
        <v>-119.14999999999998</v>
      </c>
      <c r="B254">
        <v>154</v>
      </c>
      <c r="C254">
        <v>70927.5</v>
      </c>
      <c r="D254">
        <v>1.5371999999999999</v>
      </c>
      <c r="E254">
        <v>1045.0999999999999</v>
      </c>
      <c r="F254">
        <v>743.45</v>
      </c>
      <c r="G254">
        <f t="shared" si="20"/>
        <v>1.4057434931737169</v>
      </c>
      <c r="H254" s="34">
        <v>1.0322E-5</v>
      </c>
      <c r="I254">
        <f t="shared" si="21"/>
        <v>6.7148061410356497E-6</v>
      </c>
      <c r="J254">
        <v>1.4886999999999999E-2</v>
      </c>
      <c r="K254">
        <f t="shared" si="22"/>
        <v>9.2665690200477847E-6</v>
      </c>
      <c r="L254">
        <f t="shared" si="23"/>
        <v>0.72462700342580777</v>
      </c>
      <c r="M254" t="s">
        <v>265</v>
      </c>
    </row>
    <row r="255" spans="1:13">
      <c r="A255">
        <f t="shared" si="24"/>
        <v>-109.14999999999998</v>
      </c>
      <c r="B255">
        <v>164</v>
      </c>
      <c r="C255">
        <v>70927.5</v>
      </c>
      <c r="D255">
        <v>1.4424999999999999</v>
      </c>
      <c r="E255">
        <v>1044.2</v>
      </c>
      <c r="F255">
        <v>743.22</v>
      </c>
      <c r="G255">
        <f t="shared" si="20"/>
        <v>1.4049675735313905</v>
      </c>
      <c r="H255" s="34">
        <v>1.0906E-5</v>
      </c>
      <c r="I255">
        <f t="shared" si="21"/>
        <v>7.56048526863085E-6</v>
      </c>
      <c r="J255">
        <v>1.5734999999999999E-2</v>
      </c>
      <c r="K255">
        <f t="shared" si="22"/>
        <v>1.0446414078327194E-5</v>
      </c>
      <c r="L255">
        <f t="shared" si="23"/>
        <v>0.72373976485541791</v>
      </c>
      <c r="M255" t="s">
        <v>265</v>
      </c>
    </row>
    <row r="256" spans="1:13">
      <c r="A256">
        <f t="shared" si="24"/>
        <v>-99.149999999999977</v>
      </c>
      <c r="B256">
        <v>174</v>
      </c>
      <c r="C256">
        <v>70927.5</v>
      </c>
      <c r="D256">
        <v>1.3588</v>
      </c>
      <c r="E256">
        <v>1043.4000000000001</v>
      </c>
      <c r="F256">
        <v>743.05</v>
      </c>
      <c r="G256">
        <f t="shared" si="20"/>
        <v>1.4042123679429381</v>
      </c>
      <c r="H256" s="34">
        <v>1.1477999999999999E-5</v>
      </c>
      <c r="I256">
        <f t="shared" si="21"/>
        <v>8.4471592581689716E-6</v>
      </c>
      <c r="J256">
        <v>1.6566000000000001E-2</v>
      </c>
      <c r="K256">
        <f t="shared" si="22"/>
        <v>1.1684531035147035E-5</v>
      </c>
      <c r="L256">
        <f t="shared" si="23"/>
        <v>0.72293524085476268</v>
      </c>
      <c r="M256" t="s">
        <v>265</v>
      </c>
    </row>
    <row r="257" spans="1:13">
      <c r="A257">
        <f t="shared" si="24"/>
        <v>-89.149999999999977</v>
      </c>
      <c r="B257">
        <v>184</v>
      </c>
      <c r="C257">
        <v>70927.5</v>
      </c>
      <c r="D257">
        <v>1.2844</v>
      </c>
      <c r="E257">
        <v>1042.8</v>
      </c>
      <c r="F257">
        <v>742.93</v>
      </c>
      <c r="G257">
        <f t="shared" si="20"/>
        <v>1.4036315669040151</v>
      </c>
      <c r="H257" s="34">
        <v>1.204E-5</v>
      </c>
      <c r="I257">
        <f t="shared" si="21"/>
        <v>9.3740267829336661E-6</v>
      </c>
      <c r="J257">
        <v>1.7378999999999999E-2</v>
      </c>
      <c r="K257">
        <f t="shared" si="22"/>
        <v>1.2975480932740196E-5</v>
      </c>
      <c r="L257">
        <f t="shared" si="23"/>
        <v>0.72244156740894183</v>
      </c>
      <c r="M257" t="s">
        <v>265</v>
      </c>
    </row>
    <row r="258" spans="1:13">
      <c r="A258">
        <f t="shared" si="24"/>
        <v>-79.149999999999977</v>
      </c>
      <c r="B258">
        <v>194</v>
      </c>
      <c r="C258">
        <v>70927.5</v>
      </c>
      <c r="D258">
        <v>1.2178</v>
      </c>
      <c r="E258">
        <v>1042.4000000000001</v>
      </c>
      <c r="F258">
        <v>742.83</v>
      </c>
      <c r="G258">
        <f t="shared" si="20"/>
        <v>1.4032820429977249</v>
      </c>
      <c r="H258" s="34">
        <v>1.2591E-5</v>
      </c>
      <c r="I258">
        <f t="shared" si="21"/>
        <v>1.03391361471506E-5</v>
      </c>
      <c r="J258">
        <v>1.8176999999999999E-2</v>
      </c>
      <c r="K258">
        <f t="shared" si="22"/>
        <v>1.431897183338423E-5</v>
      </c>
      <c r="L258">
        <f t="shared" si="23"/>
        <v>0.72205855751774228</v>
      </c>
      <c r="M258" t="s">
        <v>265</v>
      </c>
    </row>
    <row r="259" spans="1:13">
      <c r="A259">
        <f t="shared" si="24"/>
        <v>-69.149999999999977</v>
      </c>
      <c r="B259">
        <v>204</v>
      </c>
      <c r="C259">
        <v>70927.5</v>
      </c>
      <c r="D259">
        <v>1.1577</v>
      </c>
      <c r="E259">
        <v>1042</v>
      </c>
      <c r="F259">
        <v>742.7700000000001</v>
      </c>
      <c r="G259">
        <f t="shared" si="20"/>
        <v>1.4028568735947868</v>
      </c>
      <c r="H259" s="34">
        <v>1.3132000000000001E-5</v>
      </c>
      <c r="I259">
        <f t="shared" si="21"/>
        <v>1.1343180443983761E-5</v>
      </c>
      <c r="J259">
        <v>1.8959E-2</v>
      </c>
      <c r="K259">
        <f t="shared" si="22"/>
        <v>1.5716349363694678E-5</v>
      </c>
      <c r="L259">
        <f t="shared" si="23"/>
        <v>0.72174397383828259</v>
      </c>
      <c r="M259" t="s">
        <v>265</v>
      </c>
    </row>
    <row r="260" spans="1:13">
      <c r="A260">
        <f t="shared" si="24"/>
        <v>-59.149999999999977</v>
      </c>
      <c r="B260">
        <v>214</v>
      </c>
      <c r="C260">
        <v>70927.5</v>
      </c>
      <c r="D260">
        <v>1.1033999999999999</v>
      </c>
      <c r="E260">
        <v>1041.7</v>
      </c>
      <c r="F260">
        <v>742.72</v>
      </c>
      <c r="G260">
        <f t="shared" si="20"/>
        <v>1.4025473933649288</v>
      </c>
      <c r="H260" s="34">
        <v>1.3662999999999999E-5</v>
      </c>
      <c r="I260">
        <f t="shared" si="21"/>
        <v>1.23826354903027E-5</v>
      </c>
      <c r="J260">
        <v>1.9727999999999999E-2</v>
      </c>
      <c r="K260">
        <f t="shared" si="22"/>
        <v>1.7163561695878911E-5</v>
      </c>
      <c r="L260">
        <f t="shared" si="23"/>
        <v>0.72144906224655314</v>
      </c>
      <c r="M260" t="s">
        <v>265</v>
      </c>
    </row>
    <row r="261" spans="1:13">
      <c r="A261">
        <f t="shared" si="24"/>
        <v>-49.149999999999977</v>
      </c>
      <c r="B261">
        <v>224</v>
      </c>
      <c r="C261">
        <v>70927.5</v>
      </c>
      <c r="D261">
        <v>1.0539000000000001</v>
      </c>
      <c r="E261">
        <v>1041.4000000000001</v>
      </c>
      <c r="F261">
        <v>742.68999999999994</v>
      </c>
      <c r="G261">
        <f t="shared" si="20"/>
        <v>1.4022001104094577</v>
      </c>
      <c r="H261" s="34">
        <v>1.4185000000000001E-5</v>
      </c>
      <c r="I261">
        <f t="shared" si="21"/>
        <v>1.3459531264825885E-5</v>
      </c>
      <c r="J261">
        <v>2.0483000000000001E-2</v>
      </c>
      <c r="K261">
        <f t="shared" si="22"/>
        <v>1.8662790768658238E-5</v>
      </c>
      <c r="L261">
        <f t="shared" si="23"/>
        <v>0.7211960650295367</v>
      </c>
      <c r="M261" t="s">
        <v>265</v>
      </c>
    </row>
    <row r="262" spans="1:13">
      <c r="A262">
        <f t="shared" si="24"/>
        <v>-39.149999999999977</v>
      </c>
      <c r="B262">
        <v>234</v>
      </c>
      <c r="C262">
        <v>70927.5</v>
      </c>
      <c r="D262">
        <v>1.0086999999999999</v>
      </c>
      <c r="E262">
        <v>1041.1999999999998</v>
      </c>
      <c r="F262">
        <v>742.67000000000007</v>
      </c>
      <c r="G262">
        <f t="shared" si="20"/>
        <v>1.4019685728520066</v>
      </c>
      <c r="H262" s="34">
        <v>1.4698999999999999E-5</v>
      </c>
      <c r="I262">
        <f t="shared" si="21"/>
        <v>1.4572221671458313E-5</v>
      </c>
      <c r="J262">
        <v>2.1225999999999998E-2</v>
      </c>
      <c r="K262">
        <f t="shared" si="22"/>
        <v>2.021026367567206E-5</v>
      </c>
      <c r="L262">
        <f t="shared" si="23"/>
        <v>0.72103075473475908</v>
      </c>
      <c r="M262" t="s">
        <v>265</v>
      </c>
    </row>
    <row r="263" spans="1:13">
      <c r="A263">
        <f t="shared" si="24"/>
        <v>-29.149999999999977</v>
      </c>
      <c r="B263">
        <v>244</v>
      </c>
      <c r="C263">
        <v>70927.5</v>
      </c>
      <c r="D263">
        <v>0.96718999999999999</v>
      </c>
      <c r="E263">
        <v>1041</v>
      </c>
      <c r="F263">
        <v>742.67000000000007</v>
      </c>
      <c r="G263">
        <f t="shared" si="20"/>
        <v>1.4016992742402412</v>
      </c>
      <c r="H263" s="34">
        <v>1.5204E-5</v>
      </c>
      <c r="I263">
        <f t="shared" si="21"/>
        <v>1.5719765506260404E-5</v>
      </c>
      <c r="J263">
        <v>2.1956E-2</v>
      </c>
      <c r="K263">
        <f t="shared" si="22"/>
        <v>2.180673746149096E-5</v>
      </c>
      <c r="L263">
        <f t="shared" si="23"/>
        <v>0.72086737110584809</v>
      </c>
      <c r="M263" t="s">
        <v>265</v>
      </c>
    </row>
    <row r="264" spans="1:13">
      <c r="A264">
        <f t="shared" si="24"/>
        <v>-19.149999999999977</v>
      </c>
      <c r="B264">
        <v>254</v>
      </c>
      <c r="C264">
        <v>70927.5</v>
      </c>
      <c r="D264">
        <v>0.92900000000000005</v>
      </c>
      <c r="E264">
        <v>1040.8999999999999</v>
      </c>
      <c r="F264">
        <v>742.68999999999994</v>
      </c>
      <c r="G264">
        <f t="shared" si="20"/>
        <v>1.4015268820099906</v>
      </c>
      <c r="H264" s="34">
        <v>1.5701000000000001E-5</v>
      </c>
      <c r="I264">
        <f t="shared" si="21"/>
        <v>1.690096878363832E-5</v>
      </c>
      <c r="J264">
        <v>2.2675000000000001E-2</v>
      </c>
      <c r="K264">
        <f t="shared" si="22"/>
        <v>2.3448905326505453E-5</v>
      </c>
      <c r="L264">
        <f t="shared" si="23"/>
        <v>0.72075726130099216</v>
      </c>
      <c r="M264" t="s">
        <v>265</v>
      </c>
    </row>
    <row r="265" spans="1:13">
      <c r="A265">
        <f t="shared" si="24"/>
        <v>-9.1499999999999773</v>
      </c>
      <c r="B265">
        <v>264</v>
      </c>
      <c r="C265">
        <v>70927.5</v>
      </c>
      <c r="D265">
        <v>0.89371</v>
      </c>
      <c r="E265">
        <v>1040.8</v>
      </c>
      <c r="F265">
        <v>742.73</v>
      </c>
      <c r="G265">
        <f t="shared" si="20"/>
        <v>1.4013167638307324</v>
      </c>
      <c r="H265" s="34">
        <v>1.6189999999999999E-5</v>
      </c>
      <c r="I265">
        <f t="shared" si="21"/>
        <v>1.8115496078146154E-5</v>
      </c>
      <c r="J265">
        <v>2.3382E-2</v>
      </c>
      <c r="K265">
        <f t="shared" si="22"/>
        <v>2.5137249468101308E-5</v>
      </c>
      <c r="L265">
        <f t="shared" si="23"/>
        <v>0.72066341630313913</v>
      </c>
      <c r="M265" t="s">
        <v>265</v>
      </c>
    </row>
    <row r="266" spans="1:13">
      <c r="A266">
        <f t="shared" si="24"/>
        <v>0.85000000000002274</v>
      </c>
      <c r="B266">
        <v>274</v>
      </c>
      <c r="C266">
        <v>70927.5</v>
      </c>
      <c r="D266">
        <v>0.86102000000000001</v>
      </c>
      <c r="E266">
        <v>1040.8</v>
      </c>
      <c r="F266">
        <v>742.79</v>
      </c>
      <c r="G266">
        <f t="shared" si="20"/>
        <v>1.4012035703227022</v>
      </c>
      <c r="H266" s="34">
        <v>1.6671999999999999E-5</v>
      </c>
      <c r="I266">
        <f t="shared" si="21"/>
        <v>1.9363080996957098E-5</v>
      </c>
      <c r="J266">
        <v>2.4080000000000001E-2</v>
      </c>
      <c r="K266">
        <f t="shared" si="22"/>
        <v>2.6870513104142201E-5</v>
      </c>
      <c r="L266">
        <f t="shared" si="23"/>
        <v>0.72060704318936863</v>
      </c>
      <c r="M266" t="s">
        <v>265</v>
      </c>
    </row>
    <row r="267" spans="1:13">
      <c r="A267">
        <f t="shared" si="24"/>
        <v>10.850000000000023</v>
      </c>
      <c r="B267">
        <v>284</v>
      </c>
      <c r="C267">
        <v>70927.5</v>
      </c>
      <c r="D267">
        <v>0.83064000000000004</v>
      </c>
      <c r="E267">
        <v>1040.8</v>
      </c>
      <c r="F267">
        <v>742.88</v>
      </c>
      <c r="G267">
        <f t="shared" si="20"/>
        <v>1.4010338143441741</v>
      </c>
      <c r="H267" s="34">
        <v>1.7147E-5</v>
      </c>
      <c r="I267">
        <f t="shared" si="21"/>
        <v>2.0643118559183279E-5</v>
      </c>
      <c r="J267">
        <v>2.4767999999999998E-2</v>
      </c>
      <c r="K267">
        <f t="shared" si="22"/>
        <v>2.8649088859035598E-5</v>
      </c>
      <c r="L267">
        <f t="shared" si="23"/>
        <v>0.72055061369509044</v>
      </c>
      <c r="M267" t="s">
        <v>265</v>
      </c>
    </row>
    <row r="268" spans="1:13">
      <c r="A268">
        <f t="shared" si="24"/>
        <v>20.850000000000023</v>
      </c>
      <c r="B268">
        <v>294</v>
      </c>
      <c r="C268">
        <v>70927.5</v>
      </c>
      <c r="D268">
        <v>0.80232999999999999</v>
      </c>
      <c r="E268">
        <v>1040.8</v>
      </c>
      <c r="F268">
        <v>743</v>
      </c>
      <c r="G268">
        <f t="shared" si="20"/>
        <v>1.4008075370121129</v>
      </c>
      <c r="H268" s="34">
        <v>1.7615E-5</v>
      </c>
      <c r="I268">
        <f t="shared" si="21"/>
        <v>2.195480662570264E-5</v>
      </c>
      <c r="J268">
        <v>2.5446E-2</v>
      </c>
      <c r="K268">
        <f t="shared" si="22"/>
        <v>3.0471877099147811E-5</v>
      </c>
      <c r="L268">
        <f t="shared" si="23"/>
        <v>0.72049406586496889</v>
      </c>
      <c r="M268" t="s">
        <v>265</v>
      </c>
    </row>
    <row r="269" spans="1:13">
      <c r="A269">
        <f t="shared" si="24"/>
        <v>30.850000000000023</v>
      </c>
      <c r="B269">
        <v>304</v>
      </c>
      <c r="C269">
        <v>70927.5</v>
      </c>
      <c r="D269">
        <v>0.77588999999999997</v>
      </c>
      <c r="E269">
        <v>1040.8999999999999</v>
      </c>
      <c r="F269">
        <v>743.16000000000008</v>
      </c>
      <c r="G269">
        <f t="shared" si="20"/>
        <v>1.4006405081005433</v>
      </c>
      <c r="H269" s="34">
        <v>1.8076000000000001E-5</v>
      </c>
      <c r="I269">
        <f t="shared" si="21"/>
        <v>2.3297116859348621E-5</v>
      </c>
      <c r="J269">
        <v>2.6116E-2</v>
      </c>
      <c r="K269">
        <f t="shared" si="22"/>
        <v>3.2336833973911831E-5</v>
      </c>
      <c r="L269">
        <f t="shared" si="23"/>
        <v>0.72045138612344917</v>
      </c>
      <c r="M269" t="s">
        <v>265</v>
      </c>
    </row>
    <row r="270" spans="1:13">
      <c r="A270">
        <f t="shared" si="24"/>
        <v>40.850000000000023</v>
      </c>
      <c r="B270">
        <v>314</v>
      </c>
      <c r="C270">
        <v>70927.5</v>
      </c>
      <c r="D270">
        <v>0.75114000000000003</v>
      </c>
      <c r="E270">
        <v>1041</v>
      </c>
      <c r="F270">
        <v>743.34999999999991</v>
      </c>
      <c r="G270">
        <f t="shared" ref="G270:G333" si="25">E270/F270</f>
        <v>1.4004170310082735</v>
      </c>
      <c r="H270" s="34">
        <v>1.8530999999999999E-5</v>
      </c>
      <c r="I270">
        <f t="shared" ref="I270:I333" si="26">H270/D270</f>
        <v>2.4670500838725137E-5</v>
      </c>
      <c r="J270">
        <v>2.6776999999999999E-2</v>
      </c>
      <c r="K270">
        <f t="shared" ref="K270:K333" si="27">J270/E270/D270</f>
        <v>3.4244458189801902E-5</v>
      </c>
      <c r="L270">
        <f t="shared" ref="L270:L333" si="28">H270*E270/J270</f>
        <v>0.7204231616685961</v>
      </c>
      <c r="M270" t="s">
        <v>265</v>
      </c>
    </row>
    <row r="271" spans="1:13">
      <c r="A271">
        <f t="shared" si="24"/>
        <v>50.850000000000023</v>
      </c>
      <c r="B271">
        <v>324</v>
      </c>
      <c r="C271">
        <v>70927.5</v>
      </c>
      <c r="D271">
        <v>0.72792999999999997</v>
      </c>
      <c r="E271">
        <v>1041.1999999999998</v>
      </c>
      <c r="F271">
        <v>743.6</v>
      </c>
      <c r="G271">
        <f t="shared" si="25"/>
        <v>1.4002151694459384</v>
      </c>
      <c r="H271" s="34">
        <v>1.8980000000000001E-5</v>
      </c>
      <c r="I271">
        <f t="shared" si="26"/>
        <v>2.6073935680628636E-5</v>
      </c>
      <c r="J271">
        <v>2.7431000000000001E-2</v>
      </c>
      <c r="K271">
        <f t="shared" si="27"/>
        <v>3.6192439949088297E-5</v>
      </c>
      <c r="L271">
        <f t="shared" si="28"/>
        <v>0.7204249207101453</v>
      </c>
      <c r="M271" t="s">
        <v>265</v>
      </c>
    </row>
    <row r="272" spans="1:13">
      <c r="A272">
        <f t="shared" si="24"/>
        <v>60.850000000000023</v>
      </c>
      <c r="B272">
        <v>334</v>
      </c>
      <c r="C272">
        <v>70927.5</v>
      </c>
      <c r="D272">
        <v>0.70609999999999995</v>
      </c>
      <c r="E272">
        <v>1041.4000000000001</v>
      </c>
      <c r="F272">
        <v>743.8900000000001</v>
      </c>
      <c r="G272">
        <f t="shared" si="25"/>
        <v>1.3999381629004288</v>
      </c>
      <c r="H272" s="34">
        <v>1.9423E-5</v>
      </c>
      <c r="I272">
        <f t="shared" si="26"/>
        <v>2.7507435207477698E-5</v>
      </c>
      <c r="J272">
        <v>2.8077000000000001E-2</v>
      </c>
      <c r="K272">
        <f t="shared" si="27"/>
        <v>3.8182724784626015E-5</v>
      </c>
      <c r="L272">
        <f t="shared" si="28"/>
        <v>0.72041572105281904</v>
      </c>
      <c r="M272" t="s">
        <v>265</v>
      </c>
    </row>
    <row r="273" spans="1:13">
      <c r="A273">
        <f t="shared" si="24"/>
        <v>70.850000000000023</v>
      </c>
      <c r="B273">
        <v>344</v>
      </c>
      <c r="C273">
        <v>70927.5</v>
      </c>
      <c r="D273">
        <v>0.68554999999999999</v>
      </c>
      <c r="E273">
        <v>1041.7</v>
      </c>
      <c r="F273">
        <v>744.24</v>
      </c>
      <c r="G273">
        <f t="shared" si="25"/>
        <v>1.3996828979898959</v>
      </c>
      <c r="H273" s="34">
        <v>1.986E-5</v>
      </c>
      <c r="I273">
        <f t="shared" si="26"/>
        <v>2.8969440595142584E-5</v>
      </c>
      <c r="J273">
        <v>2.8716999999999999E-2</v>
      </c>
      <c r="K273">
        <f t="shared" si="27"/>
        <v>4.0212147679949027E-5</v>
      </c>
      <c r="L273">
        <f t="shared" si="28"/>
        <v>0.72041515478636342</v>
      </c>
      <c r="M273" t="s">
        <v>265</v>
      </c>
    </row>
    <row r="274" spans="1:13">
      <c r="A274">
        <f t="shared" si="24"/>
        <v>80.850000000000023</v>
      </c>
      <c r="B274">
        <v>354</v>
      </c>
      <c r="C274">
        <v>70927.5</v>
      </c>
      <c r="D274">
        <v>0.66617000000000004</v>
      </c>
      <c r="E274">
        <v>1042.1000000000001</v>
      </c>
      <c r="F274">
        <v>744.65000000000009</v>
      </c>
      <c r="G274">
        <f t="shared" si="25"/>
        <v>1.3994494057610958</v>
      </c>
      <c r="H274" s="34">
        <v>2.0292000000000002E-5</v>
      </c>
      <c r="I274">
        <f t="shared" si="26"/>
        <v>3.0460693216446255E-5</v>
      </c>
      <c r="J274">
        <v>2.9350999999999999E-2</v>
      </c>
      <c r="K274">
        <f t="shared" si="27"/>
        <v>4.2279363013651663E-5</v>
      </c>
      <c r="L274">
        <f t="shared" si="28"/>
        <v>0.72046244420973748</v>
      </c>
      <c r="M274" t="s">
        <v>265</v>
      </c>
    </row>
    <row r="275" spans="1:13">
      <c r="A275">
        <f t="shared" si="24"/>
        <v>90.850000000000023</v>
      </c>
      <c r="B275">
        <v>364</v>
      </c>
      <c r="C275">
        <v>70927.5</v>
      </c>
      <c r="D275">
        <v>0.64785000000000004</v>
      </c>
      <c r="E275">
        <v>1042.5</v>
      </c>
      <c r="F275">
        <v>745.12</v>
      </c>
      <c r="G275">
        <f t="shared" si="25"/>
        <v>1.3991035001073653</v>
      </c>
      <c r="H275" s="34">
        <v>2.0718999999999999E-5</v>
      </c>
      <c r="I275">
        <f t="shared" si="26"/>
        <v>3.1981168480358107E-5</v>
      </c>
      <c r="J275">
        <v>2.9978999999999999E-2</v>
      </c>
      <c r="K275">
        <f t="shared" si="27"/>
        <v>4.4388106093037122E-5</v>
      </c>
      <c r="L275">
        <f t="shared" si="28"/>
        <v>0.72048959271490043</v>
      </c>
      <c r="M275" t="s">
        <v>265</v>
      </c>
    </row>
    <row r="276" spans="1:13">
      <c r="A276">
        <f t="shared" si="24"/>
        <v>100.85000000000002</v>
      </c>
      <c r="B276">
        <v>374</v>
      </c>
      <c r="C276">
        <v>70927.5</v>
      </c>
      <c r="D276">
        <v>0.63051000000000001</v>
      </c>
      <c r="E276">
        <v>1043</v>
      </c>
      <c r="F276">
        <v>745.66</v>
      </c>
      <c r="G276">
        <f t="shared" si="25"/>
        <v>1.3987608293324036</v>
      </c>
      <c r="H276" s="34">
        <v>2.1140000000000001E-5</v>
      </c>
      <c r="I276">
        <f t="shared" si="26"/>
        <v>3.3528413506526466E-5</v>
      </c>
      <c r="J276">
        <v>3.0601E-2</v>
      </c>
      <c r="K276">
        <f t="shared" si="27"/>
        <v>4.6532815595124689E-5</v>
      </c>
      <c r="L276">
        <f t="shared" si="28"/>
        <v>0.72053266233129643</v>
      </c>
      <c r="M276" t="s">
        <v>265</v>
      </c>
    </row>
    <row r="277" spans="1:13">
      <c r="A277">
        <f t="shared" si="24"/>
        <v>-209.14999999999998</v>
      </c>
      <c r="B277">
        <v>64</v>
      </c>
      <c r="C277">
        <v>60795</v>
      </c>
      <c r="D277">
        <v>863.81</v>
      </c>
      <c r="E277">
        <v>2001.3999999999999</v>
      </c>
      <c r="F277">
        <v>1170.5</v>
      </c>
      <c r="G277">
        <f t="shared" si="25"/>
        <v>1.7098675779581374</v>
      </c>
      <c r="H277">
        <v>2.9510000000000002E-4</v>
      </c>
      <c r="I277">
        <f t="shared" si="26"/>
        <v>3.4162605202532967E-7</v>
      </c>
      <c r="J277">
        <v>0.17549000000000001</v>
      </c>
      <c r="K277">
        <f t="shared" si="27"/>
        <v>1.0150799535195764E-7</v>
      </c>
      <c r="L277">
        <f t="shared" si="28"/>
        <v>3.3655088039204513</v>
      </c>
      <c r="M277" t="s">
        <v>267</v>
      </c>
    </row>
    <row r="278" spans="1:13">
      <c r="A278">
        <f t="shared" si="24"/>
        <v>-199.97999999999996</v>
      </c>
      <c r="B278">
        <v>73.17</v>
      </c>
      <c r="C278">
        <v>60795</v>
      </c>
      <c r="D278">
        <v>824.76</v>
      </c>
      <c r="E278">
        <v>2024.3000000000002</v>
      </c>
      <c r="F278">
        <v>1109.3</v>
      </c>
      <c r="G278">
        <f t="shared" si="25"/>
        <v>1.8248444965293431</v>
      </c>
      <c r="H278">
        <v>1.9097E-4</v>
      </c>
      <c r="I278">
        <f t="shared" si="26"/>
        <v>2.3154614675784469E-7</v>
      </c>
      <c r="J278">
        <v>0.15484999999999999</v>
      </c>
      <c r="K278">
        <f t="shared" si="27"/>
        <v>9.2748895095020813E-8</v>
      </c>
      <c r="L278">
        <f t="shared" si="28"/>
        <v>2.4964841524055541</v>
      </c>
      <c r="M278" t="s">
        <v>267</v>
      </c>
    </row>
    <row r="279" spans="1:13">
      <c r="A279">
        <f t="shared" si="24"/>
        <v>-199.97999999999996</v>
      </c>
      <c r="B279">
        <v>73.17</v>
      </c>
      <c r="C279">
        <v>60795</v>
      </c>
      <c r="D279">
        <v>2.8472</v>
      </c>
      <c r="E279">
        <v>1097.3</v>
      </c>
      <c r="F279">
        <v>763.14</v>
      </c>
      <c r="G279">
        <f t="shared" si="25"/>
        <v>1.4378750950022277</v>
      </c>
      <c r="H279" s="34">
        <v>5.1170000000000003E-6</v>
      </c>
      <c r="I279">
        <f t="shared" si="26"/>
        <v>1.797204270862602E-6</v>
      </c>
      <c r="J279">
        <v>7.0942000000000002E-3</v>
      </c>
      <c r="K279">
        <f t="shared" si="27"/>
        <v>2.2707016407254906E-6</v>
      </c>
      <c r="L279">
        <f t="shared" si="28"/>
        <v>0.79147530376927633</v>
      </c>
      <c r="M279" t="s">
        <v>265</v>
      </c>
    </row>
    <row r="280" spans="1:13">
      <c r="A280">
        <f t="shared" si="24"/>
        <v>-199.14999999999998</v>
      </c>
      <c r="B280">
        <v>74</v>
      </c>
      <c r="C280">
        <v>60795</v>
      </c>
      <c r="D280">
        <v>2.8123</v>
      </c>
      <c r="E280">
        <v>1094.7</v>
      </c>
      <c r="F280">
        <v>762.07</v>
      </c>
      <c r="G280">
        <f t="shared" si="25"/>
        <v>1.4364822129200729</v>
      </c>
      <c r="H280" s="34">
        <v>5.1750999999999998E-6</v>
      </c>
      <c r="I280">
        <f t="shared" si="26"/>
        <v>1.8401664118337303E-6</v>
      </c>
      <c r="J280">
        <v>7.1790999999999999E-3</v>
      </c>
      <c r="K280">
        <f t="shared" si="27"/>
        <v>2.3319178019617142E-6</v>
      </c>
      <c r="L280">
        <f t="shared" si="28"/>
        <v>0.78912147344374639</v>
      </c>
      <c r="M280" t="s">
        <v>265</v>
      </c>
    </row>
    <row r="281" spans="1:13">
      <c r="A281">
        <f t="shared" si="24"/>
        <v>-189.14999999999998</v>
      </c>
      <c r="B281">
        <v>84</v>
      </c>
      <c r="C281">
        <v>60795</v>
      </c>
      <c r="D281">
        <v>2.4544999999999999</v>
      </c>
      <c r="E281">
        <v>1073.5</v>
      </c>
      <c r="F281">
        <v>753.46</v>
      </c>
      <c r="G281">
        <f t="shared" si="25"/>
        <v>1.424760438510339</v>
      </c>
      <c r="H281" s="34">
        <v>5.8672999999999997E-6</v>
      </c>
      <c r="I281">
        <f t="shared" si="26"/>
        <v>2.3904257486249746E-6</v>
      </c>
      <c r="J281">
        <v>8.2479000000000007E-3</v>
      </c>
      <c r="K281">
        <f t="shared" si="27"/>
        <v>3.1302447914882731E-6</v>
      </c>
      <c r="L281">
        <f t="shared" si="28"/>
        <v>0.76365457267910608</v>
      </c>
      <c r="M281" t="s">
        <v>265</v>
      </c>
    </row>
    <row r="282" spans="1:13">
      <c r="A282">
        <f t="shared" si="24"/>
        <v>-179.14999999999998</v>
      </c>
      <c r="B282">
        <v>94</v>
      </c>
      <c r="C282">
        <v>60795</v>
      </c>
      <c r="D282">
        <v>2.1810999999999998</v>
      </c>
      <c r="E282">
        <v>1062.2</v>
      </c>
      <c r="F282">
        <v>749.16000000000008</v>
      </c>
      <c r="G282">
        <f t="shared" si="25"/>
        <v>1.4178546638902236</v>
      </c>
      <c r="H282" s="34">
        <v>6.5451999999999996E-6</v>
      </c>
      <c r="I282">
        <f t="shared" si="26"/>
        <v>3.0008711200770256E-6</v>
      </c>
      <c r="J282">
        <v>9.3004000000000003E-3</v>
      </c>
      <c r="K282">
        <f t="shared" si="27"/>
        <v>4.0143917610751294E-6</v>
      </c>
      <c r="L282">
        <f t="shared" si="28"/>
        <v>0.74752821814115522</v>
      </c>
      <c r="M282" t="s">
        <v>265</v>
      </c>
    </row>
    <row r="283" spans="1:13">
      <c r="A283">
        <f t="shared" si="24"/>
        <v>-169.14999999999998</v>
      </c>
      <c r="B283">
        <v>104</v>
      </c>
      <c r="C283">
        <v>60795</v>
      </c>
      <c r="D283">
        <v>1.9641999999999999</v>
      </c>
      <c r="E283">
        <v>1055.6000000000001</v>
      </c>
      <c r="F283">
        <v>746.79</v>
      </c>
      <c r="G283">
        <f t="shared" si="25"/>
        <v>1.4135165173609718</v>
      </c>
      <c r="H283" s="34">
        <v>7.2085999999999999E-6</v>
      </c>
      <c r="I283">
        <f t="shared" si="26"/>
        <v>3.669992872416251E-6</v>
      </c>
      <c r="J283">
        <v>1.0309E-2</v>
      </c>
      <c r="K283">
        <f t="shared" si="27"/>
        <v>4.9720037940213562E-6</v>
      </c>
      <c r="L283">
        <f t="shared" si="28"/>
        <v>0.738131551071879</v>
      </c>
      <c r="M283" t="s">
        <v>265</v>
      </c>
    </row>
    <row r="284" spans="1:13">
      <c r="A284">
        <f t="shared" si="24"/>
        <v>-159.14999999999998</v>
      </c>
      <c r="B284">
        <v>114</v>
      </c>
      <c r="C284">
        <v>60795</v>
      </c>
      <c r="D284">
        <v>1.7875000000000001</v>
      </c>
      <c r="E284">
        <v>1051.5</v>
      </c>
      <c r="F284">
        <v>745.39</v>
      </c>
      <c r="G284">
        <f t="shared" si="25"/>
        <v>1.4106709239458539</v>
      </c>
      <c r="H284" s="34">
        <v>7.8576999999999993E-6</v>
      </c>
      <c r="I284">
        <f t="shared" si="26"/>
        <v>4.3959160839160836E-6</v>
      </c>
      <c r="J284">
        <v>1.1279000000000001E-2</v>
      </c>
      <c r="K284">
        <f t="shared" si="27"/>
        <v>6.0008845172896531E-6</v>
      </c>
      <c r="L284">
        <f t="shared" si="28"/>
        <v>0.73254468924550042</v>
      </c>
      <c r="M284" t="s">
        <v>265</v>
      </c>
    </row>
    <row r="285" spans="1:13">
      <c r="A285">
        <f t="shared" si="24"/>
        <v>-149.14999999999998</v>
      </c>
      <c r="B285">
        <v>124</v>
      </c>
      <c r="C285">
        <v>60795</v>
      </c>
      <c r="D285">
        <v>1.6404000000000001</v>
      </c>
      <c r="E285">
        <v>1048.7</v>
      </c>
      <c r="F285">
        <v>744.51</v>
      </c>
      <c r="G285">
        <f t="shared" si="25"/>
        <v>1.408577453627218</v>
      </c>
      <c r="H285" s="34">
        <v>8.4927999999999994E-6</v>
      </c>
      <c r="I285">
        <f t="shared" si="26"/>
        <v>5.1772738356498407E-6</v>
      </c>
      <c r="J285">
        <v>1.2217E-2</v>
      </c>
      <c r="K285">
        <f t="shared" si="27"/>
        <v>7.1017199985667506E-6</v>
      </c>
      <c r="L285">
        <f t="shared" si="28"/>
        <v>0.72901689121715629</v>
      </c>
      <c r="M285" t="s">
        <v>265</v>
      </c>
    </row>
    <row r="286" spans="1:13">
      <c r="A286">
        <f t="shared" si="24"/>
        <v>-139.14999999999998</v>
      </c>
      <c r="B286">
        <v>134</v>
      </c>
      <c r="C286">
        <v>60795</v>
      </c>
      <c r="D286">
        <v>1.516</v>
      </c>
      <c r="E286">
        <v>1046.7</v>
      </c>
      <c r="F286">
        <v>743.93</v>
      </c>
      <c r="G286">
        <f t="shared" si="25"/>
        <v>1.4069872165391906</v>
      </c>
      <c r="H286" s="34">
        <v>9.1144000000000004E-6</v>
      </c>
      <c r="I286">
        <f t="shared" si="26"/>
        <v>6.0121372031662268E-6</v>
      </c>
      <c r="J286">
        <v>1.3129E-2</v>
      </c>
      <c r="K286">
        <f t="shared" si="27"/>
        <v>8.2738991472886376E-6</v>
      </c>
      <c r="L286">
        <f t="shared" si="28"/>
        <v>0.72663892756493265</v>
      </c>
      <c r="M286" t="s">
        <v>265</v>
      </c>
    </row>
    <row r="287" spans="1:13">
      <c r="A287">
        <f t="shared" si="24"/>
        <v>-129.14999999999998</v>
      </c>
      <c r="B287">
        <v>144</v>
      </c>
      <c r="C287">
        <v>60795</v>
      </c>
      <c r="D287">
        <v>1.4094</v>
      </c>
      <c r="E287">
        <v>1045.3</v>
      </c>
      <c r="F287">
        <v>743.54</v>
      </c>
      <c r="G287">
        <f t="shared" si="25"/>
        <v>1.4058423218656697</v>
      </c>
      <c r="H287" s="34">
        <v>9.7228999999999997E-6</v>
      </c>
      <c r="I287">
        <f t="shared" si="26"/>
        <v>6.8986093373066554E-6</v>
      </c>
      <c r="J287">
        <v>1.4017E-2</v>
      </c>
      <c r="K287">
        <f t="shared" si="27"/>
        <v>9.5143660410996448E-6</v>
      </c>
      <c r="L287">
        <f t="shared" si="28"/>
        <v>0.72507293786116855</v>
      </c>
      <c r="M287" t="s">
        <v>265</v>
      </c>
    </row>
    <row r="288" spans="1:13">
      <c r="A288">
        <f t="shared" si="24"/>
        <v>-119.14999999999998</v>
      </c>
      <c r="B288">
        <v>154</v>
      </c>
      <c r="C288">
        <v>60795</v>
      </c>
      <c r="D288">
        <v>1.3169</v>
      </c>
      <c r="E288">
        <v>1044.2</v>
      </c>
      <c r="F288">
        <v>743.27</v>
      </c>
      <c r="G288">
        <f t="shared" si="25"/>
        <v>1.4048730609334428</v>
      </c>
      <c r="H288" s="34">
        <v>1.0319000000000001E-5</v>
      </c>
      <c r="I288">
        <f t="shared" si="26"/>
        <v>7.8358265623813503E-6</v>
      </c>
      <c r="J288">
        <v>1.4884E-2</v>
      </c>
      <c r="K288">
        <f t="shared" si="27"/>
        <v>1.0823885135104178E-5</v>
      </c>
      <c r="L288">
        <f t="shared" si="28"/>
        <v>0.72393844396667573</v>
      </c>
      <c r="M288" t="s">
        <v>265</v>
      </c>
    </row>
    <row r="289" spans="1:13">
      <c r="A289">
        <f t="shared" si="24"/>
        <v>-109.14999999999998</v>
      </c>
      <c r="B289">
        <v>164</v>
      </c>
      <c r="C289">
        <v>60795</v>
      </c>
      <c r="D289">
        <v>1.2359</v>
      </c>
      <c r="E289">
        <v>1043.4000000000001</v>
      </c>
      <c r="F289">
        <v>743.07</v>
      </c>
      <c r="G289">
        <f t="shared" si="25"/>
        <v>1.4041745730550286</v>
      </c>
      <c r="H289" s="34">
        <v>1.0903E-5</v>
      </c>
      <c r="I289">
        <f t="shared" si="26"/>
        <v>8.8219111578606692E-6</v>
      </c>
      <c r="J289">
        <v>1.5731999999999999E-2</v>
      </c>
      <c r="K289">
        <f t="shared" si="27"/>
        <v>1.2199717470921331E-5</v>
      </c>
      <c r="L289">
        <f t="shared" si="28"/>
        <v>0.72312421815408101</v>
      </c>
      <c r="M289" t="s">
        <v>265</v>
      </c>
    </row>
    <row r="290" spans="1:13">
      <c r="A290">
        <f t="shared" si="24"/>
        <v>-99.149999999999977</v>
      </c>
      <c r="B290">
        <v>174</v>
      </c>
      <c r="C290">
        <v>60795</v>
      </c>
      <c r="D290">
        <v>1.1642999999999999</v>
      </c>
      <c r="E290">
        <v>1042.8</v>
      </c>
      <c r="F290">
        <v>742.93</v>
      </c>
      <c r="G290">
        <f t="shared" si="25"/>
        <v>1.4036315669040151</v>
      </c>
      <c r="H290" s="34">
        <v>1.1476E-5</v>
      </c>
      <c r="I290">
        <f t="shared" si="26"/>
        <v>9.8565661771021228E-6</v>
      </c>
      <c r="J290">
        <v>1.6562E-2</v>
      </c>
      <c r="K290">
        <f t="shared" si="27"/>
        <v>1.3641020461003568E-5</v>
      </c>
      <c r="L290">
        <f t="shared" si="28"/>
        <v>0.72256809564062308</v>
      </c>
      <c r="M290" t="s">
        <v>265</v>
      </c>
    </row>
    <row r="291" spans="1:13">
      <c r="A291">
        <f t="shared" si="24"/>
        <v>-89.149999999999977</v>
      </c>
      <c r="B291">
        <v>184</v>
      </c>
      <c r="C291">
        <v>60795</v>
      </c>
      <c r="D291">
        <v>1.1006</v>
      </c>
      <c r="E291">
        <v>1042.3</v>
      </c>
      <c r="F291">
        <v>742.82</v>
      </c>
      <c r="G291">
        <f t="shared" si="25"/>
        <v>1.4031663121617617</v>
      </c>
      <c r="H291" s="34">
        <v>1.2037E-5</v>
      </c>
      <c r="I291">
        <f t="shared" si="26"/>
        <v>1.0936761766309286E-5</v>
      </c>
      <c r="J291">
        <v>1.7375999999999999E-2</v>
      </c>
      <c r="K291">
        <f t="shared" si="27"/>
        <v>1.514703265393743E-5</v>
      </c>
      <c r="L291">
        <f t="shared" si="28"/>
        <v>0.72203988835174959</v>
      </c>
      <c r="M291" t="s">
        <v>265</v>
      </c>
    </row>
    <row r="292" spans="1:13">
      <c r="A292">
        <f t="shared" si="24"/>
        <v>-79.149999999999977</v>
      </c>
      <c r="B292">
        <v>194</v>
      </c>
      <c r="C292">
        <v>60795</v>
      </c>
      <c r="D292">
        <v>1.0435000000000001</v>
      </c>
      <c r="E292">
        <v>1041.9000000000001</v>
      </c>
      <c r="F292">
        <v>742.75</v>
      </c>
      <c r="G292">
        <f t="shared" si="25"/>
        <v>1.4027600134634803</v>
      </c>
      <c r="H292" s="34">
        <v>1.2588E-5</v>
      </c>
      <c r="I292">
        <f t="shared" si="26"/>
        <v>1.2063248682319118E-5</v>
      </c>
      <c r="J292">
        <v>1.8173000000000002E-2</v>
      </c>
      <c r="K292">
        <f t="shared" si="27"/>
        <v>1.6715067516299441E-5</v>
      </c>
      <c r="L292">
        <f t="shared" si="28"/>
        <v>0.72169907004897382</v>
      </c>
      <c r="M292" t="s">
        <v>265</v>
      </c>
    </row>
    <row r="293" spans="1:13">
      <c r="A293">
        <f t="shared" si="24"/>
        <v>-69.149999999999977</v>
      </c>
      <c r="B293">
        <v>204</v>
      </c>
      <c r="C293">
        <v>60795</v>
      </c>
      <c r="D293">
        <v>0.99212999999999996</v>
      </c>
      <c r="E293">
        <v>1041.6000000000001</v>
      </c>
      <c r="F293">
        <v>742.68999999999994</v>
      </c>
      <c r="G293">
        <f t="shared" si="25"/>
        <v>1.4024694017692445</v>
      </c>
      <c r="H293" s="34">
        <v>1.3129000000000001E-5</v>
      </c>
      <c r="I293">
        <f t="shared" si="26"/>
        <v>1.3233144849969259E-5</v>
      </c>
      <c r="J293">
        <v>1.8956000000000001E-2</v>
      </c>
      <c r="K293">
        <f t="shared" si="27"/>
        <v>1.8343286395112328E-5</v>
      </c>
      <c r="L293">
        <f t="shared" si="28"/>
        <v>0.72141624815361904</v>
      </c>
      <c r="M293" t="s">
        <v>265</v>
      </c>
    </row>
    <row r="294" spans="1:13">
      <c r="A294">
        <f t="shared" si="24"/>
        <v>-59.149999999999977</v>
      </c>
      <c r="B294">
        <v>214</v>
      </c>
      <c r="C294">
        <v>60795</v>
      </c>
      <c r="D294">
        <v>0.94557000000000002</v>
      </c>
      <c r="E294">
        <v>1041.3</v>
      </c>
      <c r="F294">
        <v>742.65</v>
      </c>
      <c r="G294">
        <f t="shared" si="25"/>
        <v>1.4021409816198747</v>
      </c>
      <c r="H294" s="34">
        <v>1.3661E-5</v>
      </c>
      <c r="I294">
        <f t="shared" si="26"/>
        <v>1.44473703691953E-5</v>
      </c>
      <c r="J294">
        <v>1.9723999999999998E-2</v>
      </c>
      <c r="K294">
        <f t="shared" si="27"/>
        <v>2.0032052075502948E-5</v>
      </c>
      <c r="L294">
        <f t="shared" si="28"/>
        <v>0.72121270026363826</v>
      </c>
      <c r="M294" t="s">
        <v>265</v>
      </c>
    </row>
    <row r="295" spans="1:13">
      <c r="A295">
        <f t="shared" si="24"/>
        <v>-49.149999999999977</v>
      </c>
      <c r="B295">
        <v>224</v>
      </c>
      <c r="C295">
        <v>60795</v>
      </c>
      <c r="D295">
        <v>0.9032</v>
      </c>
      <c r="E295">
        <v>1041.0999999999999</v>
      </c>
      <c r="F295">
        <v>742.63</v>
      </c>
      <c r="G295">
        <f t="shared" si="25"/>
        <v>1.401909429998788</v>
      </c>
      <c r="H295" s="34">
        <v>1.4183E-5</v>
      </c>
      <c r="I295">
        <f t="shared" si="26"/>
        <v>1.5703055801594331E-5</v>
      </c>
      <c r="J295">
        <v>2.0480000000000002E-2</v>
      </c>
      <c r="K295">
        <f t="shared" si="27"/>
        <v>2.1779784429478976E-5</v>
      </c>
      <c r="L295">
        <f t="shared" si="28"/>
        <v>0.72099225097656239</v>
      </c>
      <c r="M295" t="s">
        <v>265</v>
      </c>
    </row>
    <row r="296" spans="1:13">
      <c r="A296">
        <f t="shared" si="24"/>
        <v>-39.149999999999977</v>
      </c>
      <c r="B296">
        <v>234</v>
      </c>
      <c r="C296">
        <v>60795</v>
      </c>
      <c r="D296">
        <v>0.86448000000000003</v>
      </c>
      <c r="E296">
        <v>1040.8999999999999</v>
      </c>
      <c r="F296">
        <v>742.61999999999989</v>
      </c>
      <c r="G296">
        <f t="shared" si="25"/>
        <v>1.4016589911394792</v>
      </c>
      <c r="H296" s="34">
        <v>1.4697E-5</v>
      </c>
      <c r="I296">
        <f t="shared" si="26"/>
        <v>1.7000971682398666E-5</v>
      </c>
      <c r="J296">
        <v>2.1222000000000001E-2</v>
      </c>
      <c r="K296">
        <f t="shared" si="27"/>
        <v>2.3584265292992459E-5</v>
      </c>
      <c r="L296">
        <f t="shared" si="28"/>
        <v>0.72086077184054276</v>
      </c>
      <c r="M296" t="s">
        <v>265</v>
      </c>
    </row>
    <row r="297" spans="1:13">
      <c r="A297">
        <f t="shared" si="24"/>
        <v>-29.149999999999977</v>
      </c>
      <c r="B297">
        <v>244</v>
      </c>
      <c r="C297">
        <v>60795</v>
      </c>
      <c r="D297">
        <v>0.82894999999999996</v>
      </c>
      <c r="E297">
        <v>1040.8</v>
      </c>
      <c r="F297">
        <v>742.63</v>
      </c>
      <c r="G297">
        <f t="shared" si="25"/>
        <v>1.4015054603234449</v>
      </c>
      <c r="H297" s="34">
        <v>1.5201999999999999E-5</v>
      </c>
      <c r="I297">
        <f t="shared" si="26"/>
        <v>1.833886241630979E-5</v>
      </c>
      <c r="J297">
        <v>2.1951999999999999E-2</v>
      </c>
      <c r="K297">
        <f t="shared" si="27"/>
        <v>2.5443595031618813E-5</v>
      </c>
      <c r="L297">
        <f t="shared" si="28"/>
        <v>0.72076537900874627</v>
      </c>
      <c r="M297" t="s">
        <v>265</v>
      </c>
    </row>
    <row r="298" spans="1:13">
      <c r="A298">
        <f t="shared" si="24"/>
        <v>-19.149999999999977</v>
      </c>
      <c r="B298">
        <v>254</v>
      </c>
      <c r="C298">
        <v>60795</v>
      </c>
      <c r="D298">
        <v>0.79622999999999999</v>
      </c>
      <c r="E298">
        <v>1040.7</v>
      </c>
      <c r="F298">
        <v>742.65</v>
      </c>
      <c r="G298">
        <f t="shared" si="25"/>
        <v>1.4013330640274693</v>
      </c>
      <c r="H298" s="34">
        <v>1.5699E-5</v>
      </c>
      <c r="I298">
        <f t="shared" si="26"/>
        <v>1.9716664782788892E-5</v>
      </c>
      <c r="J298">
        <v>2.2671E-2</v>
      </c>
      <c r="K298">
        <f t="shared" si="27"/>
        <v>2.7359401053509633E-5</v>
      </c>
      <c r="L298">
        <f t="shared" si="28"/>
        <v>0.72065410877332281</v>
      </c>
      <c r="M298" t="s">
        <v>265</v>
      </c>
    </row>
    <row r="299" spans="1:13">
      <c r="A299">
        <f t="shared" si="24"/>
        <v>-9.1499999999999773</v>
      </c>
      <c r="B299">
        <v>264</v>
      </c>
      <c r="C299">
        <v>60795</v>
      </c>
      <c r="D299">
        <v>0.76600000000000001</v>
      </c>
      <c r="E299">
        <v>1040.5999999999999</v>
      </c>
      <c r="F299">
        <v>742.7</v>
      </c>
      <c r="G299">
        <f t="shared" si="25"/>
        <v>1.4011040797091689</v>
      </c>
      <c r="H299" s="34">
        <v>1.6189E-5</v>
      </c>
      <c r="I299">
        <f t="shared" si="26"/>
        <v>2.1134464751958226E-5</v>
      </c>
      <c r="J299">
        <v>2.3379E-2</v>
      </c>
      <c r="K299">
        <f t="shared" si="27"/>
        <v>2.9330086227618231E-5</v>
      </c>
      <c r="L299">
        <f t="shared" si="28"/>
        <v>0.72057288164592159</v>
      </c>
      <c r="M299" t="s">
        <v>265</v>
      </c>
    </row>
    <row r="300" spans="1:13">
      <c r="A300">
        <f t="shared" si="24"/>
        <v>0.85000000000002274</v>
      </c>
      <c r="B300">
        <v>274</v>
      </c>
      <c r="C300">
        <v>60795</v>
      </c>
      <c r="D300">
        <v>0.73797999999999997</v>
      </c>
      <c r="E300">
        <v>1040.5999999999999</v>
      </c>
      <c r="F300">
        <v>742.76</v>
      </c>
      <c r="G300">
        <f t="shared" si="25"/>
        <v>1.4009908988098443</v>
      </c>
      <c r="H300" s="34">
        <v>1.6671E-5</v>
      </c>
      <c r="I300">
        <f t="shared" si="26"/>
        <v>2.2590043090598661E-5</v>
      </c>
      <c r="J300">
        <v>2.4077000000000001E-2</v>
      </c>
      <c r="K300">
        <f t="shared" si="27"/>
        <v>3.1352628683196838E-5</v>
      </c>
      <c r="L300">
        <f t="shared" si="28"/>
        <v>0.72051512231590309</v>
      </c>
      <c r="M300" t="s">
        <v>265</v>
      </c>
    </row>
    <row r="301" spans="1:13">
      <c r="A301">
        <f t="shared" si="24"/>
        <v>10.850000000000023</v>
      </c>
      <c r="B301">
        <v>284</v>
      </c>
      <c r="C301">
        <v>60795</v>
      </c>
      <c r="D301">
        <v>0.71194999999999997</v>
      </c>
      <c r="E301">
        <v>1040.5999999999999</v>
      </c>
      <c r="F301">
        <v>742.85</v>
      </c>
      <c r="G301">
        <f t="shared" si="25"/>
        <v>1.4008211617419397</v>
      </c>
      <c r="H301" s="34">
        <v>1.7144999999999999E-5</v>
      </c>
      <c r="I301">
        <f t="shared" si="26"/>
        <v>2.4081747313715852E-5</v>
      </c>
      <c r="J301">
        <v>2.4764000000000001E-2</v>
      </c>
      <c r="K301">
        <f t="shared" si="27"/>
        <v>3.3426236331724598E-5</v>
      </c>
      <c r="L301">
        <f t="shared" si="28"/>
        <v>0.72044447585204319</v>
      </c>
      <c r="M301" t="s">
        <v>265</v>
      </c>
    </row>
    <row r="302" spans="1:13">
      <c r="A302">
        <f t="shared" si="24"/>
        <v>20.850000000000023</v>
      </c>
      <c r="B302">
        <v>294</v>
      </c>
      <c r="C302">
        <v>60795</v>
      </c>
      <c r="D302">
        <v>0.68769000000000002</v>
      </c>
      <c r="E302">
        <v>1040.5999999999999</v>
      </c>
      <c r="F302">
        <v>742.97</v>
      </c>
      <c r="G302">
        <f t="shared" si="25"/>
        <v>1.4005949096194998</v>
      </c>
      <c r="H302" s="34">
        <v>1.7612999999999999E-5</v>
      </c>
      <c r="I302">
        <f t="shared" si="26"/>
        <v>2.5611830912184268E-5</v>
      </c>
      <c r="J302">
        <v>2.5443E-2</v>
      </c>
      <c r="K302">
        <f t="shared" si="27"/>
        <v>3.555427172815619E-5</v>
      </c>
      <c r="L302">
        <f t="shared" si="28"/>
        <v>0.72035875486381307</v>
      </c>
      <c r="M302" t="s">
        <v>265</v>
      </c>
    </row>
    <row r="303" spans="1:13">
      <c r="A303">
        <f t="shared" ref="A303:A366" si="29">B303-273.15</f>
        <v>30.850000000000023</v>
      </c>
      <c r="B303">
        <v>304</v>
      </c>
      <c r="C303">
        <v>60795</v>
      </c>
      <c r="D303">
        <v>0.66503999999999996</v>
      </c>
      <c r="E303">
        <v>1040.7</v>
      </c>
      <c r="F303">
        <v>743.13</v>
      </c>
      <c r="G303">
        <f t="shared" si="25"/>
        <v>1.400427919744863</v>
      </c>
      <c r="H303" s="34">
        <v>1.8074999999999999E-5</v>
      </c>
      <c r="I303">
        <f t="shared" si="26"/>
        <v>2.7178816311800795E-5</v>
      </c>
      <c r="J303">
        <v>2.6113000000000001E-2</v>
      </c>
      <c r="K303">
        <f t="shared" si="27"/>
        <v>3.7729708225169446E-5</v>
      </c>
      <c r="L303">
        <f t="shared" si="28"/>
        <v>0.72035585723585949</v>
      </c>
      <c r="M303" t="s">
        <v>265</v>
      </c>
    </row>
    <row r="304" spans="1:13">
      <c r="A304">
        <f t="shared" si="29"/>
        <v>40.850000000000023</v>
      </c>
      <c r="B304">
        <v>314</v>
      </c>
      <c r="C304">
        <v>60795</v>
      </c>
      <c r="D304">
        <v>0.64383000000000001</v>
      </c>
      <c r="E304">
        <v>1040.8999999999999</v>
      </c>
      <c r="F304">
        <v>743.33</v>
      </c>
      <c r="G304">
        <f t="shared" si="25"/>
        <v>1.4003201808079855</v>
      </c>
      <c r="H304" s="34">
        <v>1.853E-5</v>
      </c>
      <c r="I304">
        <f t="shared" si="26"/>
        <v>2.87808893652051E-5</v>
      </c>
      <c r="J304">
        <v>2.6773999999999999E-2</v>
      </c>
      <c r="K304">
        <f t="shared" si="27"/>
        <v>3.9951495535978446E-5</v>
      </c>
      <c r="L304">
        <f t="shared" si="28"/>
        <v>0.72039579442742951</v>
      </c>
      <c r="M304" t="s">
        <v>265</v>
      </c>
    </row>
    <row r="305" spans="1:13">
      <c r="A305">
        <f t="shared" si="29"/>
        <v>50.850000000000023</v>
      </c>
      <c r="B305">
        <v>324</v>
      </c>
      <c r="C305">
        <v>60795</v>
      </c>
      <c r="D305">
        <v>0.62394000000000005</v>
      </c>
      <c r="E305">
        <v>1041.0999999999999</v>
      </c>
      <c r="F305">
        <v>743.56999999999994</v>
      </c>
      <c r="G305">
        <f t="shared" si="25"/>
        <v>1.4001371760560539</v>
      </c>
      <c r="H305" s="34">
        <v>1.8978999999999999E-5</v>
      </c>
      <c r="I305">
        <f t="shared" si="26"/>
        <v>3.0417988909189983E-5</v>
      </c>
      <c r="J305">
        <v>2.7428000000000001E-2</v>
      </c>
      <c r="K305">
        <f t="shared" si="27"/>
        <v>4.2223950692721411E-5</v>
      </c>
      <c r="L305">
        <f t="shared" si="28"/>
        <v>0.72039656190753965</v>
      </c>
      <c r="M305" t="s">
        <v>265</v>
      </c>
    </row>
    <row r="306" spans="1:13">
      <c r="A306">
        <f t="shared" si="29"/>
        <v>60.850000000000023</v>
      </c>
      <c r="B306">
        <v>334</v>
      </c>
      <c r="C306">
        <v>60795</v>
      </c>
      <c r="D306">
        <v>0.60523000000000005</v>
      </c>
      <c r="E306">
        <v>1041.3</v>
      </c>
      <c r="F306">
        <v>743.87</v>
      </c>
      <c r="G306">
        <f t="shared" si="25"/>
        <v>1.3998413701318777</v>
      </c>
      <c r="H306" s="34">
        <v>1.9422000000000001E-5</v>
      </c>
      <c r="I306">
        <f t="shared" si="26"/>
        <v>3.2090279728367727E-5</v>
      </c>
      <c r="J306">
        <v>2.8074999999999999E-2</v>
      </c>
      <c r="K306">
        <f t="shared" si="27"/>
        <v>4.4547511598295708E-5</v>
      </c>
      <c r="L306">
        <f t="shared" si="28"/>
        <v>0.72036076936776505</v>
      </c>
      <c r="M306" t="s">
        <v>265</v>
      </c>
    </row>
    <row r="307" spans="1:13">
      <c r="A307">
        <f t="shared" si="29"/>
        <v>70.850000000000023</v>
      </c>
      <c r="B307">
        <v>344</v>
      </c>
      <c r="C307">
        <v>60795</v>
      </c>
      <c r="D307">
        <v>0.58762000000000003</v>
      </c>
      <c r="E307">
        <v>1041.6000000000001</v>
      </c>
      <c r="F307">
        <v>744.22</v>
      </c>
      <c r="G307">
        <f t="shared" si="25"/>
        <v>1.3995861438821855</v>
      </c>
      <c r="H307" s="34">
        <v>1.9859000000000001E-5</v>
      </c>
      <c r="I307">
        <f t="shared" si="26"/>
        <v>3.3795650250161669E-5</v>
      </c>
      <c r="J307">
        <v>2.8715000000000001E-2</v>
      </c>
      <c r="K307">
        <f t="shared" si="27"/>
        <v>4.6914952456552191E-5</v>
      </c>
      <c r="L307">
        <f t="shared" si="28"/>
        <v>0.72035989552498703</v>
      </c>
      <c r="M307" t="s">
        <v>265</v>
      </c>
    </row>
    <row r="308" spans="1:13">
      <c r="A308">
        <f t="shared" si="29"/>
        <v>80.850000000000023</v>
      </c>
      <c r="B308">
        <v>354</v>
      </c>
      <c r="C308">
        <v>60795</v>
      </c>
      <c r="D308">
        <v>0.57101000000000002</v>
      </c>
      <c r="E308">
        <v>1042</v>
      </c>
      <c r="F308">
        <v>744.63</v>
      </c>
      <c r="G308">
        <f t="shared" si="25"/>
        <v>1.3993526986557081</v>
      </c>
      <c r="H308" s="34">
        <v>2.0290999999999999E-5</v>
      </c>
      <c r="I308">
        <f t="shared" si="26"/>
        <v>3.5535279592301355E-5</v>
      </c>
      <c r="J308">
        <v>2.9347999999999999E-2</v>
      </c>
      <c r="K308">
        <f t="shared" si="27"/>
        <v>4.9324998123505502E-5</v>
      </c>
      <c r="L308">
        <f t="shared" si="28"/>
        <v>0.72043144336922449</v>
      </c>
      <c r="M308" t="s">
        <v>265</v>
      </c>
    </row>
    <row r="309" spans="1:13">
      <c r="A309">
        <f t="shared" si="29"/>
        <v>90.850000000000023</v>
      </c>
      <c r="B309">
        <v>364</v>
      </c>
      <c r="C309">
        <v>60795</v>
      </c>
      <c r="D309">
        <v>0.55530999999999997</v>
      </c>
      <c r="E309">
        <v>1042.4000000000001</v>
      </c>
      <c r="F309">
        <v>745.1</v>
      </c>
      <c r="G309">
        <f t="shared" si="25"/>
        <v>1.3990068447188297</v>
      </c>
      <c r="H309" s="34">
        <v>2.0716999999999998E-5</v>
      </c>
      <c r="I309">
        <f t="shared" si="26"/>
        <v>3.730708973366228E-5</v>
      </c>
      <c r="J309">
        <v>2.9975999999999999E-2</v>
      </c>
      <c r="K309">
        <f t="shared" si="27"/>
        <v>5.1784976449997652E-5</v>
      </c>
      <c r="L309">
        <f t="shared" si="28"/>
        <v>0.72042303175874034</v>
      </c>
      <c r="M309" t="s">
        <v>265</v>
      </c>
    </row>
    <row r="310" spans="1:13">
      <c r="A310">
        <f t="shared" si="29"/>
        <v>100.85000000000002</v>
      </c>
      <c r="B310">
        <v>374</v>
      </c>
      <c r="C310">
        <v>60795</v>
      </c>
      <c r="D310">
        <v>0.54044999999999999</v>
      </c>
      <c r="E310">
        <v>1042.8999999999999</v>
      </c>
      <c r="F310">
        <v>745.65000000000009</v>
      </c>
      <c r="G310">
        <f t="shared" si="25"/>
        <v>1.3986454771005159</v>
      </c>
      <c r="H310" s="34">
        <v>2.1138999999999999E-5</v>
      </c>
      <c r="I310">
        <f t="shared" si="26"/>
        <v>3.9113701545008788E-5</v>
      </c>
      <c r="J310">
        <v>3.0599000000000001E-2</v>
      </c>
      <c r="K310">
        <f t="shared" si="27"/>
        <v>5.4288650353440873E-5</v>
      </c>
      <c r="L310">
        <f t="shared" si="28"/>
        <v>0.72047658747017862</v>
      </c>
      <c r="M310" t="s">
        <v>265</v>
      </c>
    </row>
    <row r="311" spans="1:13">
      <c r="A311">
        <f t="shared" si="29"/>
        <v>-209.14999999999998</v>
      </c>
      <c r="B311">
        <v>64</v>
      </c>
      <c r="C311">
        <v>50662.5</v>
      </c>
      <c r="D311">
        <v>863.79</v>
      </c>
      <c r="E311">
        <v>2001.3999999999999</v>
      </c>
      <c r="F311">
        <v>1170.4000000000001</v>
      </c>
      <c r="G311">
        <f t="shared" si="25"/>
        <v>1.710013670539986</v>
      </c>
      <c r="H311">
        <v>2.9505999999999998E-4</v>
      </c>
      <c r="I311">
        <f t="shared" si="26"/>
        <v>3.4158765440674235E-7</v>
      </c>
      <c r="J311">
        <v>0.17548</v>
      </c>
      <c r="K311">
        <f t="shared" si="27"/>
        <v>1.0150456125045004E-7</v>
      </c>
      <c r="L311">
        <f t="shared" si="28"/>
        <v>3.365244381126054</v>
      </c>
      <c r="M311" t="s">
        <v>267</v>
      </c>
    </row>
    <row r="312" spans="1:13">
      <c r="A312">
        <f t="shared" si="29"/>
        <v>-201.32399999999998</v>
      </c>
      <c r="B312">
        <v>71.825999999999993</v>
      </c>
      <c r="C312">
        <v>50662.5</v>
      </c>
      <c r="D312">
        <v>830.63</v>
      </c>
      <c r="E312">
        <v>2019.8</v>
      </c>
      <c r="F312">
        <v>1117.8</v>
      </c>
      <c r="G312">
        <f t="shared" si="25"/>
        <v>1.8069422079083914</v>
      </c>
      <c r="H312">
        <v>2.0249999999999999E-4</v>
      </c>
      <c r="I312">
        <f t="shared" si="26"/>
        <v>2.437908575418658E-7</v>
      </c>
      <c r="J312">
        <v>0.1578</v>
      </c>
      <c r="K312">
        <f t="shared" si="27"/>
        <v>9.4056977454329113E-8</v>
      </c>
      <c r="L312">
        <f t="shared" si="28"/>
        <v>2.5919486692015208</v>
      </c>
      <c r="M312" t="s">
        <v>267</v>
      </c>
    </row>
    <row r="313" spans="1:13">
      <c r="A313">
        <f t="shared" si="29"/>
        <v>-201.32399999999998</v>
      </c>
      <c r="B313">
        <v>71.825999999999993</v>
      </c>
      <c r="C313">
        <v>50662.5</v>
      </c>
      <c r="D313">
        <v>2.4079000000000002</v>
      </c>
      <c r="E313">
        <v>1090.2</v>
      </c>
      <c r="F313">
        <v>760.87</v>
      </c>
      <c r="G313">
        <f t="shared" si="25"/>
        <v>1.4328334669523046</v>
      </c>
      <c r="H313" s="34">
        <v>5.0158999999999997E-6</v>
      </c>
      <c r="I313">
        <f t="shared" si="26"/>
        <v>2.0831014577017318E-6</v>
      </c>
      <c r="J313">
        <v>6.9671000000000004E-3</v>
      </c>
      <c r="K313">
        <f t="shared" si="27"/>
        <v>2.6540397291435716E-6</v>
      </c>
      <c r="L313">
        <f t="shared" si="28"/>
        <v>0.78487953093826701</v>
      </c>
      <c r="M313" t="s">
        <v>265</v>
      </c>
    </row>
    <row r="314" spans="1:13">
      <c r="A314">
        <f t="shared" si="29"/>
        <v>-199.14999999999998</v>
      </c>
      <c r="B314">
        <v>74</v>
      </c>
      <c r="C314">
        <v>50662.5</v>
      </c>
      <c r="D314">
        <v>2.3317999999999999</v>
      </c>
      <c r="E314">
        <v>1084.5</v>
      </c>
      <c r="F314">
        <v>758.49</v>
      </c>
      <c r="G314">
        <f t="shared" si="25"/>
        <v>1.4298144998615669</v>
      </c>
      <c r="H314" s="34">
        <v>5.1684000000000004E-6</v>
      </c>
      <c r="I314">
        <f t="shared" si="26"/>
        <v>2.2164851187923497E-6</v>
      </c>
      <c r="J314">
        <v>7.1951999999999997E-3</v>
      </c>
      <c r="K314">
        <f t="shared" si="27"/>
        <v>2.8452603767953262E-6</v>
      </c>
      <c r="L314">
        <f t="shared" si="28"/>
        <v>0.77900958972648449</v>
      </c>
      <c r="M314" t="s">
        <v>265</v>
      </c>
    </row>
    <row r="315" spans="1:13">
      <c r="A315">
        <f t="shared" si="29"/>
        <v>-189.14999999999998</v>
      </c>
      <c r="B315">
        <v>84</v>
      </c>
      <c r="C315">
        <v>50662.5</v>
      </c>
      <c r="D315">
        <v>2.0385</v>
      </c>
      <c r="E315">
        <v>1067.3999999999999</v>
      </c>
      <c r="F315">
        <v>751.48</v>
      </c>
      <c r="G315">
        <f t="shared" si="25"/>
        <v>1.4203970830893702</v>
      </c>
      <c r="H315" s="34">
        <v>5.8614999999999997E-6</v>
      </c>
      <c r="I315">
        <f t="shared" si="26"/>
        <v>2.8753985773853321E-6</v>
      </c>
      <c r="J315">
        <v>8.2707000000000006E-3</v>
      </c>
      <c r="K315">
        <f t="shared" si="27"/>
        <v>3.8010567514083523E-6</v>
      </c>
      <c r="L315">
        <f t="shared" si="28"/>
        <v>0.75647346657477588</v>
      </c>
      <c r="M315" t="s">
        <v>265</v>
      </c>
    </row>
    <row r="316" spans="1:13">
      <c r="A316">
        <f t="shared" si="29"/>
        <v>-179.14999999999998</v>
      </c>
      <c r="B316">
        <v>94</v>
      </c>
      <c r="C316">
        <v>50662.5</v>
      </c>
      <c r="D316">
        <v>1.8132999999999999</v>
      </c>
      <c r="E316">
        <v>1058.2</v>
      </c>
      <c r="F316">
        <v>747.95</v>
      </c>
      <c r="G316">
        <f t="shared" si="25"/>
        <v>1.4148004545758406</v>
      </c>
      <c r="H316" s="34">
        <v>6.5401000000000003E-6</v>
      </c>
      <c r="I316">
        <f t="shared" si="26"/>
        <v>3.6067390944686488E-6</v>
      </c>
      <c r="J316">
        <v>9.3158000000000008E-3</v>
      </c>
      <c r="K316">
        <f t="shared" si="27"/>
        <v>4.8549273718854046E-6</v>
      </c>
      <c r="L316">
        <f t="shared" si="28"/>
        <v>0.74290279095729828</v>
      </c>
      <c r="M316" t="s">
        <v>265</v>
      </c>
    </row>
    <row r="317" spans="1:13">
      <c r="A317">
        <f t="shared" si="29"/>
        <v>-169.14999999999998</v>
      </c>
      <c r="B317">
        <v>104</v>
      </c>
      <c r="C317">
        <v>50662.5</v>
      </c>
      <c r="D317">
        <v>1.6339999999999999</v>
      </c>
      <c r="E317">
        <v>1052.8</v>
      </c>
      <c r="F317">
        <v>745.99</v>
      </c>
      <c r="G317">
        <f t="shared" si="25"/>
        <v>1.4112789715679834</v>
      </c>
      <c r="H317" s="34">
        <v>7.204E-6</v>
      </c>
      <c r="I317">
        <f t="shared" si="26"/>
        <v>4.4088127294981646E-6</v>
      </c>
      <c r="J317">
        <v>1.0318000000000001E-2</v>
      </c>
      <c r="K317">
        <f t="shared" si="27"/>
        <v>5.9978775488945041E-6</v>
      </c>
      <c r="L317">
        <f t="shared" si="28"/>
        <v>0.73506214382632284</v>
      </c>
      <c r="M317" t="s">
        <v>265</v>
      </c>
    </row>
    <row r="318" spans="1:13">
      <c r="A318">
        <f t="shared" si="29"/>
        <v>-159.14999999999998</v>
      </c>
      <c r="B318">
        <v>114</v>
      </c>
      <c r="C318">
        <v>50662.5</v>
      </c>
      <c r="D318">
        <v>1.4876</v>
      </c>
      <c r="E318">
        <v>1049.3</v>
      </c>
      <c r="F318">
        <v>744.83999999999992</v>
      </c>
      <c r="G318">
        <f t="shared" si="25"/>
        <v>1.4087589280919393</v>
      </c>
      <c r="H318" s="34">
        <v>7.8536000000000005E-6</v>
      </c>
      <c r="I318">
        <f t="shared" si="26"/>
        <v>5.2793761763915035E-6</v>
      </c>
      <c r="J318">
        <v>1.1283E-2</v>
      </c>
      <c r="K318">
        <f t="shared" si="27"/>
        <v>7.2283428840394938E-6</v>
      </c>
      <c r="L318">
        <f t="shared" si="28"/>
        <v>0.73037157493574412</v>
      </c>
      <c r="M318" t="s">
        <v>265</v>
      </c>
    </row>
    <row r="319" spans="1:13">
      <c r="A319">
        <f t="shared" si="29"/>
        <v>-149.14999999999998</v>
      </c>
      <c r="B319">
        <v>124</v>
      </c>
      <c r="C319">
        <v>50662.5</v>
      </c>
      <c r="D319">
        <v>1.3655999999999999</v>
      </c>
      <c r="E319">
        <v>1047</v>
      </c>
      <c r="F319">
        <v>744.11</v>
      </c>
      <c r="G319">
        <f t="shared" si="25"/>
        <v>1.4070500329252396</v>
      </c>
      <c r="H319" s="34">
        <v>8.4889999999999995E-6</v>
      </c>
      <c r="I319">
        <f t="shared" si="26"/>
        <v>6.2163151728178091E-6</v>
      </c>
      <c r="J319">
        <v>1.2219000000000001E-2</v>
      </c>
      <c r="K319">
        <f t="shared" si="27"/>
        <v>8.5460508977864628E-6</v>
      </c>
      <c r="L319">
        <f t="shared" si="28"/>
        <v>0.72739037564448805</v>
      </c>
      <c r="M319" t="s">
        <v>265</v>
      </c>
    </row>
    <row r="320" spans="1:13">
      <c r="A320">
        <f t="shared" si="29"/>
        <v>-139.14999999999998</v>
      </c>
      <c r="B320">
        <v>134</v>
      </c>
      <c r="C320">
        <v>50662.5</v>
      </c>
      <c r="D320">
        <v>1.2623</v>
      </c>
      <c r="E320">
        <v>1045.4000000000001</v>
      </c>
      <c r="F320">
        <v>743.63</v>
      </c>
      <c r="G320">
        <f t="shared" si="25"/>
        <v>1.4058066511571616</v>
      </c>
      <c r="H320" s="34">
        <v>9.1108999999999995E-6</v>
      </c>
      <c r="I320">
        <f t="shared" si="26"/>
        <v>7.2176978531252475E-6</v>
      </c>
      <c r="J320">
        <v>1.3128000000000001E-2</v>
      </c>
      <c r="K320">
        <f t="shared" si="27"/>
        <v>9.9484057550951355E-6</v>
      </c>
      <c r="L320">
        <f t="shared" si="28"/>
        <v>0.72551301492992071</v>
      </c>
      <c r="M320" t="s">
        <v>265</v>
      </c>
    </row>
    <row r="321" spans="1:13">
      <c r="A321">
        <f t="shared" si="29"/>
        <v>-129.14999999999998</v>
      </c>
      <c r="B321">
        <v>144</v>
      </c>
      <c r="C321">
        <v>50662.5</v>
      </c>
      <c r="D321">
        <v>1.1737</v>
      </c>
      <c r="E321">
        <v>1044.2</v>
      </c>
      <c r="F321">
        <v>743.31000000000006</v>
      </c>
      <c r="G321">
        <f t="shared" si="25"/>
        <v>1.4047974600099553</v>
      </c>
      <c r="H321" s="34">
        <v>9.7195999999999992E-6</v>
      </c>
      <c r="I321">
        <f t="shared" si="26"/>
        <v>8.281162136832239E-6</v>
      </c>
      <c r="J321">
        <v>1.4015E-2</v>
      </c>
      <c r="K321">
        <f t="shared" si="27"/>
        <v>1.1435424967073074E-5</v>
      </c>
      <c r="L321">
        <f t="shared" si="28"/>
        <v>0.72416741491259362</v>
      </c>
      <c r="M321" t="s">
        <v>265</v>
      </c>
    </row>
    <row r="322" spans="1:13">
      <c r="A322">
        <f t="shared" si="29"/>
        <v>-119.14999999999998</v>
      </c>
      <c r="B322">
        <v>154</v>
      </c>
      <c r="C322">
        <v>50662.5</v>
      </c>
      <c r="D322">
        <v>1.0968</v>
      </c>
      <c r="E322">
        <v>1043.3</v>
      </c>
      <c r="F322">
        <v>743.09</v>
      </c>
      <c r="G322">
        <f t="shared" si="25"/>
        <v>1.4040022070004978</v>
      </c>
      <c r="H322" s="34">
        <v>1.0316000000000001E-5</v>
      </c>
      <c r="I322">
        <f t="shared" si="26"/>
        <v>9.4055433989788483E-6</v>
      </c>
      <c r="J322">
        <v>1.4881999999999999E-2</v>
      </c>
      <c r="K322">
        <f t="shared" si="27"/>
        <v>1.3005428057733263E-5</v>
      </c>
      <c r="L322">
        <f t="shared" si="28"/>
        <v>0.723201370783497</v>
      </c>
      <c r="M322" t="s">
        <v>265</v>
      </c>
    </row>
    <row r="323" spans="1:13">
      <c r="A323">
        <f t="shared" si="29"/>
        <v>-109.14999999999998</v>
      </c>
      <c r="B323">
        <v>164</v>
      </c>
      <c r="C323">
        <v>50662.5</v>
      </c>
      <c r="D323">
        <v>1.0294000000000001</v>
      </c>
      <c r="E323">
        <v>1042.7</v>
      </c>
      <c r="F323">
        <v>742.93</v>
      </c>
      <c r="G323">
        <f t="shared" si="25"/>
        <v>1.403496964720768</v>
      </c>
      <c r="H323" s="34">
        <v>1.0900000000000001E-5</v>
      </c>
      <c r="I323">
        <f t="shared" si="26"/>
        <v>1.0588692442199339E-5</v>
      </c>
      <c r="J323">
        <v>1.5729E-2</v>
      </c>
      <c r="K323">
        <f t="shared" si="27"/>
        <v>1.4654046826504004E-5</v>
      </c>
      <c r="L323">
        <f t="shared" si="28"/>
        <v>0.72257804056201924</v>
      </c>
      <c r="M323" t="s">
        <v>265</v>
      </c>
    </row>
    <row r="324" spans="1:13">
      <c r="A324">
        <f t="shared" si="29"/>
        <v>-99.149999999999977</v>
      </c>
      <c r="B324">
        <v>174</v>
      </c>
      <c r="C324">
        <v>50662.5</v>
      </c>
      <c r="D324">
        <v>0.96989000000000003</v>
      </c>
      <c r="E324">
        <v>1042.2</v>
      </c>
      <c r="F324">
        <v>742.81</v>
      </c>
      <c r="G324">
        <f t="shared" si="25"/>
        <v>1.4030505782097711</v>
      </c>
      <c r="H324" s="34">
        <v>1.1473E-5</v>
      </c>
      <c r="I324">
        <f t="shared" si="26"/>
        <v>1.1829176504552063E-5</v>
      </c>
      <c r="J324">
        <v>1.6559000000000001E-2</v>
      </c>
      <c r="K324">
        <f t="shared" si="27"/>
        <v>1.6381759875239748E-5</v>
      </c>
      <c r="L324">
        <f t="shared" si="28"/>
        <v>0.72209436560178752</v>
      </c>
      <c r="M324" t="s">
        <v>265</v>
      </c>
    </row>
    <row r="325" spans="1:13">
      <c r="A325">
        <f t="shared" si="29"/>
        <v>-89.149999999999977</v>
      </c>
      <c r="B325">
        <v>184</v>
      </c>
      <c r="C325">
        <v>50662.5</v>
      </c>
      <c r="D325">
        <v>0.91688999999999998</v>
      </c>
      <c r="E325">
        <v>1041.7</v>
      </c>
      <c r="F325">
        <v>742.72</v>
      </c>
      <c r="G325">
        <f t="shared" si="25"/>
        <v>1.4025473933649288</v>
      </c>
      <c r="H325" s="34">
        <v>1.2035000000000001E-5</v>
      </c>
      <c r="I325">
        <f t="shared" si="26"/>
        <v>1.3125892964259618E-5</v>
      </c>
      <c r="J325">
        <v>1.7371999999999999E-2</v>
      </c>
      <c r="K325">
        <f t="shared" si="27"/>
        <v>1.8188208344770716E-5</v>
      </c>
      <c r="L325">
        <f t="shared" si="28"/>
        <v>0.7216704754777804</v>
      </c>
      <c r="M325" t="s">
        <v>265</v>
      </c>
    </row>
    <row r="326" spans="1:13">
      <c r="A326">
        <f t="shared" si="29"/>
        <v>-79.149999999999977</v>
      </c>
      <c r="B326">
        <v>194</v>
      </c>
      <c r="C326">
        <v>50662.5</v>
      </c>
      <c r="D326">
        <v>0.86939999999999995</v>
      </c>
      <c r="E326">
        <v>1041.4000000000001</v>
      </c>
      <c r="F326">
        <v>742.66</v>
      </c>
      <c r="G326">
        <f t="shared" si="25"/>
        <v>1.4022567527536156</v>
      </c>
      <c r="H326" s="34">
        <v>1.2585999999999999E-5</v>
      </c>
      <c r="I326">
        <f t="shared" si="26"/>
        <v>1.4476650563607085E-5</v>
      </c>
      <c r="J326">
        <v>1.8169000000000001E-2</v>
      </c>
      <c r="K326">
        <f t="shared" si="27"/>
        <v>2.0067525140128075E-5</v>
      </c>
      <c r="L326">
        <f t="shared" si="28"/>
        <v>0.72139690681930757</v>
      </c>
      <c r="M326" t="s">
        <v>265</v>
      </c>
    </row>
    <row r="327" spans="1:13">
      <c r="A327">
        <f t="shared" si="29"/>
        <v>-69.149999999999977</v>
      </c>
      <c r="B327">
        <v>204</v>
      </c>
      <c r="C327">
        <v>50662.5</v>
      </c>
      <c r="D327">
        <v>0.82660999999999996</v>
      </c>
      <c r="E327">
        <v>1041.0999999999999</v>
      </c>
      <c r="F327">
        <v>742.61999999999989</v>
      </c>
      <c r="G327">
        <f t="shared" si="25"/>
        <v>1.4019283078829012</v>
      </c>
      <c r="H327" s="34">
        <v>1.3127E-5</v>
      </c>
      <c r="I327">
        <f t="shared" si="26"/>
        <v>1.5880524068182094E-5</v>
      </c>
      <c r="J327">
        <v>1.8952E-2</v>
      </c>
      <c r="K327">
        <f t="shared" si="27"/>
        <v>2.202226307405733E-5</v>
      </c>
      <c r="L327">
        <f t="shared" si="28"/>
        <v>0.72111226783452931</v>
      </c>
      <c r="M327" t="s">
        <v>265</v>
      </c>
    </row>
    <row r="328" spans="1:13">
      <c r="A328">
        <f t="shared" si="29"/>
        <v>-59.149999999999977</v>
      </c>
      <c r="B328">
        <v>214</v>
      </c>
      <c r="C328">
        <v>50662.5</v>
      </c>
      <c r="D328">
        <v>0.78785000000000005</v>
      </c>
      <c r="E328">
        <v>1040.8999999999999</v>
      </c>
      <c r="F328">
        <v>742.58999999999992</v>
      </c>
      <c r="G328">
        <f t="shared" si="25"/>
        <v>1.4017156169622538</v>
      </c>
      <c r="H328" s="34">
        <v>1.3658999999999999E-5</v>
      </c>
      <c r="I328">
        <f t="shared" si="26"/>
        <v>1.7337056546296881E-5</v>
      </c>
      <c r="J328">
        <v>1.9720999999999999E-2</v>
      </c>
      <c r="K328">
        <f t="shared" si="27"/>
        <v>2.4047857247939242E-5</v>
      </c>
      <c r="L328">
        <f t="shared" si="28"/>
        <v>0.7209397647178134</v>
      </c>
      <c r="M328" t="s">
        <v>265</v>
      </c>
    </row>
    <row r="329" spans="1:13">
      <c r="A329">
        <f t="shared" si="29"/>
        <v>-49.149999999999977</v>
      </c>
      <c r="B329">
        <v>224</v>
      </c>
      <c r="C329">
        <v>50662.5</v>
      </c>
      <c r="D329">
        <v>0.75256999999999996</v>
      </c>
      <c r="E329">
        <v>1040.8</v>
      </c>
      <c r="F329">
        <v>742.58</v>
      </c>
      <c r="G329">
        <f t="shared" si="25"/>
        <v>1.4015998276279995</v>
      </c>
      <c r="H329" s="34">
        <v>1.4181E-5</v>
      </c>
      <c r="I329">
        <f t="shared" si="26"/>
        <v>1.8843429847057419E-5</v>
      </c>
      <c r="J329">
        <v>2.0476000000000001E-2</v>
      </c>
      <c r="K329">
        <f t="shared" si="27"/>
        <v>2.6141525983057987E-5</v>
      </c>
      <c r="L329">
        <f t="shared" si="28"/>
        <v>0.72082363742918532</v>
      </c>
      <c r="M329" t="s">
        <v>265</v>
      </c>
    </row>
    <row r="330" spans="1:13">
      <c r="A330">
        <f t="shared" si="29"/>
        <v>-39.149999999999977</v>
      </c>
      <c r="B330">
        <v>234</v>
      </c>
      <c r="C330">
        <v>50662.5</v>
      </c>
      <c r="D330">
        <v>0.72031999999999996</v>
      </c>
      <c r="E330">
        <v>1040.5999999999999</v>
      </c>
      <c r="F330">
        <v>742.56999999999994</v>
      </c>
      <c r="G330">
        <f t="shared" si="25"/>
        <v>1.4013493677363751</v>
      </c>
      <c r="H330" s="34">
        <v>1.4695000000000001E-5</v>
      </c>
      <c r="I330">
        <f t="shared" si="26"/>
        <v>2.0400655264326968E-5</v>
      </c>
      <c r="J330">
        <v>2.1218000000000001E-2</v>
      </c>
      <c r="K330">
        <f t="shared" si="27"/>
        <v>2.8307085077954127E-5</v>
      </c>
      <c r="L330">
        <f t="shared" si="28"/>
        <v>0.7206907814120086</v>
      </c>
      <c r="M330" t="s">
        <v>265</v>
      </c>
    </row>
    <row r="331" spans="1:13">
      <c r="A331">
        <f t="shared" si="29"/>
        <v>-29.149999999999977</v>
      </c>
      <c r="B331">
        <v>244</v>
      </c>
      <c r="C331">
        <v>50662.5</v>
      </c>
      <c r="D331">
        <v>0.69072999999999996</v>
      </c>
      <c r="E331">
        <v>1040.5</v>
      </c>
      <c r="F331">
        <v>742.58999999999992</v>
      </c>
      <c r="G331">
        <f t="shared" si="25"/>
        <v>1.4011769617150784</v>
      </c>
      <c r="H331" s="34">
        <v>1.52E-5</v>
      </c>
      <c r="I331">
        <f t="shared" si="26"/>
        <v>2.2005704110144342E-5</v>
      </c>
      <c r="J331">
        <v>2.1949E-2</v>
      </c>
      <c r="K331">
        <f t="shared" si="27"/>
        <v>3.0539669662457201E-5</v>
      </c>
      <c r="L331">
        <f t="shared" si="28"/>
        <v>0.72056130119823225</v>
      </c>
      <c r="M331" t="s">
        <v>265</v>
      </c>
    </row>
    <row r="332" spans="1:13">
      <c r="A332">
        <f t="shared" si="29"/>
        <v>-19.149999999999977</v>
      </c>
      <c r="B332">
        <v>254</v>
      </c>
      <c r="C332">
        <v>50662.5</v>
      </c>
      <c r="D332">
        <v>0.66347</v>
      </c>
      <c r="E332">
        <v>1040.4000000000001</v>
      </c>
      <c r="F332">
        <v>742.61</v>
      </c>
      <c r="G332">
        <f t="shared" si="25"/>
        <v>1.4010045649802725</v>
      </c>
      <c r="H332" s="34">
        <v>1.5696999999999999E-5</v>
      </c>
      <c r="I332">
        <f t="shared" si="26"/>
        <v>2.3658944639546625E-5</v>
      </c>
      <c r="J332">
        <v>2.2668000000000001E-2</v>
      </c>
      <c r="K332">
        <f t="shared" si="27"/>
        <v>3.283912450163934E-5</v>
      </c>
      <c r="L332">
        <f t="shared" si="28"/>
        <v>0.72044992059290625</v>
      </c>
      <c r="M332" t="s">
        <v>265</v>
      </c>
    </row>
    <row r="333" spans="1:13">
      <c r="A333">
        <f t="shared" si="29"/>
        <v>-9.1499999999999773</v>
      </c>
      <c r="B333">
        <v>264</v>
      </c>
      <c r="C333">
        <v>50662.5</v>
      </c>
      <c r="D333">
        <v>0.63829000000000002</v>
      </c>
      <c r="E333">
        <v>1040.4000000000001</v>
      </c>
      <c r="F333">
        <v>742.66</v>
      </c>
      <c r="G333">
        <f t="shared" si="25"/>
        <v>1.4009102415641075</v>
      </c>
      <c r="H333" s="34">
        <v>1.6186999999999999E-5</v>
      </c>
      <c r="I333">
        <f t="shared" si="26"/>
        <v>2.5359946106001972E-5</v>
      </c>
      <c r="J333">
        <v>2.3376000000000001E-2</v>
      </c>
      <c r="K333">
        <f t="shared" si="27"/>
        <v>3.5200741716491159E-5</v>
      </c>
      <c r="L333">
        <f t="shared" si="28"/>
        <v>0.72043783367556469</v>
      </c>
      <c r="M333" t="s">
        <v>265</v>
      </c>
    </row>
    <row r="334" spans="1:13">
      <c r="A334">
        <f t="shared" si="29"/>
        <v>0.85000000000002274</v>
      </c>
      <c r="B334">
        <v>274</v>
      </c>
      <c r="C334">
        <v>50662.5</v>
      </c>
      <c r="D334">
        <v>0.61495999999999995</v>
      </c>
      <c r="E334">
        <v>1040.4000000000001</v>
      </c>
      <c r="F334">
        <v>742.73</v>
      </c>
      <c r="G334">
        <f t="shared" ref="G334:G397" si="30">E334/F334</f>
        <v>1.4007782101167316</v>
      </c>
      <c r="H334" s="34">
        <v>1.6668999999999999E-5</v>
      </c>
      <c r="I334">
        <f t="shared" ref="I334:I397" si="31">H334/D334</f>
        <v>2.7105828021334721E-5</v>
      </c>
      <c r="J334">
        <v>2.4073000000000001E-2</v>
      </c>
      <c r="K334">
        <f t="shared" ref="K334:K397" si="32">J334/E334/D334</f>
        <v>3.7625562753255535E-5</v>
      </c>
      <c r="L334">
        <f t="shared" ref="L334:L397" si="33">H334*E334/J334</f>
        <v>0.72040990321106635</v>
      </c>
      <c r="M334" t="s">
        <v>265</v>
      </c>
    </row>
    <row r="335" spans="1:13">
      <c r="A335">
        <f t="shared" si="29"/>
        <v>10.850000000000023</v>
      </c>
      <c r="B335">
        <v>284</v>
      </c>
      <c r="C335">
        <v>50662.5</v>
      </c>
      <c r="D335">
        <v>0.59326999999999996</v>
      </c>
      <c r="E335">
        <v>1040.4000000000001</v>
      </c>
      <c r="F335">
        <v>742.82</v>
      </c>
      <c r="G335">
        <f t="shared" si="30"/>
        <v>1.4006084919630597</v>
      </c>
      <c r="H335" s="34">
        <v>1.7144000000000001E-5</v>
      </c>
      <c r="I335">
        <f t="shared" si="31"/>
        <v>2.8897466583511727E-5</v>
      </c>
      <c r="J335">
        <v>2.4760999999999998E-2</v>
      </c>
      <c r="K335">
        <f t="shared" si="32"/>
        <v>4.0115799201432326E-5</v>
      </c>
      <c r="L335">
        <f t="shared" si="33"/>
        <v>0.72035126206534494</v>
      </c>
      <c r="M335" t="s">
        <v>265</v>
      </c>
    </row>
    <row r="336" spans="1:13">
      <c r="A336">
        <f t="shared" si="29"/>
        <v>20.850000000000023</v>
      </c>
      <c r="B336">
        <v>294</v>
      </c>
      <c r="C336">
        <v>50662.5</v>
      </c>
      <c r="D336">
        <v>0.57306000000000001</v>
      </c>
      <c r="E336">
        <v>1040.5</v>
      </c>
      <c r="F336">
        <v>742.95</v>
      </c>
      <c r="G336">
        <f t="shared" si="30"/>
        <v>1.4004980146712429</v>
      </c>
      <c r="H336" s="34">
        <v>1.7612E-5</v>
      </c>
      <c r="I336">
        <f t="shared" si="31"/>
        <v>3.0733256552542487E-5</v>
      </c>
      <c r="J336">
        <v>2.5440000000000001E-2</v>
      </c>
      <c r="K336">
        <f t="shared" si="32"/>
        <v>4.2665312110090999E-5</v>
      </c>
      <c r="L336">
        <f t="shared" si="33"/>
        <v>0.72033356918238989</v>
      </c>
      <c r="M336" t="s">
        <v>265</v>
      </c>
    </row>
    <row r="337" spans="1:13">
      <c r="A337">
        <f t="shared" si="29"/>
        <v>30.850000000000023</v>
      </c>
      <c r="B337">
        <v>304</v>
      </c>
      <c r="C337">
        <v>50662.5</v>
      </c>
      <c r="D337">
        <v>0.55418999999999996</v>
      </c>
      <c r="E337">
        <v>1040.5999999999999</v>
      </c>
      <c r="F337">
        <v>743.11</v>
      </c>
      <c r="G337">
        <f t="shared" si="30"/>
        <v>1.4003310411648342</v>
      </c>
      <c r="H337" s="34">
        <v>1.8073000000000001E-5</v>
      </c>
      <c r="I337">
        <f t="shared" si="31"/>
        <v>3.2611559212544438E-5</v>
      </c>
      <c r="J337">
        <v>2.6110000000000001E-2</v>
      </c>
      <c r="K337">
        <f t="shared" si="32"/>
        <v>4.5275615735628868E-5</v>
      </c>
      <c r="L337">
        <f t="shared" si="33"/>
        <v>0.72028968977403296</v>
      </c>
      <c r="M337" t="s">
        <v>265</v>
      </c>
    </row>
    <row r="338" spans="1:13">
      <c r="A338">
        <f t="shared" si="29"/>
        <v>40.850000000000023</v>
      </c>
      <c r="B338">
        <v>314</v>
      </c>
      <c r="C338">
        <v>50662.5</v>
      </c>
      <c r="D338">
        <v>0.53652</v>
      </c>
      <c r="E338">
        <v>1040.7</v>
      </c>
      <c r="F338">
        <v>743.31000000000006</v>
      </c>
      <c r="G338">
        <f t="shared" si="30"/>
        <v>1.4000887920248617</v>
      </c>
      <c r="H338" s="34">
        <v>1.8527999999999999E-5</v>
      </c>
      <c r="I338">
        <f t="shared" si="31"/>
        <v>3.4533661373294566E-5</v>
      </c>
      <c r="J338">
        <v>2.6771E-2</v>
      </c>
      <c r="K338">
        <f t="shared" si="32"/>
        <v>4.794608197570396E-5</v>
      </c>
      <c r="L338">
        <f t="shared" si="33"/>
        <v>0.72026034141421691</v>
      </c>
      <c r="M338" t="s">
        <v>265</v>
      </c>
    </row>
    <row r="339" spans="1:13">
      <c r="A339">
        <f t="shared" si="29"/>
        <v>50.850000000000023</v>
      </c>
      <c r="B339">
        <v>324</v>
      </c>
      <c r="C339">
        <v>50662.5</v>
      </c>
      <c r="D339">
        <v>0.51995000000000002</v>
      </c>
      <c r="E339">
        <v>1040.8999999999999</v>
      </c>
      <c r="F339">
        <v>743.55000000000007</v>
      </c>
      <c r="G339">
        <f t="shared" si="30"/>
        <v>1.3999058570371861</v>
      </c>
      <c r="H339" s="34">
        <v>1.8977000000000001E-5</v>
      </c>
      <c r="I339">
        <f t="shared" si="31"/>
        <v>3.649774016732378E-5</v>
      </c>
      <c r="J339">
        <v>2.7425000000000001E-2</v>
      </c>
      <c r="K339">
        <f t="shared" si="32"/>
        <v>5.0672933321043733E-5</v>
      </c>
      <c r="L339">
        <f t="shared" si="33"/>
        <v>0.72026105013673647</v>
      </c>
      <c r="M339" t="s">
        <v>265</v>
      </c>
    </row>
    <row r="340" spans="1:13">
      <c r="A340">
        <f t="shared" si="29"/>
        <v>60.850000000000023</v>
      </c>
      <c r="B340">
        <v>334</v>
      </c>
      <c r="C340">
        <v>50662.5</v>
      </c>
      <c r="D340">
        <v>0.50436000000000003</v>
      </c>
      <c r="E340">
        <v>1041.1999999999998</v>
      </c>
      <c r="F340">
        <v>743.85</v>
      </c>
      <c r="G340">
        <f t="shared" si="30"/>
        <v>1.399744572158365</v>
      </c>
      <c r="H340" s="34">
        <v>1.942E-5</v>
      </c>
      <c r="I340">
        <f t="shared" si="31"/>
        <v>3.8504243001031009E-5</v>
      </c>
      <c r="J340">
        <v>2.8072E-2</v>
      </c>
      <c r="K340">
        <f t="shared" si="32"/>
        <v>5.3456258658459056E-5</v>
      </c>
      <c r="L340">
        <f t="shared" si="33"/>
        <v>0.72029438586491867</v>
      </c>
      <c r="M340" t="s">
        <v>265</v>
      </c>
    </row>
    <row r="341" spans="1:13">
      <c r="A341">
        <f t="shared" si="29"/>
        <v>70.850000000000023</v>
      </c>
      <c r="B341">
        <v>344</v>
      </c>
      <c r="C341">
        <v>50662.5</v>
      </c>
      <c r="D341">
        <v>0.48969000000000001</v>
      </c>
      <c r="E341">
        <v>1041.5</v>
      </c>
      <c r="F341">
        <v>744.19999999999993</v>
      </c>
      <c r="G341">
        <f t="shared" si="30"/>
        <v>1.3994893845740393</v>
      </c>
      <c r="H341" s="34">
        <v>1.9857999999999999E-5</v>
      </c>
      <c r="I341">
        <f t="shared" si="31"/>
        <v>4.0552186076905797E-5</v>
      </c>
      <c r="J341">
        <v>2.8712000000000001E-2</v>
      </c>
      <c r="K341">
        <f t="shared" si="32"/>
        <v>5.6296699685390821E-5</v>
      </c>
      <c r="L341">
        <f t="shared" si="33"/>
        <v>0.72032972276400098</v>
      </c>
      <c r="M341" t="s">
        <v>265</v>
      </c>
    </row>
    <row r="342" spans="1:13">
      <c r="A342">
        <f t="shared" si="29"/>
        <v>80.850000000000023</v>
      </c>
      <c r="B342">
        <v>354</v>
      </c>
      <c r="C342">
        <v>50662.5</v>
      </c>
      <c r="D342">
        <v>0.47585</v>
      </c>
      <c r="E342">
        <v>1041.9000000000001</v>
      </c>
      <c r="F342">
        <v>744.61</v>
      </c>
      <c r="G342">
        <f t="shared" si="30"/>
        <v>1.3992559863552734</v>
      </c>
      <c r="H342" s="34">
        <v>2.0288999999999998E-5</v>
      </c>
      <c r="I342">
        <f t="shared" si="31"/>
        <v>4.2637385730797514E-5</v>
      </c>
      <c r="J342">
        <v>2.9346000000000001E-2</v>
      </c>
      <c r="K342">
        <f t="shared" si="32"/>
        <v>5.9190608068529428E-5</v>
      </c>
      <c r="L342">
        <f t="shared" si="33"/>
        <v>0.72034039051318755</v>
      </c>
      <c r="M342" t="s">
        <v>265</v>
      </c>
    </row>
    <row r="343" spans="1:13">
      <c r="A343">
        <f t="shared" si="29"/>
        <v>90.850000000000023</v>
      </c>
      <c r="B343">
        <v>364</v>
      </c>
      <c r="C343">
        <v>50662.5</v>
      </c>
      <c r="D343">
        <v>0.46277000000000001</v>
      </c>
      <c r="E343">
        <v>1042.3</v>
      </c>
      <c r="F343">
        <v>745.09</v>
      </c>
      <c r="G343">
        <f t="shared" si="30"/>
        <v>1.398891409091519</v>
      </c>
      <c r="H343" s="34">
        <v>2.0716E-5</v>
      </c>
      <c r="I343">
        <f t="shared" si="31"/>
        <v>4.4765218142921969E-5</v>
      </c>
      <c r="J343">
        <v>2.9974000000000001E-2</v>
      </c>
      <c r="K343">
        <f t="shared" si="32"/>
        <v>6.2142220555163396E-5</v>
      </c>
      <c r="L343">
        <f t="shared" si="33"/>
        <v>0.72036721158337225</v>
      </c>
      <c r="M343" t="s">
        <v>265</v>
      </c>
    </row>
    <row r="344" spans="1:13">
      <c r="A344">
        <f t="shared" si="29"/>
        <v>100.85000000000002</v>
      </c>
      <c r="B344">
        <v>374</v>
      </c>
      <c r="C344">
        <v>50662.5</v>
      </c>
      <c r="D344">
        <v>0.45039000000000001</v>
      </c>
      <c r="E344">
        <v>1042.8</v>
      </c>
      <c r="F344">
        <v>745.63</v>
      </c>
      <c r="G344">
        <f t="shared" si="30"/>
        <v>1.3985488781299036</v>
      </c>
      <c r="H344" s="34">
        <v>2.1138E-5</v>
      </c>
      <c r="I344">
        <f t="shared" si="31"/>
        <v>4.6932658362752279E-5</v>
      </c>
      <c r="J344">
        <v>3.0596000000000002E-2</v>
      </c>
      <c r="K344">
        <f t="shared" si="32"/>
        <v>6.5144070297409981E-5</v>
      </c>
      <c r="L344">
        <f t="shared" si="33"/>
        <v>0.72044405804680345</v>
      </c>
      <c r="M344" t="s">
        <v>265</v>
      </c>
    </row>
    <row r="345" spans="1:13">
      <c r="A345">
        <f t="shared" si="29"/>
        <v>-209.14999999999998</v>
      </c>
      <c r="B345">
        <v>64</v>
      </c>
      <c r="C345">
        <v>40530</v>
      </c>
      <c r="D345">
        <v>863.78</v>
      </c>
      <c r="E345">
        <v>2001.5</v>
      </c>
      <c r="F345">
        <v>1170.4000000000001</v>
      </c>
      <c r="G345">
        <f t="shared" si="30"/>
        <v>1.7100991114149007</v>
      </c>
      <c r="H345">
        <v>2.9502E-4</v>
      </c>
      <c r="I345">
        <f t="shared" si="31"/>
        <v>3.4154530088679991E-7</v>
      </c>
      <c r="J345">
        <v>0.17546999999999999</v>
      </c>
      <c r="K345">
        <f t="shared" si="32"/>
        <v>1.0149488071494135E-7</v>
      </c>
      <c r="L345">
        <f t="shared" si="33"/>
        <v>3.3651480594973506</v>
      </c>
      <c r="M345" t="s">
        <v>267</v>
      </c>
    </row>
    <row r="346" spans="1:13">
      <c r="A346">
        <f t="shared" si="29"/>
        <v>-202.89599999999996</v>
      </c>
      <c r="B346">
        <v>70.254000000000005</v>
      </c>
      <c r="C346">
        <v>40530</v>
      </c>
      <c r="D346">
        <v>837.42</v>
      </c>
      <c r="E346">
        <v>2015.2</v>
      </c>
      <c r="F346">
        <v>1128</v>
      </c>
      <c r="G346">
        <f t="shared" si="30"/>
        <v>1.7865248226950354</v>
      </c>
      <c r="H346">
        <v>2.1734E-4</v>
      </c>
      <c r="I346">
        <f t="shared" si="31"/>
        <v>2.5953523918702683E-7</v>
      </c>
      <c r="J346">
        <v>0.16128000000000001</v>
      </c>
      <c r="K346">
        <f t="shared" si="32"/>
        <v>9.5569437838096456E-8</v>
      </c>
      <c r="L346">
        <f t="shared" si="33"/>
        <v>2.7156719246031744</v>
      </c>
      <c r="M346" t="s">
        <v>267</v>
      </c>
    </row>
    <row r="347" spans="1:13">
      <c r="A347">
        <f t="shared" si="29"/>
        <v>-202.89599999999996</v>
      </c>
      <c r="B347">
        <v>70.254000000000005</v>
      </c>
      <c r="C347">
        <v>40530</v>
      </c>
      <c r="D347">
        <v>1.9616</v>
      </c>
      <c r="E347">
        <v>1082.7</v>
      </c>
      <c r="F347">
        <v>758.42</v>
      </c>
      <c r="G347">
        <f t="shared" si="30"/>
        <v>1.4275731125234041</v>
      </c>
      <c r="H347" s="34">
        <v>4.8982E-6</v>
      </c>
      <c r="I347">
        <f t="shared" si="31"/>
        <v>2.4970432300163133E-6</v>
      </c>
      <c r="J347">
        <v>6.8202999999999996E-3</v>
      </c>
      <c r="K347">
        <f t="shared" si="32"/>
        <v>3.2113296451940052E-6</v>
      </c>
      <c r="L347">
        <f t="shared" si="33"/>
        <v>0.77757300118763117</v>
      </c>
      <c r="M347" t="s">
        <v>265</v>
      </c>
    </row>
    <row r="348" spans="1:13">
      <c r="A348">
        <f t="shared" si="29"/>
        <v>-199.14999999999998</v>
      </c>
      <c r="B348">
        <v>74</v>
      </c>
      <c r="C348">
        <v>40530</v>
      </c>
      <c r="D348">
        <v>1.8562000000000001</v>
      </c>
      <c r="E348">
        <v>1074.7</v>
      </c>
      <c r="F348">
        <v>755.01</v>
      </c>
      <c r="G348">
        <f t="shared" si="30"/>
        <v>1.4234248552999298</v>
      </c>
      <c r="H348" s="34">
        <v>5.1618000000000003E-6</v>
      </c>
      <c r="I348">
        <f t="shared" si="31"/>
        <v>2.7808425816183602E-6</v>
      </c>
      <c r="J348">
        <v>7.2208999999999997E-3</v>
      </c>
      <c r="K348">
        <f t="shared" si="32"/>
        <v>3.6197561396521153E-6</v>
      </c>
      <c r="L348">
        <f t="shared" si="33"/>
        <v>0.76824031076458621</v>
      </c>
      <c r="M348" t="s">
        <v>265</v>
      </c>
    </row>
    <row r="349" spans="1:13">
      <c r="A349">
        <f t="shared" si="29"/>
        <v>-189.14999999999998</v>
      </c>
      <c r="B349">
        <v>84</v>
      </c>
      <c r="C349">
        <v>40530</v>
      </c>
      <c r="D349">
        <v>1.6254</v>
      </c>
      <c r="E349">
        <v>1061.3999999999999</v>
      </c>
      <c r="F349">
        <v>749.53</v>
      </c>
      <c r="G349">
        <f t="shared" si="30"/>
        <v>1.4160874147799287</v>
      </c>
      <c r="H349" s="34">
        <v>5.8556999999999997E-6</v>
      </c>
      <c r="I349">
        <f t="shared" si="31"/>
        <v>3.6026208933185677E-6</v>
      </c>
      <c r="J349">
        <v>8.2959000000000001E-3</v>
      </c>
      <c r="K349">
        <f t="shared" si="32"/>
        <v>4.8086610919376771E-6</v>
      </c>
      <c r="L349">
        <f t="shared" si="33"/>
        <v>0.74919417784688802</v>
      </c>
      <c r="M349" t="s">
        <v>265</v>
      </c>
    </row>
    <row r="350" spans="1:13">
      <c r="A350">
        <f t="shared" si="29"/>
        <v>-179.14999999999998</v>
      </c>
      <c r="B350">
        <v>94</v>
      </c>
      <c r="C350">
        <v>40530</v>
      </c>
      <c r="D350">
        <v>1.4472</v>
      </c>
      <c r="E350">
        <v>1054.2</v>
      </c>
      <c r="F350">
        <v>746.75</v>
      </c>
      <c r="G350">
        <f t="shared" si="30"/>
        <v>1.4117174422497489</v>
      </c>
      <c r="H350" s="34">
        <v>6.5350000000000001E-6</v>
      </c>
      <c r="I350">
        <f t="shared" si="31"/>
        <v>4.515616362631288E-6</v>
      </c>
      <c r="J350">
        <v>9.3319000000000006E-3</v>
      </c>
      <c r="K350">
        <f t="shared" si="32"/>
        <v>6.116718731433999E-6</v>
      </c>
      <c r="L350">
        <f t="shared" si="33"/>
        <v>0.73824162282064743</v>
      </c>
      <c r="M350" t="s">
        <v>265</v>
      </c>
    </row>
    <row r="351" spans="1:13">
      <c r="A351">
        <f t="shared" si="29"/>
        <v>-169.14999999999998</v>
      </c>
      <c r="B351">
        <v>104</v>
      </c>
      <c r="C351">
        <v>40530</v>
      </c>
      <c r="D351">
        <v>1.3048999999999999</v>
      </c>
      <c r="E351">
        <v>1049.9000000000001</v>
      </c>
      <c r="F351">
        <v>745.21</v>
      </c>
      <c r="G351">
        <f t="shared" si="30"/>
        <v>1.4088646153433262</v>
      </c>
      <c r="H351" s="34">
        <v>7.1995000000000003E-6</v>
      </c>
      <c r="I351">
        <f t="shared" si="31"/>
        <v>5.517281017702506E-6</v>
      </c>
      <c r="J351">
        <v>1.0326999999999999E-2</v>
      </c>
      <c r="K351">
        <f t="shared" si="32"/>
        <v>7.5378763689152446E-6</v>
      </c>
      <c r="L351">
        <f t="shared" si="33"/>
        <v>0.73194103321390547</v>
      </c>
      <c r="M351" t="s">
        <v>265</v>
      </c>
    </row>
    <row r="352" spans="1:13">
      <c r="A352">
        <f t="shared" si="29"/>
        <v>-159.14999999999998</v>
      </c>
      <c r="B352">
        <v>114</v>
      </c>
      <c r="C352">
        <v>40530</v>
      </c>
      <c r="D352">
        <v>1.1884999999999999</v>
      </c>
      <c r="E352">
        <v>1047.1999999999998</v>
      </c>
      <c r="F352">
        <v>744.29</v>
      </c>
      <c r="G352">
        <f t="shared" si="30"/>
        <v>1.406978462695992</v>
      </c>
      <c r="H352" s="34">
        <v>7.8493999999999998E-6</v>
      </c>
      <c r="I352">
        <f t="shared" si="31"/>
        <v>6.6044594026083305E-6</v>
      </c>
      <c r="J352">
        <v>1.1287999999999999E-2</v>
      </c>
      <c r="K352">
        <f t="shared" si="32"/>
        <v>9.0696009921924956E-6</v>
      </c>
      <c r="L352">
        <f t="shared" si="33"/>
        <v>0.72819734939759029</v>
      </c>
      <c r="M352" t="s">
        <v>265</v>
      </c>
    </row>
    <row r="353" spans="1:13">
      <c r="A353">
        <f t="shared" si="29"/>
        <v>-149.14999999999998</v>
      </c>
      <c r="B353">
        <v>124</v>
      </c>
      <c r="C353">
        <v>40530</v>
      </c>
      <c r="D353">
        <v>1.0912999999999999</v>
      </c>
      <c r="E353">
        <v>1045.4000000000001</v>
      </c>
      <c r="F353">
        <v>743.71</v>
      </c>
      <c r="G353">
        <f t="shared" si="30"/>
        <v>1.4056554302080113</v>
      </c>
      <c r="H353" s="34">
        <v>8.4851999999999997E-6</v>
      </c>
      <c r="I353">
        <f t="shared" si="31"/>
        <v>7.775313845871896E-6</v>
      </c>
      <c r="J353">
        <v>1.222E-2</v>
      </c>
      <c r="K353">
        <f t="shared" si="32"/>
        <v>1.0711358498106954E-5</v>
      </c>
      <c r="L353">
        <f t="shared" si="33"/>
        <v>0.72589427823240593</v>
      </c>
      <c r="M353" t="s">
        <v>265</v>
      </c>
    </row>
    <row r="354" spans="1:13">
      <c r="A354">
        <f t="shared" si="29"/>
        <v>-139.14999999999998</v>
      </c>
      <c r="B354">
        <v>134</v>
      </c>
      <c r="C354">
        <v>40530</v>
      </c>
      <c r="D354">
        <v>1.0089999999999999</v>
      </c>
      <c r="E354">
        <v>1044.1000000000001</v>
      </c>
      <c r="F354">
        <v>743.34</v>
      </c>
      <c r="G354">
        <f t="shared" si="30"/>
        <v>1.404606236715366</v>
      </c>
      <c r="H354" s="34">
        <v>9.1074000000000003E-6</v>
      </c>
      <c r="I354">
        <f t="shared" si="31"/>
        <v>9.026164519326066E-6</v>
      </c>
      <c r="J354">
        <v>1.3128000000000001E-2</v>
      </c>
      <c r="K354">
        <f t="shared" si="32"/>
        <v>1.2461356079927715E-5</v>
      </c>
      <c r="L354">
        <f t="shared" si="33"/>
        <v>0.72433244515539319</v>
      </c>
      <c r="M354" t="s">
        <v>265</v>
      </c>
    </row>
    <row r="355" spans="1:13">
      <c r="A355">
        <f t="shared" si="29"/>
        <v>-129.14999999999998</v>
      </c>
      <c r="B355">
        <v>144</v>
      </c>
      <c r="C355">
        <v>40530</v>
      </c>
      <c r="D355">
        <v>0.93835000000000002</v>
      </c>
      <c r="E355">
        <v>1043.1999999999998</v>
      </c>
      <c r="F355">
        <v>743.07999999999993</v>
      </c>
      <c r="G355">
        <f t="shared" si="30"/>
        <v>1.4038865263497873</v>
      </c>
      <c r="H355" s="34">
        <v>9.7164000000000007E-6</v>
      </c>
      <c r="I355">
        <f t="shared" si="31"/>
        <v>1.0354771673682529E-5</v>
      </c>
      <c r="J355">
        <v>1.4014E-2</v>
      </c>
      <c r="K355">
        <f t="shared" si="32"/>
        <v>1.4316263275080495E-5</v>
      </c>
      <c r="L355">
        <f t="shared" si="33"/>
        <v>0.72328731839588978</v>
      </c>
      <c r="M355" t="s">
        <v>265</v>
      </c>
    </row>
    <row r="356" spans="1:13">
      <c r="A356">
        <f t="shared" si="29"/>
        <v>-119.14999999999998</v>
      </c>
      <c r="B356">
        <v>154</v>
      </c>
      <c r="C356">
        <v>40530</v>
      </c>
      <c r="D356">
        <v>0.87697999999999998</v>
      </c>
      <c r="E356">
        <v>1042.5</v>
      </c>
      <c r="F356">
        <v>742.9</v>
      </c>
      <c r="G356">
        <f t="shared" si="30"/>
        <v>1.403284425898506</v>
      </c>
      <c r="H356" s="34">
        <v>1.0312999999999999E-5</v>
      </c>
      <c r="I356">
        <f t="shared" si="31"/>
        <v>1.1759675249150493E-5</v>
      </c>
      <c r="J356">
        <v>1.4879E-2</v>
      </c>
      <c r="K356">
        <f t="shared" si="32"/>
        <v>1.6274512602739082E-5</v>
      </c>
      <c r="L356">
        <f t="shared" si="33"/>
        <v>0.72258233080180112</v>
      </c>
      <c r="M356" t="s">
        <v>265</v>
      </c>
    </row>
    <row r="357" spans="1:13">
      <c r="A357">
        <f t="shared" si="29"/>
        <v>-109.14999999999998</v>
      </c>
      <c r="B357">
        <v>164</v>
      </c>
      <c r="C357">
        <v>40530</v>
      </c>
      <c r="D357">
        <v>0.82318999999999998</v>
      </c>
      <c r="E357">
        <v>1041.9000000000001</v>
      </c>
      <c r="F357">
        <v>742.78</v>
      </c>
      <c r="G357">
        <f t="shared" si="30"/>
        <v>1.4027033576563721</v>
      </c>
      <c r="H357" s="34">
        <v>1.0896999999999999E-5</v>
      </c>
      <c r="I357">
        <f t="shared" si="31"/>
        <v>1.3237527180845248E-5</v>
      </c>
      <c r="J357">
        <v>1.5726E-2</v>
      </c>
      <c r="K357">
        <f t="shared" si="32"/>
        <v>1.8335474238384118E-5</v>
      </c>
      <c r="L357">
        <f t="shared" si="33"/>
        <v>0.72196262876764594</v>
      </c>
      <c r="M357" t="s">
        <v>265</v>
      </c>
    </row>
    <row r="358" spans="1:13">
      <c r="A358">
        <f t="shared" si="29"/>
        <v>-99.149999999999977</v>
      </c>
      <c r="B358">
        <v>174</v>
      </c>
      <c r="C358">
        <v>40530</v>
      </c>
      <c r="D358">
        <v>0.77564</v>
      </c>
      <c r="E358">
        <v>1041.5</v>
      </c>
      <c r="F358">
        <v>742.68999999999994</v>
      </c>
      <c r="G358">
        <f t="shared" si="30"/>
        <v>1.4023347560893509</v>
      </c>
      <c r="H358" s="34">
        <v>1.147E-5</v>
      </c>
      <c r="I358">
        <f t="shared" si="31"/>
        <v>1.4787788149141355E-5</v>
      </c>
      <c r="J358">
        <v>1.6556000000000001E-2</v>
      </c>
      <c r="K358">
        <f t="shared" si="32"/>
        <v>2.0494434800352444E-5</v>
      </c>
      <c r="L358">
        <f t="shared" si="33"/>
        <v>0.721551401304663</v>
      </c>
      <c r="M358" t="s">
        <v>265</v>
      </c>
    </row>
    <row r="359" spans="1:13">
      <c r="A359">
        <f t="shared" si="29"/>
        <v>-89.149999999999977</v>
      </c>
      <c r="B359">
        <v>184</v>
      </c>
      <c r="C359">
        <v>40530</v>
      </c>
      <c r="D359">
        <v>0.73329999999999995</v>
      </c>
      <c r="E359">
        <v>1041.1999999999998</v>
      </c>
      <c r="F359">
        <v>742.61999999999989</v>
      </c>
      <c r="G359">
        <f t="shared" si="30"/>
        <v>1.402062966254612</v>
      </c>
      <c r="H359" s="34">
        <v>1.2031999999999999E-5</v>
      </c>
      <c r="I359">
        <f t="shared" si="31"/>
        <v>1.6408018546297561E-5</v>
      </c>
      <c r="J359">
        <v>1.7368999999999999E-2</v>
      </c>
      <c r="K359">
        <f t="shared" si="32"/>
        <v>2.2748825047874827E-5</v>
      </c>
      <c r="L359">
        <f t="shared" si="33"/>
        <v>0.72126883528124808</v>
      </c>
      <c r="M359" t="s">
        <v>265</v>
      </c>
    </row>
    <row r="360" spans="1:13">
      <c r="A360">
        <f t="shared" si="29"/>
        <v>-79.149999999999977</v>
      </c>
      <c r="B360">
        <v>194</v>
      </c>
      <c r="C360">
        <v>40530</v>
      </c>
      <c r="D360">
        <v>0.69535999999999998</v>
      </c>
      <c r="E360">
        <v>1040.8999999999999</v>
      </c>
      <c r="F360">
        <v>742.58</v>
      </c>
      <c r="G360">
        <f t="shared" si="30"/>
        <v>1.4017344932532518</v>
      </c>
      <c r="H360" s="34">
        <v>1.2583E-5</v>
      </c>
      <c r="I360">
        <f t="shared" si="31"/>
        <v>1.8095662678324895E-5</v>
      </c>
      <c r="J360">
        <v>1.8166000000000002E-2</v>
      </c>
      <c r="K360">
        <f t="shared" si="32"/>
        <v>2.5098085628666517E-5</v>
      </c>
      <c r="L360">
        <f t="shared" si="33"/>
        <v>0.72099772652207406</v>
      </c>
      <c r="M360" t="s">
        <v>265</v>
      </c>
    </row>
    <row r="361" spans="1:13">
      <c r="A361">
        <f t="shared" si="29"/>
        <v>-69.149999999999977</v>
      </c>
      <c r="B361">
        <v>204</v>
      </c>
      <c r="C361">
        <v>40530</v>
      </c>
      <c r="D361">
        <v>0.66115999999999997</v>
      </c>
      <c r="E361">
        <v>1040.7</v>
      </c>
      <c r="F361">
        <v>742.55000000000007</v>
      </c>
      <c r="G361">
        <f t="shared" si="30"/>
        <v>1.4015217830449127</v>
      </c>
      <c r="H361" s="34">
        <v>1.3125000000000001E-5</v>
      </c>
      <c r="I361">
        <f t="shared" si="31"/>
        <v>1.9851473168370743E-5</v>
      </c>
      <c r="J361">
        <v>1.8949000000000001E-2</v>
      </c>
      <c r="K361">
        <f t="shared" si="32"/>
        <v>2.7539380733111483E-5</v>
      </c>
      <c r="L361">
        <f t="shared" si="33"/>
        <v>0.72083949021056526</v>
      </c>
      <c r="M361" t="s">
        <v>265</v>
      </c>
    </row>
    <row r="362" spans="1:13">
      <c r="A362">
        <f t="shared" si="29"/>
        <v>-59.149999999999977</v>
      </c>
      <c r="B362">
        <v>214</v>
      </c>
      <c r="C362">
        <v>40530</v>
      </c>
      <c r="D362">
        <v>0.63017999999999996</v>
      </c>
      <c r="E362">
        <v>1040.5999999999999</v>
      </c>
      <c r="F362">
        <v>742.53</v>
      </c>
      <c r="G362">
        <f t="shared" si="30"/>
        <v>1.4014248582548852</v>
      </c>
      <c r="H362" s="34">
        <v>1.3657E-5</v>
      </c>
      <c r="I362">
        <f t="shared" si="31"/>
        <v>2.167158589609318E-5</v>
      </c>
      <c r="J362">
        <v>1.9716999999999998E-2</v>
      </c>
      <c r="K362">
        <f t="shared" si="32"/>
        <v>3.0067159331948072E-5</v>
      </c>
      <c r="L362">
        <f t="shared" si="33"/>
        <v>0.7207726428969925</v>
      </c>
      <c r="M362" t="s">
        <v>265</v>
      </c>
    </row>
    <row r="363" spans="1:13">
      <c r="A363">
        <f t="shared" si="29"/>
        <v>-49.149999999999977</v>
      </c>
      <c r="B363">
        <v>224</v>
      </c>
      <c r="C363">
        <v>40530</v>
      </c>
      <c r="D363">
        <v>0.60197000000000001</v>
      </c>
      <c r="E363">
        <v>1040.4000000000001</v>
      </c>
      <c r="F363">
        <v>742.52</v>
      </c>
      <c r="G363">
        <f t="shared" si="30"/>
        <v>1.4011743791413027</v>
      </c>
      <c r="H363" s="34">
        <v>1.4178999999999999E-5</v>
      </c>
      <c r="I363">
        <f t="shared" si="31"/>
        <v>2.3554329949997508E-5</v>
      </c>
      <c r="J363">
        <v>2.0472000000000001E-2</v>
      </c>
      <c r="K363">
        <f t="shared" si="32"/>
        <v>3.2687754023463026E-5</v>
      </c>
      <c r="L363">
        <f t="shared" si="33"/>
        <v>0.72058575615474796</v>
      </c>
      <c r="M363" t="s">
        <v>265</v>
      </c>
    </row>
    <row r="364" spans="1:13">
      <c r="A364">
        <f t="shared" si="29"/>
        <v>-39.149999999999977</v>
      </c>
      <c r="B364">
        <v>234</v>
      </c>
      <c r="C364">
        <v>40530</v>
      </c>
      <c r="D364">
        <v>0.57618999999999998</v>
      </c>
      <c r="E364">
        <v>1040.3</v>
      </c>
      <c r="F364">
        <v>742.53</v>
      </c>
      <c r="G364">
        <f t="shared" si="30"/>
        <v>1.4010208341750501</v>
      </c>
      <c r="H364" s="34">
        <v>1.4693E-5</v>
      </c>
      <c r="I364">
        <f t="shared" si="31"/>
        <v>2.5500269008486785E-5</v>
      </c>
      <c r="J364">
        <v>2.1215000000000001E-2</v>
      </c>
      <c r="K364">
        <f t="shared" si="32"/>
        <v>3.5393109600021548E-5</v>
      </c>
      <c r="L364">
        <f t="shared" si="33"/>
        <v>0.72048682064576941</v>
      </c>
      <c r="M364" t="s">
        <v>265</v>
      </c>
    </row>
    <row r="365" spans="1:13">
      <c r="A365">
        <f t="shared" si="29"/>
        <v>-29.149999999999977</v>
      </c>
      <c r="B365">
        <v>244</v>
      </c>
      <c r="C365">
        <v>40530</v>
      </c>
      <c r="D365">
        <v>0.55252999999999997</v>
      </c>
      <c r="E365">
        <v>1040.2</v>
      </c>
      <c r="F365">
        <v>742.54</v>
      </c>
      <c r="G365">
        <f t="shared" si="30"/>
        <v>1.4008672933444664</v>
      </c>
      <c r="H365" s="34">
        <v>1.5197999999999999E-5</v>
      </c>
      <c r="I365">
        <f t="shared" si="31"/>
        <v>2.7506198758438457E-5</v>
      </c>
      <c r="J365">
        <v>2.1944999999999999E-2</v>
      </c>
      <c r="K365">
        <f t="shared" si="32"/>
        <v>3.8182369177155204E-5</v>
      </c>
      <c r="L365">
        <f t="shared" si="33"/>
        <v>0.72039004784688987</v>
      </c>
      <c r="M365" t="s">
        <v>265</v>
      </c>
    </row>
    <row r="366" spans="1:13">
      <c r="A366">
        <f t="shared" si="29"/>
        <v>-19.149999999999977</v>
      </c>
      <c r="B366">
        <v>254</v>
      </c>
      <c r="C366">
        <v>40530</v>
      </c>
      <c r="D366">
        <v>0.53073999999999999</v>
      </c>
      <c r="E366">
        <v>1040.2</v>
      </c>
      <c r="F366">
        <v>742.58</v>
      </c>
      <c r="G366">
        <f t="shared" si="30"/>
        <v>1.4007918338764846</v>
      </c>
      <c r="H366" s="34">
        <v>1.5696E-5</v>
      </c>
      <c r="I366">
        <f t="shared" si="31"/>
        <v>2.9573802615216493E-5</v>
      </c>
      <c r="J366">
        <v>2.2664E-2</v>
      </c>
      <c r="K366">
        <f t="shared" si="32"/>
        <v>4.1052337622336561E-5</v>
      </c>
      <c r="L366">
        <f t="shared" si="33"/>
        <v>0.72039265795976004</v>
      </c>
      <c r="M366" t="s">
        <v>265</v>
      </c>
    </row>
    <row r="367" spans="1:13">
      <c r="A367">
        <f t="shared" ref="A367:A430" si="34">B367-273.15</f>
        <v>-9.1499999999999773</v>
      </c>
      <c r="B367">
        <v>264</v>
      </c>
      <c r="C367">
        <v>40530</v>
      </c>
      <c r="D367">
        <v>0.51061000000000001</v>
      </c>
      <c r="E367">
        <v>1040.2</v>
      </c>
      <c r="F367">
        <v>742.63</v>
      </c>
      <c r="G367">
        <f t="shared" si="30"/>
        <v>1.400697520972759</v>
      </c>
      <c r="H367" s="34">
        <v>1.6184999999999998E-5</v>
      </c>
      <c r="I367">
        <f t="shared" si="31"/>
        <v>3.1697381563228291E-5</v>
      </c>
      <c r="J367">
        <v>2.3372E-2</v>
      </c>
      <c r="K367">
        <f t="shared" si="32"/>
        <v>4.4003752391179001E-5</v>
      </c>
      <c r="L367">
        <f t="shared" si="33"/>
        <v>0.72033360431285298</v>
      </c>
      <c r="M367" t="s">
        <v>265</v>
      </c>
    </row>
    <row r="368" spans="1:13">
      <c r="A368">
        <f t="shared" si="34"/>
        <v>0.85000000000002274</v>
      </c>
      <c r="B368">
        <v>274</v>
      </c>
      <c r="C368">
        <v>40530</v>
      </c>
      <c r="D368">
        <v>0.49195</v>
      </c>
      <c r="E368">
        <v>1040.2</v>
      </c>
      <c r="F368">
        <v>742.7</v>
      </c>
      <c r="G368">
        <f t="shared" si="30"/>
        <v>1.4005655042412817</v>
      </c>
      <c r="H368" s="34">
        <v>1.6667000000000002E-5</v>
      </c>
      <c r="I368">
        <f t="shared" si="31"/>
        <v>3.3879459294643766E-5</v>
      </c>
      <c r="J368">
        <v>2.4070000000000001E-2</v>
      </c>
      <c r="K368">
        <f t="shared" si="32"/>
        <v>4.7036854988072821E-5</v>
      </c>
      <c r="L368">
        <f t="shared" si="33"/>
        <v>0.72027475695887011</v>
      </c>
      <c r="M368" t="s">
        <v>265</v>
      </c>
    </row>
    <row r="369" spans="1:13">
      <c r="A369">
        <f t="shared" si="34"/>
        <v>10.850000000000023</v>
      </c>
      <c r="B369">
        <v>284</v>
      </c>
      <c r="C369">
        <v>40530</v>
      </c>
      <c r="D369">
        <v>0.47460000000000002</v>
      </c>
      <c r="E369">
        <v>1040.2</v>
      </c>
      <c r="F369">
        <v>742.80000000000007</v>
      </c>
      <c r="G369">
        <f t="shared" si="30"/>
        <v>1.4003769520732363</v>
      </c>
      <c r="H369" s="34">
        <v>1.7142E-5</v>
      </c>
      <c r="I369">
        <f t="shared" si="31"/>
        <v>3.611883691529709E-5</v>
      </c>
      <c r="J369">
        <v>2.4757999999999999E-2</v>
      </c>
      <c r="K369">
        <f t="shared" si="32"/>
        <v>5.0150004379364627E-5</v>
      </c>
      <c r="L369">
        <f t="shared" si="33"/>
        <v>0.7202160271427418</v>
      </c>
      <c r="M369" t="s">
        <v>265</v>
      </c>
    </row>
    <row r="370" spans="1:13">
      <c r="A370">
        <f t="shared" si="34"/>
        <v>20.850000000000023</v>
      </c>
      <c r="B370">
        <v>294</v>
      </c>
      <c r="C370">
        <v>40530</v>
      </c>
      <c r="D370">
        <v>0.45844000000000001</v>
      </c>
      <c r="E370">
        <v>1040.3</v>
      </c>
      <c r="F370">
        <v>742.92000000000007</v>
      </c>
      <c r="G370">
        <f t="shared" si="30"/>
        <v>1.4002853604694985</v>
      </c>
      <c r="H370" s="34">
        <v>1.7609999999999999E-5</v>
      </c>
      <c r="I370">
        <f t="shared" si="31"/>
        <v>3.8412878457377191E-5</v>
      </c>
      <c r="J370">
        <v>2.5437000000000001E-2</v>
      </c>
      <c r="K370">
        <f t="shared" si="32"/>
        <v>5.3336533679120087E-5</v>
      </c>
      <c r="L370">
        <f t="shared" si="33"/>
        <v>0.72019825451114516</v>
      </c>
      <c r="M370" t="s">
        <v>265</v>
      </c>
    </row>
    <row r="371" spans="1:13">
      <c r="A371">
        <f t="shared" si="34"/>
        <v>30.850000000000023</v>
      </c>
      <c r="B371">
        <v>304</v>
      </c>
      <c r="C371">
        <v>40530</v>
      </c>
      <c r="D371">
        <v>0.44335000000000002</v>
      </c>
      <c r="E371">
        <v>1040.4000000000001</v>
      </c>
      <c r="F371">
        <v>743.07999999999993</v>
      </c>
      <c r="G371">
        <f t="shared" si="30"/>
        <v>1.4001184260106585</v>
      </c>
      <c r="H371" s="34">
        <v>1.8071999999999999E-5</v>
      </c>
      <c r="I371">
        <f t="shared" si="31"/>
        <v>4.0762377354234801E-5</v>
      </c>
      <c r="J371">
        <v>2.6107000000000002E-2</v>
      </c>
      <c r="K371">
        <f t="shared" si="32"/>
        <v>5.6599150494598132E-5</v>
      </c>
      <c r="L371">
        <f t="shared" si="33"/>
        <v>0.72019415482437665</v>
      </c>
      <c r="M371" t="s">
        <v>265</v>
      </c>
    </row>
    <row r="372" spans="1:13">
      <c r="A372">
        <f t="shared" si="34"/>
        <v>40.850000000000023</v>
      </c>
      <c r="B372">
        <v>314</v>
      </c>
      <c r="C372">
        <v>40530</v>
      </c>
      <c r="D372">
        <v>0.42920999999999998</v>
      </c>
      <c r="E372">
        <v>1040.5999999999999</v>
      </c>
      <c r="F372">
        <v>743.29</v>
      </c>
      <c r="G372">
        <f t="shared" si="30"/>
        <v>1.3999919277805433</v>
      </c>
      <c r="H372" s="34">
        <v>1.8527000000000001E-5</v>
      </c>
      <c r="I372">
        <f t="shared" si="31"/>
        <v>4.3165350294727528E-5</v>
      </c>
      <c r="J372">
        <v>2.6768E-2</v>
      </c>
      <c r="K372">
        <f t="shared" si="32"/>
        <v>5.993248290555114E-5</v>
      </c>
      <c r="L372">
        <f t="shared" si="33"/>
        <v>0.72023297220561855</v>
      </c>
      <c r="M372" t="s">
        <v>265</v>
      </c>
    </row>
    <row r="373" spans="1:13">
      <c r="A373">
        <f t="shared" si="34"/>
        <v>50.850000000000023</v>
      </c>
      <c r="B373">
        <v>324</v>
      </c>
      <c r="C373">
        <v>40530</v>
      </c>
      <c r="D373">
        <v>0.41596</v>
      </c>
      <c r="E373">
        <v>1040.8</v>
      </c>
      <c r="F373">
        <v>743.53</v>
      </c>
      <c r="G373">
        <f t="shared" si="30"/>
        <v>1.3998090191384343</v>
      </c>
      <c r="H373" s="34">
        <v>1.8975999999999999E-5</v>
      </c>
      <c r="I373">
        <f t="shared" si="31"/>
        <v>4.5619771131839601E-5</v>
      </c>
      <c r="J373">
        <v>2.7421999999999998E-2</v>
      </c>
      <c r="K373">
        <f t="shared" si="32"/>
        <v>6.3340322958683356E-5</v>
      </c>
      <c r="L373">
        <f t="shared" si="33"/>
        <v>0.72023268908175919</v>
      </c>
      <c r="M373" t="s">
        <v>265</v>
      </c>
    </row>
    <row r="374" spans="1:13">
      <c r="A374">
        <f t="shared" si="34"/>
        <v>60.850000000000023</v>
      </c>
      <c r="B374">
        <v>334</v>
      </c>
      <c r="C374">
        <v>40530</v>
      </c>
      <c r="D374">
        <v>0.40349000000000002</v>
      </c>
      <c r="E374">
        <v>1041.0999999999999</v>
      </c>
      <c r="F374">
        <v>743.83</v>
      </c>
      <c r="G374">
        <f t="shared" si="30"/>
        <v>1.3996477689794709</v>
      </c>
      <c r="H374" s="34">
        <v>1.9419000000000002E-5</v>
      </c>
      <c r="I374">
        <f t="shared" si="31"/>
        <v>4.8127586805125286E-5</v>
      </c>
      <c r="J374">
        <v>2.8069E-2</v>
      </c>
      <c r="K374">
        <f t="shared" si="32"/>
        <v>6.6819268713630813E-5</v>
      </c>
      <c r="L374">
        <f t="shared" si="33"/>
        <v>0.72026509316327625</v>
      </c>
      <c r="M374" t="s">
        <v>265</v>
      </c>
    </row>
    <row r="375" spans="1:13">
      <c r="A375">
        <f t="shared" si="34"/>
        <v>70.850000000000023</v>
      </c>
      <c r="B375">
        <v>344</v>
      </c>
      <c r="C375">
        <v>40530</v>
      </c>
      <c r="D375">
        <v>0.39176</v>
      </c>
      <c r="E375">
        <v>1041.4000000000001</v>
      </c>
      <c r="F375">
        <v>744.18</v>
      </c>
      <c r="G375">
        <f t="shared" si="30"/>
        <v>1.3993926200650382</v>
      </c>
      <c r="H375" s="34">
        <v>1.9856000000000001E-5</v>
      </c>
      <c r="I375">
        <f t="shared" si="31"/>
        <v>5.0684092301409027E-5</v>
      </c>
      <c r="J375">
        <v>2.8708999999999998E-2</v>
      </c>
      <c r="K375">
        <f t="shared" si="32"/>
        <v>7.0368841460375256E-5</v>
      </c>
      <c r="L375">
        <f t="shared" si="33"/>
        <v>0.7202632763244976</v>
      </c>
      <c r="M375" t="s">
        <v>265</v>
      </c>
    </row>
    <row r="376" spans="1:13">
      <c r="A376">
        <f t="shared" si="34"/>
        <v>80.850000000000023</v>
      </c>
      <c r="B376">
        <v>354</v>
      </c>
      <c r="C376">
        <v>40530</v>
      </c>
      <c r="D376">
        <v>0.38068000000000002</v>
      </c>
      <c r="E376">
        <v>1041.8</v>
      </c>
      <c r="F376">
        <v>744.6</v>
      </c>
      <c r="G376">
        <f t="shared" si="30"/>
        <v>1.3991404781090517</v>
      </c>
      <c r="H376" s="34">
        <v>2.0288E-5</v>
      </c>
      <c r="I376">
        <f t="shared" si="31"/>
        <v>5.3294105285278971E-5</v>
      </c>
      <c r="J376">
        <v>2.9343000000000001E-2</v>
      </c>
      <c r="K376">
        <f t="shared" si="32"/>
        <v>7.3987797608559462E-5</v>
      </c>
      <c r="L376">
        <f t="shared" si="33"/>
        <v>0.7203093889513682</v>
      </c>
      <c r="M376" t="s">
        <v>265</v>
      </c>
    </row>
    <row r="377" spans="1:13">
      <c r="A377">
        <f t="shared" si="34"/>
        <v>90.850000000000023</v>
      </c>
      <c r="B377">
        <v>364</v>
      </c>
      <c r="C377">
        <v>40530</v>
      </c>
      <c r="D377">
        <v>0.37021999999999999</v>
      </c>
      <c r="E377">
        <v>1042.2</v>
      </c>
      <c r="F377">
        <v>745.07</v>
      </c>
      <c r="G377">
        <f t="shared" si="30"/>
        <v>1.3987947441180022</v>
      </c>
      <c r="H377" s="34">
        <v>2.0715000000000001E-5</v>
      </c>
      <c r="I377">
        <f t="shared" si="31"/>
        <v>5.5953217006104483E-5</v>
      </c>
      <c r="J377">
        <v>2.9971000000000001E-2</v>
      </c>
      <c r="K377">
        <f t="shared" si="32"/>
        <v>7.7676614425664067E-5</v>
      </c>
      <c r="L377">
        <f t="shared" si="33"/>
        <v>0.72033542424343544</v>
      </c>
      <c r="M377" t="s">
        <v>265</v>
      </c>
    </row>
    <row r="378" spans="1:13">
      <c r="A378">
        <f t="shared" si="34"/>
        <v>100.85000000000002</v>
      </c>
      <c r="B378">
        <v>374</v>
      </c>
      <c r="C378">
        <v>40530</v>
      </c>
      <c r="D378">
        <v>0.36031999999999997</v>
      </c>
      <c r="E378">
        <v>1042.7</v>
      </c>
      <c r="F378">
        <v>745.62</v>
      </c>
      <c r="G378">
        <f t="shared" si="30"/>
        <v>1.3984335184142056</v>
      </c>
      <c r="H378" s="34">
        <v>2.1135999999999999E-5</v>
      </c>
      <c r="I378">
        <f t="shared" si="31"/>
        <v>5.8658969804618115E-5</v>
      </c>
      <c r="J378">
        <v>3.0594E-2</v>
      </c>
      <c r="K378">
        <f t="shared" si="32"/>
        <v>8.1430765973227389E-5</v>
      </c>
      <c r="L378">
        <f t="shared" si="33"/>
        <v>0.72035389945741002</v>
      </c>
      <c r="M378" t="s">
        <v>265</v>
      </c>
    </row>
    <row r="379" spans="1:13">
      <c r="A379">
        <f t="shared" si="34"/>
        <v>-209.14999999999998</v>
      </c>
      <c r="B379">
        <v>64</v>
      </c>
      <c r="C379">
        <v>30397.5</v>
      </c>
      <c r="D379">
        <v>863.76</v>
      </c>
      <c r="E379">
        <v>2001.5</v>
      </c>
      <c r="F379">
        <v>1170.4000000000001</v>
      </c>
      <c r="G379">
        <f t="shared" si="30"/>
        <v>1.7100991114149007</v>
      </c>
      <c r="H379">
        <v>2.9498000000000003E-4</v>
      </c>
      <c r="I379">
        <f t="shared" si="31"/>
        <v>3.4150690006483288E-7</v>
      </c>
      <c r="J379">
        <v>0.17546</v>
      </c>
      <c r="K379">
        <f t="shared" si="32"/>
        <v>1.014914464795101E-7</v>
      </c>
      <c r="L379">
        <f t="shared" si="33"/>
        <v>3.3648835632052889</v>
      </c>
      <c r="M379" t="s">
        <v>267</v>
      </c>
    </row>
    <row r="380" spans="1:13">
      <c r="A380">
        <f t="shared" si="34"/>
        <v>-204.81599999999997</v>
      </c>
      <c r="B380">
        <v>68.334000000000003</v>
      </c>
      <c r="C380">
        <v>30397.5</v>
      </c>
      <c r="D380">
        <v>845.62</v>
      </c>
      <c r="E380">
        <v>2010.3</v>
      </c>
      <c r="F380">
        <v>1140.7</v>
      </c>
      <c r="G380">
        <f t="shared" si="30"/>
        <v>1.7623389147014989</v>
      </c>
      <c r="H380">
        <v>2.3769000000000001E-4</v>
      </c>
      <c r="I380">
        <f t="shared" si="31"/>
        <v>2.8108370189919822E-7</v>
      </c>
      <c r="J380">
        <v>0.16556999999999999</v>
      </c>
      <c r="K380">
        <f t="shared" si="32"/>
        <v>9.7396988795703827E-8</v>
      </c>
      <c r="L380">
        <f t="shared" si="33"/>
        <v>2.8859588512411669</v>
      </c>
      <c r="M380" t="s">
        <v>267</v>
      </c>
    </row>
    <row r="381" spans="1:13">
      <c r="A381">
        <f t="shared" si="34"/>
        <v>-204.81599999999997</v>
      </c>
      <c r="B381">
        <v>68.334000000000003</v>
      </c>
      <c r="C381">
        <v>30397.5</v>
      </c>
      <c r="D381">
        <v>1.5061</v>
      </c>
      <c r="E381">
        <v>1074.7</v>
      </c>
      <c r="F381">
        <v>755.71999999999991</v>
      </c>
      <c r="G381">
        <f t="shared" si="30"/>
        <v>1.4220875456518289</v>
      </c>
      <c r="H381" s="34">
        <v>4.7551999999999998E-6</v>
      </c>
      <c r="I381">
        <f t="shared" si="31"/>
        <v>3.1572936723989112E-6</v>
      </c>
      <c r="J381">
        <v>6.6430999999999999E-3</v>
      </c>
      <c r="K381">
        <f t="shared" si="32"/>
        <v>4.1042114970473315E-6</v>
      </c>
      <c r="L381">
        <f t="shared" si="33"/>
        <v>0.76928142584034565</v>
      </c>
      <c r="M381" t="s">
        <v>265</v>
      </c>
    </row>
    <row r="382" spans="1:13">
      <c r="A382">
        <f t="shared" si="34"/>
        <v>-199.14999999999998</v>
      </c>
      <c r="B382">
        <v>74</v>
      </c>
      <c r="C382">
        <v>30397.5</v>
      </c>
      <c r="D382">
        <v>1.3854</v>
      </c>
      <c r="E382">
        <v>1065.3</v>
      </c>
      <c r="F382">
        <v>751.64</v>
      </c>
      <c r="G382">
        <f t="shared" si="30"/>
        <v>1.4173008355063594</v>
      </c>
      <c r="H382" s="34">
        <v>5.1552999999999996E-6</v>
      </c>
      <c r="I382">
        <f t="shared" si="31"/>
        <v>3.7211635628699289E-6</v>
      </c>
      <c r="J382">
        <v>7.2559E-3</v>
      </c>
      <c r="K382">
        <f t="shared" si="32"/>
        <v>4.916365680795735E-6</v>
      </c>
      <c r="L382">
        <f t="shared" si="33"/>
        <v>0.75689316142725216</v>
      </c>
      <c r="M382" t="s">
        <v>265</v>
      </c>
    </row>
    <row r="383" spans="1:13">
      <c r="A383">
        <f t="shared" si="34"/>
        <v>-189.14999999999998</v>
      </c>
      <c r="B383">
        <v>84</v>
      </c>
      <c r="C383">
        <v>30397.5</v>
      </c>
      <c r="D383">
        <v>1.2150000000000001</v>
      </c>
      <c r="E383">
        <v>1055.6000000000001</v>
      </c>
      <c r="F383">
        <v>747.62</v>
      </c>
      <c r="G383">
        <f t="shared" si="30"/>
        <v>1.4119472459270754</v>
      </c>
      <c r="H383" s="34">
        <v>5.8501000000000001E-6</v>
      </c>
      <c r="I383">
        <f t="shared" si="31"/>
        <v>4.8148971193415632E-6</v>
      </c>
      <c r="J383">
        <v>8.3234999999999993E-3</v>
      </c>
      <c r="K383">
        <f t="shared" si="32"/>
        <v>6.4897852254174079E-6</v>
      </c>
      <c r="L383">
        <f t="shared" si="33"/>
        <v>0.74191933201177407</v>
      </c>
      <c r="M383" t="s">
        <v>265</v>
      </c>
    </row>
    <row r="384" spans="1:13">
      <c r="A384">
        <f t="shared" si="34"/>
        <v>-179.14999999999998</v>
      </c>
      <c r="B384">
        <v>94</v>
      </c>
      <c r="C384">
        <v>30397.5</v>
      </c>
      <c r="D384">
        <v>1.0828</v>
      </c>
      <c r="E384">
        <v>1050.3</v>
      </c>
      <c r="F384">
        <v>745.56999999999994</v>
      </c>
      <c r="G384">
        <f t="shared" si="30"/>
        <v>1.4087208444545785</v>
      </c>
      <c r="H384" s="34">
        <v>6.5300000000000002E-6</v>
      </c>
      <c r="I384">
        <f t="shared" si="31"/>
        <v>6.0306612486147026E-6</v>
      </c>
      <c r="J384">
        <v>9.3489000000000003E-3</v>
      </c>
      <c r="K384">
        <f t="shared" si="32"/>
        <v>8.2205126468167268E-6</v>
      </c>
      <c r="L384">
        <f t="shared" si="33"/>
        <v>0.73361133395372713</v>
      </c>
      <c r="M384" t="s">
        <v>265</v>
      </c>
    </row>
    <row r="385" spans="1:13">
      <c r="A385">
        <f t="shared" si="34"/>
        <v>-169.14999999999998</v>
      </c>
      <c r="B385">
        <v>104</v>
      </c>
      <c r="C385">
        <v>30397.5</v>
      </c>
      <c r="D385">
        <v>0.97696000000000005</v>
      </c>
      <c r="E385">
        <v>1047.0999999999999</v>
      </c>
      <c r="F385">
        <v>744.43000000000006</v>
      </c>
      <c r="G385">
        <f t="shared" si="30"/>
        <v>1.4065795306476094</v>
      </c>
      <c r="H385" s="34">
        <v>7.1949000000000003E-6</v>
      </c>
      <c r="I385">
        <f t="shared" si="31"/>
        <v>7.3645799213887975E-6</v>
      </c>
      <c r="J385">
        <v>1.0336E-2</v>
      </c>
      <c r="K385">
        <f t="shared" si="32"/>
        <v>1.0103865548142682E-5</v>
      </c>
      <c r="L385">
        <f t="shared" si="33"/>
        <v>0.7288873635835913</v>
      </c>
      <c r="M385" t="s">
        <v>265</v>
      </c>
    </row>
    <row r="386" spans="1:13">
      <c r="A386">
        <f t="shared" si="34"/>
        <v>-159.14999999999998</v>
      </c>
      <c r="B386">
        <v>114</v>
      </c>
      <c r="C386">
        <v>30397.5</v>
      </c>
      <c r="D386">
        <v>0.89017000000000002</v>
      </c>
      <c r="E386">
        <v>1045.0999999999999</v>
      </c>
      <c r="F386">
        <v>743.75</v>
      </c>
      <c r="G386">
        <f t="shared" si="30"/>
        <v>1.4051764705882352</v>
      </c>
      <c r="H386" s="34">
        <v>7.8452999999999992E-6</v>
      </c>
      <c r="I386">
        <f t="shared" si="31"/>
        <v>8.8132603884651234E-6</v>
      </c>
      <c r="J386">
        <v>1.1292E-2</v>
      </c>
      <c r="K386">
        <f t="shared" si="32"/>
        <v>1.2137802536004658E-5</v>
      </c>
      <c r="L386">
        <f t="shared" si="33"/>
        <v>0.72610016206163641</v>
      </c>
      <c r="M386" t="s">
        <v>265</v>
      </c>
    </row>
    <row r="387" spans="1:13">
      <c r="A387">
        <f t="shared" si="34"/>
        <v>-149.14999999999998</v>
      </c>
      <c r="B387">
        <v>124</v>
      </c>
      <c r="C387">
        <v>30397.5</v>
      </c>
      <c r="D387">
        <v>0.81766000000000005</v>
      </c>
      <c r="E387">
        <v>1043.8</v>
      </c>
      <c r="F387">
        <v>743.31999999999994</v>
      </c>
      <c r="G387">
        <f t="shared" si="30"/>
        <v>1.4042404348060056</v>
      </c>
      <c r="H387" s="34">
        <v>8.4813999999999998E-6</v>
      </c>
      <c r="I387">
        <f t="shared" si="31"/>
        <v>1.0372771078443361E-5</v>
      </c>
      <c r="J387">
        <v>1.2222E-2</v>
      </c>
      <c r="K387">
        <f t="shared" si="32"/>
        <v>1.4320303893955195E-5</v>
      </c>
      <c r="L387">
        <f t="shared" si="33"/>
        <v>0.72434015054819179</v>
      </c>
      <c r="M387" t="s">
        <v>265</v>
      </c>
    </row>
    <row r="388" spans="1:13">
      <c r="A388">
        <f t="shared" si="34"/>
        <v>-139.14999999999998</v>
      </c>
      <c r="B388">
        <v>134</v>
      </c>
      <c r="C388">
        <v>30397.5</v>
      </c>
      <c r="D388">
        <v>0.75616000000000005</v>
      </c>
      <c r="E388">
        <v>1042.8</v>
      </c>
      <c r="F388">
        <v>743.04000000000008</v>
      </c>
      <c r="G388">
        <f t="shared" si="30"/>
        <v>1.4034237726098189</v>
      </c>
      <c r="H388" s="34">
        <v>9.1038999999999994E-6</v>
      </c>
      <c r="I388">
        <f t="shared" si="31"/>
        <v>1.2039647693609816E-5</v>
      </c>
      <c r="J388">
        <v>1.3127E-2</v>
      </c>
      <c r="K388">
        <f t="shared" si="32"/>
        <v>1.6647566668793173E-5</v>
      </c>
      <c r="L388">
        <f t="shared" si="33"/>
        <v>0.72320765749980942</v>
      </c>
      <c r="M388" t="s">
        <v>265</v>
      </c>
    </row>
    <row r="389" spans="1:13">
      <c r="A389">
        <f t="shared" si="34"/>
        <v>-129.14999999999998</v>
      </c>
      <c r="B389">
        <v>144</v>
      </c>
      <c r="C389">
        <v>30397.5</v>
      </c>
      <c r="D389">
        <v>0.70330000000000004</v>
      </c>
      <c r="E389">
        <v>1042.1000000000001</v>
      </c>
      <c r="F389">
        <v>742.85</v>
      </c>
      <c r="G389">
        <f t="shared" si="30"/>
        <v>1.4028404119270379</v>
      </c>
      <c r="H389" s="34">
        <v>9.7131000000000002E-6</v>
      </c>
      <c r="I389">
        <f t="shared" si="31"/>
        <v>1.381074932461254E-5</v>
      </c>
      <c r="J389">
        <v>1.4012E-2</v>
      </c>
      <c r="K389">
        <f t="shared" si="32"/>
        <v>1.9118337117273217E-5</v>
      </c>
      <c r="L389">
        <f t="shared" si="33"/>
        <v>0.72238235155580932</v>
      </c>
      <c r="M389" t="s">
        <v>265</v>
      </c>
    </row>
    <row r="390" spans="1:13">
      <c r="A390">
        <f t="shared" si="34"/>
        <v>-119.14999999999998</v>
      </c>
      <c r="B390">
        <v>154</v>
      </c>
      <c r="C390">
        <v>30397.5</v>
      </c>
      <c r="D390">
        <v>0.65739000000000003</v>
      </c>
      <c r="E390">
        <v>1041.6000000000001</v>
      </c>
      <c r="F390">
        <v>742.72</v>
      </c>
      <c r="G390">
        <f t="shared" si="30"/>
        <v>1.4024127531236537</v>
      </c>
      <c r="H390" s="34">
        <v>1.031E-5</v>
      </c>
      <c r="I390">
        <f t="shared" si="31"/>
        <v>1.5683232175725215E-5</v>
      </c>
      <c r="J390">
        <v>1.4877E-2</v>
      </c>
      <c r="K390">
        <f t="shared" si="32"/>
        <v>2.1726576463564223E-5</v>
      </c>
      <c r="L390">
        <f t="shared" si="33"/>
        <v>0.72184553337366419</v>
      </c>
      <c r="M390" t="s">
        <v>265</v>
      </c>
    </row>
    <row r="391" spans="1:13">
      <c r="A391">
        <f t="shared" si="34"/>
        <v>-109.14999999999998</v>
      </c>
      <c r="B391">
        <v>164</v>
      </c>
      <c r="C391">
        <v>30397.5</v>
      </c>
      <c r="D391">
        <v>0.61712</v>
      </c>
      <c r="E391">
        <v>1041.1999999999998</v>
      </c>
      <c r="F391">
        <v>742.63</v>
      </c>
      <c r="G391">
        <f t="shared" si="30"/>
        <v>1.4020440865572354</v>
      </c>
      <c r="H391" s="34">
        <v>1.0893999999999999E-5</v>
      </c>
      <c r="I391">
        <f t="shared" si="31"/>
        <v>1.7652968628467721E-5</v>
      </c>
      <c r="J391">
        <v>1.5723000000000001E-2</v>
      </c>
      <c r="K391">
        <f t="shared" si="32"/>
        <v>2.4469868386440293E-5</v>
      </c>
      <c r="L391">
        <f t="shared" si="33"/>
        <v>0.72141657444508023</v>
      </c>
      <c r="M391" t="s">
        <v>265</v>
      </c>
    </row>
    <row r="392" spans="1:13">
      <c r="A392">
        <f t="shared" si="34"/>
        <v>-99.149999999999977</v>
      </c>
      <c r="B392">
        <v>174</v>
      </c>
      <c r="C392">
        <v>30397.5</v>
      </c>
      <c r="D392">
        <v>0.58152000000000004</v>
      </c>
      <c r="E392">
        <v>1040.8999999999999</v>
      </c>
      <c r="F392">
        <v>742.56999999999994</v>
      </c>
      <c r="G392">
        <f t="shared" si="30"/>
        <v>1.401753370052655</v>
      </c>
      <c r="H392" s="34">
        <v>1.1467E-5</v>
      </c>
      <c r="I392">
        <f t="shared" si="31"/>
        <v>1.9719012243774935E-5</v>
      </c>
      <c r="J392">
        <v>1.6552000000000001E-2</v>
      </c>
      <c r="K392">
        <f t="shared" si="32"/>
        <v>2.7344929830385706E-5</v>
      </c>
      <c r="L392">
        <f t="shared" si="33"/>
        <v>0.72112133276945378</v>
      </c>
      <c r="M392" t="s">
        <v>265</v>
      </c>
    </row>
    <row r="393" spans="1:13">
      <c r="A393">
        <f t="shared" si="34"/>
        <v>-89.149999999999977</v>
      </c>
      <c r="B393">
        <v>184</v>
      </c>
      <c r="C393">
        <v>30397.5</v>
      </c>
      <c r="D393">
        <v>0.54981000000000002</v>
      </c>
      <c r="E393">
        <v>1040.7</v>
      </c>
      <c r="F393">
        <v>742.52</v>
      </c>
      <c r="G393">
        <f t="shared" si="30"/>
        <v>1.401578408662393</v>
      </c>
      <c r="H393" s="34">
        <v>1.203E-5</v>
      </c>
      <c r="I393">
        <f t="shared" si="31"/>
        <v>2.1880285916953129E-5</v>
      </c>
      <c r="J393">
        <v>1.7364999999999998E-2</v>
      </c>
      <c r="K393">
        <f t="shared" si="32"/>
        <v>3.034845583168141E-5</v>
      </c>
      <c r="L393">
        <f t="shared" si="33"/>
        <v>0.72096867261733377</v>
      </c>
      <c r="M393" t="s">
        <v>265</v>
      </c>
    </row>
    <row r="394" spans="1:13">
      <c r="A394">
        <f t="shared" si="34"/>
        <v>-79.149999999999977</v>
      </c>
      <c r="B394">
        <v>194</v>
      </c>
      <c r="C394">
        <v>30397.5</v>
      </c>
      <c r="D394">
        <v>0.52139000000000002</v>
      </c>
      <c r="E394">
        <v>1040.5</v>
      </c>
      <c r="F394">
        <v>742.49</v>
      </c>
      <c r="G394">
        <f t="shared" si="30"/>
        <v>1.4013656749585852</v>
      </c>
      <c r="H394" s="34">
        <v>1.2581E-5</v>
      </c>
      <c r="I394">
        <f t="shared" si="31"/>
        <v>2.4129730144421641E-5</v>
      </c>
      <c r="J394">
        <v>1.8162000000000001E-2</v>
      </c>
      <c r="K394">
        <f t="shared" si="32"/>
        <v>3.3477952546154324E-5</v>
      </c>
      <c r="L394">
        <f t="shared" si="33"/>
        <v>0.72076481114414714</v>
      </c>
      <c r="M394" t="s">
        <v>265</v>
      </c>
    </row>
    <row r="395" spans="1:13">
      <c r="A395">
        <f t="shared" si="34"/>
        <v>-69.149999999999977</v>
      </c>
      <c r="B395">
        <v>204</v>
      </c>
      <c r="C395">
        <v>30397.5</v>
      </c>
      <c r="D395">
        <v>0.49576999999999999</v>
      </c>
      <c r="E395">
        <v>1040.3</v>
      </c>
      <c r="F395">
        <v>742.48</v>
      </c>
      <c r="G395">
        <f t="shared" si="30"/>
        <v>1.4011151815537117</v>
      </c>
      <c r="H395" s="34">
        <v>1.3123E-5</v>
      </c>
      <c r="I395">
        <f t="shared" si="31"/>
        <v>2.6469935655646772E-5</v>
      </c>
      <c r="J395">
        <v>1.8945E-2</v>
      </c>
      <c r="K395">
        <f t="shared" si="32"/>
        <v>3.6732946636455597E-5</v>
      </c>
      <c r="L395">
        <f t="shared" si="33"/>
        <v>0.72060474531538654</v>
      </c>
      <c r="M395" t="s">
        <v>265</v>
      </c>
    </row>
    <row r="396" spans="1:13">
      <c r="A396">
        <f t="shared" si="34"/>
        <v>-59.149999999999977</v>
      </c>
      <c r="B396">
        <v>214</v>
      </c>
      <c r="C396">
        <v>30397.5</v>
      </c>
      <c r="D396">
        <v>0.47255000000000003</v>
      </c>
      <c r="E396">
        <v>1040.2</v>
      </c>
      <c r="F396">
        <v>742.46999999999991</v>
      </c>
      <c r="G396">
        <f t="shared" si="30"/>
        <v>1.4009993669777905</v>
      </c>
      <c r="H396" s="34">
        <v>1.3654E-5</v>
      </c>
      <c r="I396">
        <f t="shared" si="31"/>
        <v>2.8894296899798961E-5</v>
      </c>
      <c r="J396">
        <v>1.9713999999999999E-2</v>
      </c>
      <c r="K396">
        <f t="shared" si="32"/>
        <v>4.0106072566764831E-5</v>
      </c>
      <c r="L396">
        <f t="shared" si="33"/>
        <v>0.72044693111494384</v>
      </c>
      <c r="M396" t="s">
        <v>265</v>
      </c>
    </row>
    <row r="397" spans="1:13">
      <c r="A397">
        <f t="shared" si="34"/>
        <v>-49.149999999999977</v>
      </c>
      <c r="B397">
        <v>224</v>
      </c>
      <c r="C397">
        <v>30397.5</v>
      </c>
      <c r="D397">
        <v>0.45141999999999999</v>
      </c>
      <c r="E397">
        <v>1040.1000000000001</v>
      </c>
      <c r="F397">
        <v>742.46999999999991</v>
      </c>
      <c r="G397">
        <f t="shared" si="30"/>
        <v>1.4008646814012691</v>
      </c>
      <c r="H397" s="34">
        <v>1.4177E-5</v>
      </c>
      <c r="I397">
        <f t="shared" si="31"/>
        <v>3.1405343139426698E-5</v>
      </c>
      <c r="J397">
        <v>2.0469000000000001E-2</v>
      </c>
      <c r="K397">
        <f t="shared" si="32"/>
        <v>4.3595406665786873E-5</v>
      </c>
      <c r="L397">
        <f t="shared" si="33"/>
        <v>0.72038192877033569</v>
      </c>
      <c r="M397" t="s">
        <v>265</v>
      </c>
    </row>
    <row r="398" spans="1:13">
      <c r="A398">
        <f t="shared" si="34"/>
        <v>-39.149999999999977</v>
      </c>
      <c r="B398">
        <v>234</v>
      </c>
      <c r="C398">
        <v>30397.5</v>
      </c>
      <c r="D398">
        <v>0.43209999999999998</v>
      </c>
      <c r="E398">
        <v>1040</v>
      </c>
      <c r="F398">
        <v>742.48</v>
      </c>
      <c r="G398">
        <f t="shared" ref="G398:G461" si="35">E398/F398</f>
        <v>1.400711130266135</v>
      </c>
      <c r="H398" s="34">
        <v>1.4691E-5</v>
      </c>
      <c r="I398">
        <f t="shared" ref="I398:I461" si="36">H398/D398</f>
        <v>3.399907428835918E-5</v>
      </c>
      <c r="J398">
        <v>2.1211000000000001E-2</v>
      </c>
      <c r="K398">
        <f t="shared" ref="K398:K461" si="37">J398/E398/D398</f>
        <v>4.7200167340181231E-5</v>
      </c>
      <c r="L398">
        <f t="shared" ref="L398:L461" si="38">H398*E398/J398</f>
        <v>0.72031681674602799</v>
      </c>
      <c r="M398" t="s">
        <v>265</v>
      </c>
    </row>
    <row r="399" spans="1:13">
      <c r="A399">
        <f t="shared" si="34"/>
        <v>-29.149999999999977</v>
      </c>
      <c r="B399">
        <v>244</v>
      </c>
      <c r="C399">
        <v>30397.5</v>
      </c>
      <c r="D399">
        <v>0.41436000000000001</v>
      </c>
      <c r="E399">
        <v>1040</v>
      </c>
      <c r="F399">
        <v>742.5</v>
      </c>
      <c r="G399">
        <f t="shared" si="35"/>
        <v>1.4006734006734007</v>
      </c>
      <c r="H399" s="34">
        <v>1.5196E-5</v>
      </c>
      <c r="I399">
        <f t="shared" si="36"/>
        <v>3.6673424075682983E-5</v>
      </c>
      <c r="J399">
        <v>2.1942E-2</v>
      </c>
      <c r="K399">
        <f t="shared" si="37"/>
        <v>5.0917262581033218E-5</v>
      </c>
      <c r="L399">
        <f t="shared" si="38"/>
        <v>0.72025521830279826</v>
      </c>
      <c r="M399" t="s">
        <v>265</v>
      </c>
    </row>
    <row r="400" spans="1:13">
      <c r="A400">
        <f t="shared" si="34"/>
        <v>-19.149999999999977</v>
      </c>
      <c r="B400">
        <v>254</v>
      </c>
      <c r="C400">
        <v>30397.5</v>
      </c>
      <c r="D400">
        <v>0.39802999999999999</v>
      </c>
      <c r="E400">
        <v>1040</v>
      </c>
      <c r="F400">
        <v>742.54</v>
      </c>
      <c r="G400">
        <f t="shared" si="35"/>
        <v>1.4005979475853154</v>
      </c>
      <c r="H400" s="34">
        <v>1.5693999999999999E-5</v>
      </c>
      <c r="I400">
        <f t="shared" si="36"/>
        <v>3.9429188754616481E-5</v>
      </c>
      <c r="J400">
        <v>2.2661000000000001E-2</v>
      </c>
      <c r="K400">
        <f t="shared" si="37"/>
        <v>5.4743167793691628E-5</v>
      </c>
      <c r="L400">
        <f t="shared" si="38"/>
        <v>0.72025771148669504</v>
      </c>
      <c r="M400" t="s">
        <v>265</v>
      </c>
    </row>
    <row r="401" spans="1:13">
      <c r="A401">
        <f t="shared" si="34"/>
        <v>-9.1499999999999773</v>
      </c>
      <c r="B401">
        <v>264</v>
      </c>
      <c r="C401">
        <v>30397.5</v>
      </c>
      <c r="D401">
        <v>0.38292999999999999</v>
      </c>
      <c r="E401">
        <v>1040</v>
      </c>
      <c r="F401">
        <v>742.58999999999992</v>
      </c>
      <c r="G401">
        <f t="shared" si="35"/>
        <v>1.4005036426561093</v>
      </c>
      <c r="H401" s="34">
        <v>1.6183000000000001E-5</v>
      </c>
      <c r="I401">
        <f t="shared" si="36"/>
        <v>4.2260987647872982E-5</v>
      </c>
      <c r="J401">
        <v>2.3369000000000001E-2</v>
      </c>
      <c r="K401">
        <f t="shared" si="37"/>
        <v>5.8679634156875434E-5</v>
      </c>
      <c r="L401">
        <f t="shared" si="38"/>
        <v>0.72019855363943686</v>
      </c>
      <c r="M401" t="s">
        <v>265</v>
      </c>
    </row>
    <row r="402" spans="1:13">
      <c r="A402">
        <f t="shared" si="34"/>
        <v>0.85000000000002274</v>
      </c>
      <c r="B402">
        <v>274</v>
      </c>
      <c r="C402">
        <v>30397.5</v>
      </c>
      <c r="D402">
        <v>0.36893999999999999</v>
      </c>
      <c r="E402">
        <v>1040</v>
      </c>
      <c r="F402">
        <v>742.67000000000007</v>
      </c>
      <c r="G402">
        <f t="shared" si="35"/>
        <v>1.4003527811814129</v>
      </c>
      <c r="H402" s="34">
        <v>1.6665000000000001E-5</v>
      </c>
      <c r="I402">
        <f t="shared" si="36"/>
        <v>4.5169946332737034E-5</v>
      </c>
      <c r="J402">
        <v>2.4067000000000002E-2</v>
      </c>
      <c r="K402">
        <f t="shared" si="37"/>
        <v>6.2723874217613044E-5</v>
      </c>
      <c r="L402">
        <f t="shared" si="38"/>
        <v>0.72013961025470552</v>
      </c>
      <c r="M402" t="s">
        <v>265</v>
      </c>
    </row>
    <row r="403" spans="1:13">
      <c r="A403">
        <f t="shared" si="34"/>
        <v>10.850000000000023</v>
      </c>
      <c r="B403">
        <v>284</v>
      </c>
      <c r="C403">
        <v>30397.5</v>
      </c>
      <c r="D403">
        <v>0.35593999999999998</v>
      </c>
      <c r="E403">
        <v>1040</v>
      </c>
      <c r="F403">
        <v>742.7700000000001</v>
      </c>
      <c r="G403">
        <f t="shared" si="35"/>
        <v>1.4001642500370235</v>
      </c>
      <c r="H403" s="34">
        <v>1.7139999999999999E-5</v>
      </c>
      <c r="I403">
        <f t="shared" si="36"/>
        <v>4.8154183289318422E-5</v>
      </c>
      <c r="J403">
        <v>2.4754999999999999E-2</v>
      </c>
      <c r="K403">
        <f t="shared" si="37"/>
        <v>6.6873306218420556E-5</v>
      </c>
      <c r="L403">
        <f t="shared" si="38"/>
        <v>0.72008079175924045</v>
      </c>
      <c r="M403" t="s">
        <v>265</v>
      </c>
    </row>
    <row r="404" spans="1:13">
      <c r="A404">
        <f t="shared" si="34"/>
        <v>20.850000000000023</v>
      </c>
      <c r="B404">
        <v>294</v>
      </c>
      <c r="C404">
        <v>30397.5</v>
      </c>
      <c r="D404">
        <v>0.34382000000000001</v>
      </c>
      <c r="E404">
        <v>1040.1000000000001</v>
      </c>
      <c r="F404">
        <v>742.9</v>
      </c>
      <c r="G404">
        <f t="shared" si="35"/>
        <v>1.4000538430475167</v>
      </c>
      <c r="H404" s="34">
        <v>1.7609E-5</v>
      </c>
      <c r="I404">
        <f t="shared" si="36"/>
        <v>5.1215752428596354E-5</v>
      </c>
      <c r="J404">
        <v>2.5433999999999998E-2</v>
      </c>
      <c r="K404">
        <f t="shared" si="37"/>
        <v>7.1122732652500233E-5</v>
      </c>
      <c r="L404">
        <f t="shared" si="38"/>
        <v>0.72010383345128581</v>
      </c>
      <c r="M404" t="s">
        <v>265</v>
      </c>
    </row>
    <row r="405" spans="1:13">
      <c r="A405">
        <f t="shared" si="34"/>
        <v>30.850000000000023</v>
      </c>
      <c r="B405">
        <v>304</v>
      </c>
      <c r="C405">
        <v>30397.5</v>
      </c>
      <c r="D405">
        <v>0.33250000000000002</v>
      </c>
      <c r="E405">
        <v>1040.3</v>
      </c>
      <c r="F405">
        <v>743.06000000000006</v>
      </c>
      <c r="G405">
        <f t="shared" si="35"/>
        <v>1.4000215325814871</v>
      </c>
      <c r="H405" s="34">
        <v>1.8070000000000001E-5</v>
      </c>
      <c r="I405">
        <f t="shared" si="36"/>
        <v>5.4345864661654134E-5</v>
      </c>
      <c r="J405">
        <v>2.6103999999999999E-2</v>
      </c>
      <c r="K405">
        <f t="shared" si="37"/>
        <v>7.5466952491292638E-5</v>
      </c>
      <c r="L405">
        <f t="shared" si="38"/>
        <v>0.72012798804780886</v>
      </c>
      <c r="M405" t="s">
        <v>265</v>
      </c>
    </row>
    <row r="406" spans="1:13">
      <c r="A406">
        <f t="shared" si="34"/>
        <v>40.850000000000023</v>
      </c>
      <c r="B406">
        <v>314</v>
      </c>
      <c r="C406">
        <v>30397.5</v>
      </c>
      <c r="D406">
        <v>0.32190999999999997</v>
      </c>
      <c r="E406">
        <v>1040.4000000000001</v>
      </c>
      <c r="F406">
        <v>743.26</v>
      </c>
      <c r="G406">
        <f t="shared" si="35"/>
        <v>1.3997793504291904</v>
      </c>
      <c r="H406" s="34">
        <v>1.8525E-5</v>
      </c>
      <c r="I406">
        <f t="shared" si="36"/>
        <v>5.7547140505110127E-5</v>
      </c>
      <c r="J406">
        <v>2.6765000000000001E-2</v>
      </c>
      <c r="K406">
        <f t="shared" si="37"/>
        <v>7.9915760398355687E-5</v>
      </c>
      <c r="L406">
        <f t="shared" si="38"/>
        <v>0.72009751541191858</v>
      </c>
      <c r="M406" t="s">
        <v>265</v>
      </c>
    </row>
    <row r="407" spans="1:13">
      <c r="A407">
        <f t="shared" si="34"/>
        <v>50.850000000000023</v>
      </c>
      <c r="B407">
        <v>324</v>
      </c>
      <c r="C407">
        <v>30397.5</v>
      </c>
      <c r="D407">
        <v>0.31197000000000003</v>
      </c>
      <c r="E407">
        <v>1040.7</v>
      </c>
      <c r="F407">
        <v>743.51</v>
      </c>
      <c r="G407">
        <f t="shared" si="35"/>
        <v>1.3997121760299123</v>
      </c>
      <c r="H407" s="34">
        <v>1.8974000000000002E-5</v>
      </c>
      <c r="I407">
        <f t="shared" si="36"/>
        <v>6.0819950636279129E-5</v>
      </c>
      <c r="J407">
        <v>2.7418999999999999E-2</v>
      </c>
      <c r="K407">
        <f t="shared" si="37"/>
        <v>8.4452638805230119E-5</v>
      </c>
      <c r="L407">
        <f t="shared" si="38"/>
        <v>0.72016637368248304</v>
      </c>
      <c r="M407" t="s">
        <v>265</v>
      </c>
    </row>
    <row r="408" spans="1:13">
      <c r="A408">
        <f t="shared" si="34"/>
        <v>60.850000000000023</v>
      </c>
      <c r="B408">
        <v>334</v>
      </c>
      <c r="C408">
        <v>30397.5</v>
      </c>
      <c r="D408">
        <v>0.30262</v>
      </c>
      <c r="E408">
        <v>1040.8999999999999</v>
      </c>
      <c r="F408">
        <v>743.81</v>
      </c>
      <c r="G408">
        <f t="shared" si="35"/>
        <v>1.3994165176590796</v>
      </c>
      <c r="H408" s="34">
        <v>1.9417000000000001E-5</v>
      </c>
      <c r="I408">
        <f t="shared" si="36"/>
        <v>6.4162976670411741E-5</v>
      </c>
      <c r="J408">
        <v>2.8066000000000001E-2</v>
      </c>
      <c r="K408">
        <f t="shared" si="37"/>
        <v>8.9099216571344444E-5</v>
      </c>
      <c r="L408">
        <f t="shared" si="38"/>
        <v>0.72012952682961584</v>
      </c>
      <c r="M408" t="s">
        <v>265</v>
      </c>
    </row>
    <row r="409" spans="1:13">
      <c r="A409">
        <f t="shared" si="34"/>
        <v>70.850000000000023</v>
      </c>
      <c r="B409">
        <v>344</v>
      </c>
      <c r="C409">
        <v>30397.5</v>
      </c>
      <c r="D409">
        <v>0.29382000000000003</v>
      </c>
      <c r="E409">
        <v>1041.3</v>
      </c>
      <c r="F409">
        <v>744.17</v>
      </c>
      <c r="G409">
        <f t="shared" si="35"/>
        <v>1.399277046911324</v>
      </c>
      <c r="H409" s="34">
        <v>1.9854999999999999E-5</v>
      </c>
      <c r="I409">
        <f t="shared" si="36"/>
        <v>6.7575386290926414E-5</v>
      </c>
      <c r="J409">
        <v>2.8705999999999999E-2</v>
      </c>
      <c r="K409">
        <f t="shared" si="37"/>
        <v>9.3824326959495694E-5</v>
      </c>
      <c r="L409">
        <f t="shared" si="38"/>
        <v>0.72023310457744016</v>
      </c>
      <c r="M409" t="s">
        <v>265</v>
      </c>
    </row>
    <row r="410" spans="1:13">
      <c r="A410">
        <f t="shared" si="34"/>
        <v>80.850000000000023</v>
      </c>
      <c r="B410">
        <v>354</v>
      </c>
      <c r="C410">
        <v>30397.5</v>
      </c>
      <c r="D410">
        <v>0.28552</v>
      </c>
      <c r="E410">
        <v>1041.7</v>
      </c>
      <c r="F410">
        <v>744.58</v>
      </c>
      <c r="G410">
        <f t="shared" si="35"/>
        <v>1.3990437562115554</v>
      </c>
      <c r="H410" s="34">
        <v>2.0287000000000001E-5</v>
      </c>
      <c r="I410">
        <f t="shared" si="36"/>
        <v>7.1052815914822084E-5</v>
      </c>
      <c r="J410">
        <v>2.9340000000000001E-2</v>
      </c>
      <c r="K410">
        <f t="shared" si="37"/>
        <v>9.8646324965121439E-5</v>
      </c>
      <c r="L410">
        <f t="shared" si="38"/>
        <v>0.72027838786639398</v>
      </c>
      <c r="M410" t="s">
        <v>265</v>
      </c>
    </row>
    <row r="411" spans="1:13">
      <c r="A411">
        <f t="shared" si="34"/>
        <v>90.850000000000023</v>
      </c>
      <c r="B411">
        <v>364</v>
      </c>
      <c r="C411">
        <v>30397.5</v>
      </c>
      <c r="D411">
        <v>0.27766999999999997</v>
      </c>
      <c r="E411">
        <v>1042.1000000000001</v>
      </c>
      <c r="F411">
        <v>745.06</v>
      </c>
      <c r="G411">
        <f t="shared" si="35"/>
        <v>1.3986793009958933</v>
      </c>
      <c r="H411" s="34">
        <v>2.0713999999999999E-5</v>
      </c>
      <c r="I411">
        <f t="shared" si="36"/>
        <v>7.4599344545683727E-5</v>
      </c>
      <c r="J411">
        <v>2.9968000000000002E-2</v>
      </c>
      <c r="K411">
        <f t="shared" si="37"/>
        <v>1.0356652485376974E-4</v>
      </c>
      <c r="L411">
        <f t="shared" si="38"/>
        <v>0.72030363721302715</v>
      </c>
      <c r="M411" t="s">
        <v>265</v>
      </c>
    </row>
    <row r="412" spans="1:13">
      <c r="A412">
        <f t="shared" si="34"/>
        <v>100.85000000000002</v>
      </c>
      <c r="B412">
        <v>374</v>
      </c>
      <c r="C412">
        <v>30397.5</v>
      </c>
      <c r="D412">
        <v>0.27023999999999998</v>
      </c>
      <c r="E412">
        <v>1042.5999999999999</v>
      </c>
      <c r="F412">
        <v>745.6</v>
      </c>
      <c r="G412">
        <f t="shared" si="35"/>
        <v>1.3983369098712444</v>
      </c>
      <c r="H412" s="34">
        <v>2.1135E-5</v>
      </c>
      <c r="I412">
        <f t="shared" si="36"/>
        <v>7.820825932504441E-5</v>
      </c>
      <c r="J412">
        <v>3.0591E-2</v>
      </c>
      <c r="K412">
        <f t="shared" si="37"/>
        <v>1.085741207849348E-4</v>
      </c>
      <c r="L412">
        <f t="shared" si="38"/>
        <v>0.7203213690301068</v>
      </c>
      <c r="M412" t="s">
        <v>265</v>
      </c>
    </row>
    <row r="413" spans="1:13">
      <c r="A413">
        <f t="shared" si="34"/>
        <v>-209.14999999999998</v>
      </c>
      <c r="B413">
        <v>64</v>
      </c>
      <c r="C413">
        <v>20265</v>
      </c>
      <c r="D413">
        <v>863.74</v>
      </c>
      <c r="E413">
        <v>2001.6</v>
      </c>
      <c r="F413">
        <v>1170.4000000000001</v>
      </c>
      <c r="G413">
        <f t="shared" si="35"/>
        <v>1.7101845522898151</v>
      </c>
      <c r="H413">
        <v>2.9493999999999999E-4</v>
      </c>
      <c r="I413">
        <f t="shared" si="36"/>
        <v>3.4146849746451477E-7</v>
      </c>
      <c r="J413">
        <v>0.17544999999999999</v>
      </c>
      <c r="K413">
        <f t="shared" si="37"/>
        <v>1.0148294174070983E-7</v>
      </c>
      <c r="L413">
        <f t="shared" si="38"/>
        <v>3.3647871416357935</v>
      </c>
      <c r="M413" t="s">
        <v>267</v>
      </c>
    </row>
    <row r="414" spans="1:13">
      <c r="A414">
        <f t="shared" si="34"/>
        <v>-207.33299999999997</v>
      </c>
      <c r="B414">
        <v>65.816999999999993</v>
      </c>
      <c r="C414">
        <v>20265</v>
      </c>
      <c r="D414">
        <v>856.2</v>
      </c>
      <c r="E414">
        <v>2004.9</v>
      </c>
      <c r="F414">
        <v>1157.8</v>
      </c>
      <c r="G414">
        <f t="shared" si="35"/>
        <v>1.7316462256002765</v>
      </c>
      <c r="H414">
        <v>2.6877999999999998E-4</v>
      </c>
      <c r="I414">
        <f t="shared" si="36"/>
        <v>3.1392198084559678E-7</v>
      </c>
      <c r="J414">
        <v>0.17127999999999999</v>
      </c>
      <c r="K414">
        <f t="shared" si="37"/>
        <v>9.9778900721496739E-8</v>
      </c>
      <c r="L414">
        <f t="shared" si="38"/>
        <v>3.14617598085007</v>
      </c>
      <c r="M414" t="s">
        <v>267</v>
      </c>
    </row>
    <row r="415" spans="1:13">
      <c r="A415">
        <f t="shared" si="34"/>
        <v>-207.33299999999997</v>
      </c>
      <c r="B415">
        <v>65.816999999999993</v>
      </c>
      <c r="C415">
        <v>20265</v>
      </c>
      <c r="D415">
        <v>1.0376000000000001</v>
      </c>
      <c r="E415">
        <v>1065.8000000000002</v>
      </c>
      <c r="F415">
        <v>752.64</v>
      </c>
      <c r="G415">
        <f t="shared" si="35"/>
        <v>1.4160820578231295</v>
      </c>
      <c r="H415" s="34">
        <v>4.5687E-6</v>
      </c>
      <c r="I415">
        <f t="shared" si="36"/>
        <v>4.4031418658442555E-6</v>
      </c>
      <c r="J415">
        <v>6.4123000000000001E-3</v>
      </c>
      <c r="K415">
        <f t="shared" si="37"/>
        <v>5.7983997599437344E-6</v>
      </c>
      <c r="L415">
        <f t="shared" si="38"/>
        <v>0.75937190399700583</v>
      </c>
      <c r="M415" t="s">
        <v>265</v>
      </c>
    </row>
    <row r="416" spans="1:13">
      <c r="A416">
        <f t="shared" si="34"/>
        <v>-199.14999999999998</v>
      </c>
      <c r="B416">
        <v>74</v>
      </c>
      <c r="C416">
        <v>20265</v>
      </c>
      <c r="D416">
        <v>0.91917000000000004</v>
      </c>
      <c r="E416">
        <v>1056.2</v>
      </c>
      <c r="F416">
        <v>748.36</v>
      </c>
      <c r="G416">
        <f t="shared" si="35"/>
        <v>1.4113528248436582</v>
      </c>
      <c r="H416" s="34">
        <v>5.1487999999999997E-6</v>
      </c>
      <c r="I416">
        <f t="shared" si="36"/>
        <v>5.6015753342689596E-6</v>
      </c>
      <c r="J416">
        <v>7.2998000000000004E-3</v>
      </c>
      <c r="K416">
        <f t="shared" si="37"/>
        <v>7.519153606378503E-6</v>
      </c>
      <c r="L416">
        <f t="shared" si="38"/>
        <v>0.74497418559412587</v>
      </c>
      <c r="M416" t="s">
        <v>265</v>
      </c>
    </row>
    <row r="417" spans="1:13">
      <c r="A417">
        <f t="shared" si="34"/>
        <v>-189.14999999999998</v>
      </c>
      <c r="B417">
        <v>84</v>
      </c>
      <c r="C417">
        <v>20265</v>
      </c>
      <c r="D417">
        <v>0.80737999999999999</v>
      </c>
      <c r="E417">
        <v>1049.9000000000001</v>
      </c>
      <c r="F417">
        <v>745.75</v>
      </c>
      <c r="G417">
        <f t="shared" si="35"/>
        <v>1.4078444518940665</v>
      </c>
      <c r="H417" s="34">
        <v>5.8444000000000003E-6</v>
      </c>
      <c r="I417">
        <f t="shared" si="36"/>
        <v>7.2387227823329785E-6</v>
      </c>
      <c r="J417">
        <v>8.3534999999999998E-3</v>
      </c>
      <c r="K417">
        <f t="shared" si="37"/>
        <v>9.8546806274079895E-6</v>
      </c>
      <c r="L417">
        <f t="shared" si="38"/>
        <v>0.73454666427246074</v>
      </c>
      <c r="M417" t="s">
        <v>265</v>
      </c>
    </row>
    <row r="418" spans="1:13">
      <c r="A418">
        <f t="shared" si="34"/>
        <v>-179.14999999999998</v>
      </c>
      <c r="B418">
        <v>94</v>
      </c>
      <c r="C418">
        <v>20265</v>
      </c>
      <c r="D418">
        <v>0.72019</v>
      </c>
      <c r="E418">
        <v>1046.4000000000001</v>
      </c>
      <c r="F418">
        <v>744.4</v>
      </c>
      <c r="G418">
        <f t="shared" si="35"/>
        <v>1.4056958624395488</v>
      </c>
      <c r="H418" s="34">
        <v>6.5249E-6</v>
      </c>
      <c r="I418">
        <f t="shared" si="36"/>
        <v>9.059970285619072E-6</v>
      </c>
      <c r="J418">
        <v>9.3665999999999992E-3</v>
      </c>
      <c r="K418">
        <f t="shared" si="37"/>
        <v>1.2429027711978654E-5</v>
      </c>
      <c r="L418">
        <f t="shared" si="38"/>
        <v>0.72893636538338358</v>
      </c>
      <c r="M418" t="s">
        <v>265</v>
      </c>
    </row>
    <row r="419" spans="1:13">
      <c r="A419">
        <f t="shared" si="34"/>
        <v>-169.14999999999998</v>
      </c>
      <c r="B419">
        <v>104</v>
      </c>
      <c r="C419">
        <v>20265</v>
      </c>
      <c r="D419">
        <v>0.65017000000000003</v>
      </c>
      <c r="E419">
        <v>1044.4000000000001</v>
      </c>
      <c r="F419">
        <v>743.65</v>
      </c>
      <c r="G419">
        <f t="shared" si="35"/>
        <v>1.4044241242520004</v>
      </c>
      <c r="H419" s="34">
        <v>7.1903999999999998E-6</v>
      </c>
      <c r="I419">
        <f t="shared" si="36"/>
        <v>1.1059261423935278E-5</v>
      </c>
      <c r="J419">
        <v>1.0345999999999999E-2</v>
      </c>
      <c r="K419">
        <f t="shared" si="37"/>
        <v>1.5236270851991232E-5</v>
      </c>
      <c r="L419">
        <f t="shared" si="38"/>
        <v>0.72585093369418141</v>
      </c>
      <c r="M419" t="s">
        <v>265</v>
      </c>
    </row>
    <row r="420" spans="1:13">
      <c r="A420">
        <f t="shared" si="34"/>
        <v>-159.14999999999998</v>
      </c>
      <c r="B420">
        <v>114</v>
      </c>
      <c r="C420">
        <v>20265</v>
      </c>
      <c r="D420">
        <v>0.59265999999999996</v>
      </c>
      <c r="E420">
        <v>1043</v>
      </c>
      <c r="F420">
        <v>743.19999999999993</v>
      </c>
      <c r="G420">
        <f t="shared" si="35"/>
        <v>1.4033907427341228</v>
      </c>
      <c r="H420" s="34">
        <v>7.8412000000000004E-6</v>
      </c>
      <c r="I420">
        <f t="shared" si="36"/>
        <v>1.3230520028346777E-5</v>
      </c>
      <c r="J420">
        <v>1.1297E-2</v>
      </c>
      <c r="K420">
        <f t="shared" si="37"/>
        <v>1.8275665630091146E-5</v>
      </c>
      <c r="L420">
        <f t="shared" si="38"/>
        <v>0.72394189607860493</v>
      </c>
      <c r="M420" t="s">
        <v>265</v>
      </c>
    </row>
    <row r="421" spans="1:13">
      <c r="A421">
        <f t="shared" si="34"/>
        <v>-149.14999999999998</v>
      </c>
      <c r="B421">
        <v>124</v>
      </c>
      <c r="C421">
        <v>20265</v>
      </c>
      <c r="D421">
        <v>0.54454999999999998</v>
      </c>
      <c r="E421">
        <v>1042.1000000000001</v>
      </c>
      <c r="F421">
        <v>742.93</v>
      </c>
      <c r="G421">
        <f t="shared" si="35"/>
        <v>1.4026893516212835</v>
      </c>
      <c r="H421" s="34">
        <v>8.4777000000000002E-6</v>
      </c>
      <c r="I421">
        <f t="shared" si="36"/>
        <v>1.5568267376733083E-5</v>
      </c>
      <c r="J421">
        <v>1.2222999999999999E-2</v>
      </c>
      <c r="K421">
        <f t="shared" si="37"/>
        <v>2.1539253792174357E-5</v>
      </c>
      <c r="L421">
        <f t="shared" si="38"/>
        <v>0.72278582753824772</v>
      </c>
      <c r="M421" t="s">
        <v>265</v>
      </c>
    </row>
    <row r="422" spans="1:13">
      <c r="A422">
        <f t="shared" si="34"/>
        <v>-139.14999999999998</v>
      </c>
      <c r="B422">
        <v>134</v>
      </c>
      <c r="C422">
        <v>20265</v>
      </c>
      <c r="D422">
        <v>0.50368999999999997</v>
      </c>
      <c r="E422">
        <v>1041.5</v>
      </c>
      <c r="F422">
        <v>742.74</v>
      </c>
      <c r="G422">
        <f t="shared" si="35"/>
        <v>1.4022403532864798</v>
      </c>
      <c r="H422" s="34">
        <v>9.1004000000000001E-6</v>
      </c>
      <c r="I422">
        <f t="shared" si="36"/>
        <v>1.8067462129484408E-5</v>
      </c>
      <c r="J422">
        <v>1.3127E-2</v>
      </c>
      <c r="K422">
        <f t="shared" si="37"/>
        <v>2.5023202028749386E-5</v>
      </c>
      <c r="L422">
        <f t="shared" si="38"/>
        <v>0.72202838424621008</v>
      </c>
      <c r="M422" t="s">
        <v>265</v>
      </c>
    </row>
    <row r="423" spans="1:13">
      <c r="A423">
        <f t="shared" si="34"/>
        <v>-129.14999999999998</v>
      </c>
      <c r="B423">
        <v>144</v>
      </c>
      <c r="C423">
        <v>20265</v>
      </c>
      <c r="D423">
        <v>0.46855999999999998</v>
      </c>
      <c r="E423">
        <v>1041.0999999999999</v>
      </c>
      <c r="F423">
        <v>742.61999999999989</v>
      </c>
      <c r="G423">
        <f t="shared" si="35"/>
        <v>1.4019283078829012</v>
      </c>
      <c r="H423" s="34">
        <v>9.7099E-6</v>
      </c>
      <c r="I423">
        <f t="shared" si="36"/>
        <v>2.0722852996414549E-5</v>
      </c>
      <c r="J423">
        <v>1.401E-2</v>
      </c>
      <c r="K423">
        <f t="shared" si="37"/>
        <v>2.8719738272125759E-5</v>
      </c>
      <c r="L423">
        <f t="shared" si="38"/>
        <v>0.7215543818700928</v>
      </c>
      <c r="M423" t="s">
        <v>265</v>
      </c>
    </row>
    <row r="424" spans="1:13">
      <c r="A424">
        <f t="shared" si="34"/>
        <v>-119.14999999999998</v>
      </c>
      <c r="B424">
        <v>154</v>
      </c>
      <c r="C424">
        <v>20265</v>
      </c>
      <c r="D424">
        <v>0.43802999999999997</v>
      </c>
      <c r="E424">
        <v>1040.7</v>
      </c>
      <c r="F424">
        <v>742.54</v>
      </c>
      <c r="G424">
        <f t="shared" si="35"/>
        <v>1.4015406577423439</v>
      </c>
      <c r="H424" s="34">
        <v>1.0307E-5</v>
      </c>
      <c r="I424">
        <f t="shared" si="36"/>
        <v>2.3530351802387965E-5</v>
      </c>
      <c r="J424">
        <v>1.4874E-2</v>
      </c>
      <c r="K424">
        <f t="shared" si="37"/>
        <v>3.2628594519605705E-5</v>
      </c>
      <c r="L424">
        <f t="shared" si="38"/>
        <v>0.72115738200887447</v>
      </c>
      <c r="M424" t="s">
        <v>265</v>
      </c>
    </row>
    <row r="425" spans="1:13">
      <c r="A425">
        <f t="shared" si="34"/>
        <v>-109.14999999999998</v>
      </c>
      <c r="B425">
        <v>164</v>
      </c>
      <c r="C425">
        <v>20265</v>
      </c>
      <c r="D425">
        <v>0.41123999999999999</v>
      </c>
      <c r="E425">
        <v>1040.5</v>
      </c>
      <c r="F425">
        <v>742.49</v>
      </c>
      <c r="G425">
        <f t="shared" si="35"/>
        <v>1.4013656749585852</v>
      </c>
      <c r="H425" s="34">
        <v>1.0892E-5</v>
      </c>
      <c r="I425">
        <f t="shared" si="36"/>
        <v>2.6485750413383913E-5</v>
      </c>
      <c r="J425">
        <v>1.5720000000000001E-2</v>
      </c>
      <c r="K425">
        <f t="shared" si="37"/>
        <v>3.6737965897352163E-5</v>
      </c>
      <c r="L425">
        <f t="shared" si="38"/>
        <v>0.72093676844783716</v>
      </c>
      <c r="M425" t="s">
        <v>265</v>
      </c>
    </row>
    <row r="426" spans="1:13">
      <c r="A426">
        <f t="shared" si="34"/>
        <v>-99.149999999999977</v>
      </c>
      <c r="B426">
        <v>174</v>
      </c>
      <c r="C426">
        <v>20265</v>
      </c>
      <c r="D426">
        <v>0.38754</v>
      </c>
      <c r="E426">
        <v>1040.3</v>
      </c>
      <c r="F426">
        <v>742.45</v>
      </c>
      <c r="G426">
        <f t="shared" si="35"/>
        <v>1.4011717960805441</v>
      </c>
      <c r="H426" s="34">
        <v>1.1464999999999999E-5</v>
      </c>
      <c r="I426">
        <f t="shared" si="36"/>
        <v>2.9584042937503223E-5</v>
      </c>
      <c r="J426">
        <v>1.6549000000000001E-2</v>
      </c>
      <c r="K426">
        <f t="shared" si="37"/>
        <v>4.1048436753541479E-5</v>
      </c>
      <c r="L426">
        <f t="shared" si="38"/>
        <v>0.72071058674240118</v>
      </c>
      <c r="M426" t="s">
        <v>265</v>
      </c>
    </row>
    <row r="427" spans="1:13">
      <c r="A427">
        <f t="shared" si="34"/>
        <v>-89.149999999999977</v>
      </c>
      <c r="B427">
        <v>184</v>
      </c>
      <c r="C427">
        <v>20265</v>
      </c>
      <c r="D427">
        <v>0.36642999999999998</v>
      </c>
      <c r="E427">
        <v>1040.1000000000001</v>
      </c>
      <c r="F427">
        <v>742.42</v>
      </c>
      <c r="G427">
        <f t="shared" si="35"/>
        <v>1.4009590258883116</v>
      </c>
      <c r="H427" s="34">
        <v>1.2027E-5</v>
      </c>
      <c r="I427">
        <f t="shared" si="36"/>
        <v>3.2822094260841088E-5</v>
      </c>
      <c r="J427">
        <v>1.7361999999999999E-2</v>
      </c>
      <c r="K427">
        <f t="shared" si="37"/>
        <v>4.5554746361014202E-5</v>
      </c>
      <c r="L427">
        <f t="shared" si="38"/>
        <v>0.72049779403294567</v>
      </c>
      <c r="M427" t="s">
        <v>265</v>
      </c>
    </row>
    <row r="428" spans="1:13">
      <c r="A428">
        <f t="shared" si="34"/>
        <v>-79.149999999999977</v>
      </c>
      <c r="B428">
        <v>194</v>
      </c>
      <c r="C428">
        <v>20265</v>
      </c>
      <c r="D428">
        <v>0.34750999999999999</v>
      </c>
      <c r="E428">
        <v>1040</v>
      </c>
      <c r="F428">
        <v>742.41</v>
      </c>
      <c r="G428">
        <f t="shared" si="35"/>
        <v>1.40084319984914</v>
      </c>
      <c r="H428" s="34">
        <v>1.2578999999999999E-5</v>
      </c>
      <c r="I428">
        <f t="shared" si="36"/>
        <v>3.6197519495841844E-5</v>
      </c>
      <c r="J428">
        <v>1.8159000000000002E-2</v>
      </c>
      <c r="K428">
        <f t="shared" si="37"/>
        <v>5.0244818632778694E-5</v>
      </c>
      <c r="L428">
        <f t="shared" si="38"/>
        <v>0.72042293077812647</v>
      </c>
      <c r="M428" t="s">
        <v>265</v>
      </c>
    </row>
    <row r="429" spans="1:13">
      <c r="A429">
        <f t="shared" si="34"/>
        <v>-69.149999999999977</v>
      </c>
      <c r="B429">
        <v>204</v>
      </c>
      <c r="C429">
        <v>20265</v>
      </c>
      <c r="D429">
        <v>0.33045000000000002</v>
      </c>
      <c r="E429">
        <v>1039.9000000000001</v>
      </c>
      <c r="F429">
        <v>742.4</v>
      </c>
      <c r="G429">
        <f t="shared" si="35"/>
        <v>1.4007273706896552</v>
      </c>
      <c r="H429" s="34">
        <v>1.312E-5</v>
      </c>
      <c r="I429">
        <f t="shared" si="36"/>
        <v>3.9703434710243601E-5</v>
      </c>
      <c r="J429">
        <v>1.8941E-2</v>
      </c>
      <c r="K429">
        <f t="shared" si="37"/>
        <v>5.5119538115672768E-5</v>
      </c>
      <c r="L429">
        <f t="shared" si="38"/>
        <v>0.72031508368090391</v>
      </c>
      <c r="M429" t="s">
        <v>265</v>
      </c>
    </row>
    <row r="430" spans="1:13">
      <c r="A430">
        <f t="shared" si="34"/>
        <v>-59.149999999999977</v>
      </c>
      <c r="B430">
        <v>214</v>
      </c>
      <c r="C430">
        <v>20265</v>
      </c>
      <c r="D430">
        <v>0.31497999999999998</v>
      </c>
      <c r="E430">
        <v>1039.8</v>
      </c>
      <c r="F430">
        <v>742.4</v>
      </c>
      <c r="G430">
        <f t="shared" si="35"/>
        <v>1.4005926724137931</v>
      </c>
      <c r="H430" s="34">
        <v>1.3652000000000001E-5</v>
      </c>
      <c r="I430">
        <f t="shared" si="36"/>
        <v>4.3342434440281925E-5</v>
      </c>
      <c r="J430">
        <v>1.9709999999999998E-2</v>
      </c>
      <c r="K430">
        <f t="shared" si="37"/>
        <v>6.0180228517792664E-5</v>
      </c>
      <c r="L430">
        <f t="shared" si="38"/>
        <v>0.72021053272450541</v>
      </c>
      <c r="M430" t="s">
        <v>265</v>
      </c>
    </row>
    <row r="431" spans="1:13">
      <c r="A431">
        <f t="shared" ref="A431:A494" si="39">B431-273.15</f>
        <v>-49.149999999999977</v>
      </c>
      <c r="B431">
        <v>224</v>
      </c>
      <c r="C431">
        <v>20265</v>
      </c>
      <c r="D431">
        <v>0.30091000000000001</v>
      </c>
      <c r="E431">
        <v>1039.8</v>
      </c>
      <c r="F431">
        <v>742.41</v>
      </c>
      <c r="G431">
        <f t="shared" si="35"/>
        <v>1.400573806926092</v>
      </c>
      <c r="H431" s="34">
        <v>1.4175000000000001E-5</v>
      </c>
      <c r="I431">
        <f t="shared" si="36"/>
        <v>4.7107108437738858E-5</v>
      </c>
      <c r="J431">
        <v>2.0465000000000001E-2</v>
      </c>
      <c r="K431">
        <f t="shared" si="37"/>
        <v>6.540716344367715E-5</v>
      </c>
      <c r="L431">
        <f t="shared" si="38"/>
        <v>0.72021329098460785</v>
      </c>
      <c r="M431" t="s">
        <v>265</v>
      </c>
    </row>
    <row r="432" spans="1:13">
      <c r="A432">
        <f t="shared" si="39"/>
        <v>-39.149999999999977</v>
      </c>
      <c r="B432">
        <v>234</v>
      </c>
      <c r="C432">
        <v>20265</v>
      </c>
      <c r="D432">
        <v>0.28803000000000001</v>
      </c>
      <c r="E432">
        <v>1039.7</v>
      </c>
      <c r="F432">
        <v>742.43000000000006</v>
      </c>
      <c r="G432">
        <f t="shared" si="35"/>
        <v>1.4004013846423231</v>
      </c>
      <c r="H432" s="34">
        <v>1.4688999999999999E-5</v>
      </c>
      <c r="I432">
        <f t="shared" si="36"/>
        <v>5.0998159913897854E-5</v>
      </c>
      <c r="J432">
        <v>2.1208000000000001E-2</v>
      </c>
      <c r="K432">
        <f t="shared" si="37"/>
        <v>7.0819677763052943E-5</v>
      </c>
      <c r="L432">
        <f t="shared" si="38"/>
        <v>0.72011284892493399</v>
      </c>
      <c r="M432" t="s">
        <v>265</v>
      </c>
    </row>
    <row r="433" spans="1:13">
      <c r="A433">
        <f t="shared" si="39"/>
        <v>-29.149999999999977</v>
      </c>
      <c r="B433">
        <v>244</v>
      </c>
      <c r="C433">
        <v>20265</v>
      </c>
      <c r="D433">
        <v>0.27622000000000002</v>
      </c>
      <c r="E433">
        <v>1039.7</v>
      </c>
      <c r="F433">
        <v>742.46</v>
      </c>
      <c r="G433">
        <f t="shared" si="35"/>
        <v>1.4003447997198502</v>
      </c>
      <c r="H433" s="34">
        <v>1.5194000000000001E-5</v>
      </c>
      <c r="I433">
        <f t="shared" si="36"/>
        <v>5.5006878575048869E-5</v>
      </c>
      <c r="J433">
        <v>2.1939E-2</v>
      </c>
      <c r="K433">
        <f t="shared" si="37"/>
        <v>7.6393017215111916E-5</v>
      </c>
      <c r="L433">
        <f t="shared" si="38"/>
        <v>0.72005113268608412</v>
      </c>
      <c r="M433" t="s">
        <v>265</v>
      </c>
    </row>
    <row r="434" spans="1:13">
      <c r="A434">
        <f t="shared" si="39"/>
        <v>-19.149999999999977</v>
      </c>
      <c r="B434">
        <v>254</v>
      </c>
      <c r="C434">
        <v>20265</v>
      </c>
      <c r="D434">
        <v>0.26533000000000001</v>
      </c>
      <c r="E434">
        <v>1039.7</v>
      </c>
      <c r="F434">
        <v>742.5</v>
      </c>
      <c r="G434">
        <f t="shared" si="35"/>
        <v>1.4002693602693603</v>
      </c>
      <c r="H434" s="34">
        <v>1.5692000000000002E-5</v>
      </c>
      <c r="I434">
        <f t="shared" si="36"/>
        <v>5.9141446500584181E-5</v>
      </c>
      <c r="J434">
        <v>2.2658000000000001E-2</v>
      </c>
      <c r="K434">
        <f t="shared" si="37"/>
        <v>8.2134793854155477E-5</v>
      </c>
      <c r="L434">
        <f t="shared" si="38"/>
        <v>0.72005350869450091</v>
      </c>
      <c r="M434" t="s">
        <v>265</v>
      </c>
    </row>
    <row r="435" spans="1:13">
      <c r="A435">
        <f t="shared" si="39"/>
        <v>-9.1499999999999773</v>
      </c>
      <c r="B435">
        <v>264</v>
      </c>
      <c r="C435">
        <v>20265</v>
      </c>
      <c r="D435">
        <v>0.25527</v>
      </c>
      <c r="E435">
        <v>1039.7</v>
      </c>
      <c r="F435">
        <v>742.56</v>
      </c>
      <c r="G435">
        <f t="shared" si="35"/>
        <v>1.4001562163326871</v>
      </c>
      <c r="H435" s="34">
        <v>1.6181999999999999E-5</v>
      </c>
      <c r="I435">
        <f t="shared" si="36"/>
        <v>6.3391702902808783E-5</v>
      </c>
      <c r="J435">
        <v>2.3366000000000001E-2</v>
      </c>
      <c r="K435">
        <f t="shared" si="37"/>
        <v>8.8039293753653552E-5</v>
      </c>
      <c r="L435">
        <f t="shared" si="38"/>
        <v>0.72003874860909001</v>
      </c>
      <c r="M435" t="s">
        <v>265</v>
      </c>
    </row>
    <row r="436" spans="1:13">
      <c r="A436">
        <f t="shared" si="39"/>
        <v>0.85000000000002274</v>
      </c>
      <c r="B436">
        <v>274</v>
      </c>
      <c r="C436">
        <v>20265</v>
      </c>
      <c r="D436">
        <v>0.24595</v>
      </c>
      <c r="E436">
        <v>1039.8</v>
      </c>
      <c r="F436">
        <v>742.64</v>
      </c>
      <c r="G436">
        <f t="shared" si="35"/>
        <v>1.4001400409350424</v>
      </c>
      <c r="H436" s="34">
        <v>1.6663999999999998E-5</v>
      </c>
      <c r="I436">
        <f t="shared" si="36"/>
        <v>6.775360845700345E-5</v>
      </c>
      <c r="J436">
        <v>2.4063999999999999E-2</v>
      </c>
      <c r="K436">
        <f t="shared" si="37"/>
        <v>9.4096003653102155E-5</v>
      </c>
      <c r="L436">
        <f t="shared" si="38"/>
        <v>0.72004767287234028</v>
      </c>
      <c r="M436" t="s">
        <v>265</v>
      </c>
    </row>
    <row r="437" spans="1:13">
      <c r="A437">
        <f t="shared" si="39"/>
        <v>10.850000000000023</v>
      </c>
      <c r="B437">
        <v>284</v>
      </c>
      <c r="C437">
        <v>20265</v>
      </c>
      <c r="D437">
        <v>0.23729</v>
      </c>
      <c r="E437">
        <v>1039.9000000000001</v>
      </c>
      <c r="F437">
        <v>742.74</v>
      </c>
      <c r="G437">
        <f t="shared" si="35"/>
        <v>1.4000861674340954</v>
      </c>
      <c r="H437" s="34">
        <v>1.7139E-5</v>
      </c>
      <c r="I437">
        <f t="shared" si="36"/>
        <v>7.2228075350836533E-5</v>
      </c>
      <c r="J437">
        <v>2.4752E-2</v>
      </c>
      <c r="K437">
        <f t="shared" si="37"/>
        <v>1.0030885701716886E-4</v>
      </c>
      <c r="L437">
        <f t="shared" si="38"/>
        <v>0.72005680753070467</v>
      </c>
      <c r="M437" t="s">
        <v>265</v>
      </c>
    </row>
    <row r="438" spans="1:13">
      <c r="A438">
        <f t="shared" si="39"/>
        <v>20.850000000000023</v>
      </c>
      <c r="B438">
        <v>294</v>
      </c>
      <c r="C438">
        <v>20265</v>
      </c>
      <c r="D438">
        <v>0.22921</v>
      </c>
      <c r="E438">
        <v>1040</v>
      </c>
      <c r="F438">
        <v>742.87</v>
      </c>
      <c r="G438">
        <f t="shared" si="35"/>
        <v>1.3999757696501407</v>
      </c>
      <c r="H438" s="34">
        <v>1.7606999999999999E-5</v>
      </c>
      <c r="I438">
        <f t="shared" si="36"/>
        <v>7.6816020243444878E-5</v>
      </c>
      <c r="J438">
        <v>2.5430999999999999E-2</v>
      </c>
      <c r="K438">
        <f t="shared" si="37"/>
        <v>1.0668332365684139E-4</v>
      </c>
      <c r="L438">
        <f t="shared" si="38"/>
        <v>0.72003774920372776</v>
      </c>
      <c r="M438" t="s">
        <v>265</v>
      </c>
    </row>
    <row r="439" spans="1:13">
      <c r="A439">
        <f t="shared" si="39"/>
        <v>30.850000000000023</v>
      </c>
      <c r="B439">
        <v>304</v>
      </c>
      <c r="C439">
        <v>20265</v>
      </c>
      <c r="D439">
        <v>0.22167000000000001</v>
      </c>
      <c r="E439">
        <v>1040.1000000000001</v>
      </c>
      <c r="F439">
        <v>743.04000000000008</v>
      </c>
      <c r="G439">
        <f t="shared" si="35"/>
        <v>1.3997900516795867</v>
      </c>
      <c r="H439" s="34">
        <v>1.8068999999999999E-5</v>
      </c>
      <c r="I439">
        <f t="shared" si="36"/>
        <v>8.1513059953985655E-5</v>
      </c>
      <c r="J439">
        <v>2.6100999999999999E-2</v>
      </c>
      <c r="K439">
        <f t="shared" si="37"/>
        <v>1.1320748153768401E-4</v>
      </c>
      <c r="L439">
        <f t="shared" si="38"/>
        <v>0.72003244703268088</v>
      </c>
      <c r="M439" t="s">
        <v>265</v>
      </c>
    </row>
    <row r="440" spans="1:13">
      <c r="A440">
        <f t="shared" si="39"/>
        <v>40.850000000000023</v>
      </c>
      <c r="B440">
        <v>314</v>
      </c>
      <c r="C440">
        <v>20265</v>
      </c>
      <c r="D440">
        <v>0.21460000000000001</v>
      </c>
      <c r="E440">
        <v>1040.3</v>
      </c>
      <c r="F440">
        <v>743.24</v>
      </c>
      <c r="G440">
        <f t="shared" si="35"/>
        <v>1.3996824713416931</v>
      </c>
      <c r="H440" s="34">
        <v>1.8524000000000001E-5</v>
      </c>
      <c r="I440">
        <f t="shared" si="36"/>
        <v>8.6318732525629072E-5</v>
      </c>
      <c r="J440">
        <v>2.6762000000000001E-2</v>
      </c>
      <c r="K440">
        <f t="shared" si="37"/>
        <v>1.1987544993607569E-4</v>
      </c>
      <c r="L440">
        <f t="shared" si="38"/>
        <v>0.72007014423436211</v>
      </c>
      <c r="M440" t="s">
        <v>265</v>
      </c>
    </row>
    <row r="441" spans="1:13">
      <c r="A441">
        <f t="shared" si="39"/>
        <v>50.850000000000023</v>
      </c>
      <c r="B441">
        <v>324</v>
      </c>
      <c r="C441">
        <v>20265</v>
      </c>
      <c r="D441">
        <v>0.20798</v>
      </c>
      <c r="E441">
        <v>1040.5</v>
      </c>
      <c r="F441">
        <v>743.49</v>
      </c>
      <c r="G441">
        <f t="shared" si="35"/>
        <v>1.39948082691092</v>
      </c>
      <c r="H441" s="34">
        <v>1.8972999999999999E-5</v>
      </c>
      <c r="I441">
        <f t="shared" si="36"/>
        <v>9.1225117799788433E-5</v>
      </c>
      <c r="J441">
        <v>2.7417E-2</v>
      </c>
      <c r="K441">
        <f t="shared" si="37"/>
        <v>1.2669406583146948E-4</v>
      </c>
      <c r="L441">
        <f t="shared" si="38"/>
        <v>0.72004254659517819</v>
      </c>
      <c r="M441" t="s">
        <v>265</v>
      </c>
    </row>
    <row r="442" spans="1:13">
      <c r="A442">
        <f t="shared" si="39"/>
        <v>60.850000000000023</v>
      </c>
      <c r="B442">
        <v>334</v>
      </c>
      <c r="C442">
        <v>20265</v>
      </c>
      <c r="D442">
        <v>0.20175000000000001</v>
      </c>
      <c r="E442">
        <v>1040.8</v>
      </c>
      <c r="F442">
        <v>743.79</v>
      </c>
      <c r="G442">
        <f t="shared" si="35"/>
        <v>1.3993197004530848</v>
      </c>
      <c r="H442" s="34">
        <v>1.9415999999999998E-5</v>
      </c>
      <c r="I442">
        <f t="shared" si="36"/>
        <v>9.6237918215613373E-5</v>
      </c>
      <c r="J442">
        <v>2.8063999999999999E-2</v>
      </c>
      <c r="K442">
        <f t="shared" si="37"/>
        <v>1.3364993280357213E-4</v>
      </c>
      <c r="L442">
        <f t="shared" si="38"/>
        <v>0.7200745724059292</v>
      </c>
      <c r="M442" t="s">
        <v>265</v>
      </c>
    </row>
    <row r="443" spans="1:13">
      <c r="A443">
        <f t="shared" si="39"/>
        <v>70.850000000000023</v>
      </c>
      <c r="B443">
        <v>344</v>
      </c>
      <c r="C443">
        <v>20265</v>
      </c>
      <c r="D443">
        <v>0.19588</v>
      </c>
      <c r="E443">
        <v>1041.0999999999999</v>
      </c>
      <c r="F443">
        <v>744.15</v>
      </c>
      <c r="G443">
        <f t="shared" si="35"/>
        <v>1.3990458912853589</v>
      </c>
      <c r="H443" s="34">
        <v>1.9854E-5</v>
      </c>
      <c r="I443">
        <f t="shared" si="36"/>
        <v>1.013579742699612E-4</v>
      </c>
      <c r="J443">
        <v>2.8704E-2</v>
      </c>
      <c r="K443">
        <f t="shared" si="37"/>
        <v>1.4075371929836468E-4</v>
      </c>
      <c r="L443">
        <f t="shared" si="38"/>
        <v>0.72010867474916385</v>
      </c>
      <c r="M443" t="s">
        <v>265</v>
      </c>
    </row>
    <row r="444" spans="1:13">
      <c r="A444">
        <f t="shared" si="39"/>
        <v>80.850000000000023</v>
      </c>
      <c r="B444">
        <v>354</v>
      </c>
      <c r="C444">
        <v>20265</v>
      </c>
      <c r="D444">
        <v>0.19034999999999999</v>
      </c>
      <c r="E444">
        <v>1041.6000000000001</v>
      </c>
      <c r="F444">
        <v>744.56</v>
      </c>
      <c r="G444">
        <f t="shared" si="35"/>
        <v>1.3989470291178685</v>
      </c>
      <c r="H444" s="34">
        <v>2.0285999999999999E-5</v>
      </c>
      <c r="I444">
        <f t="shared" si="36"/>
        <v>1.0657210401891252E-4</v>
      </c>
      <c r="J444">
        <v>2.9337999999999999E-2</v>
      </c>
      <c r="K444">
        <f t="shared" si="37"/>
        <v>1.4797101466818539E-4</v>
      </c>
      <c r="L444">
        <f t="shared" si="38"/>
        <v>0.72022283727588798</v>
      </c>
      <c r="M444" t="s">
        <v>265</v>
      </c>
    </row>
    <row r="445" spans="1:13">
      <c r="A445">
        <f t="shared" si="39"/>
        <v>90.850000000000023</v>
      </c>
      <c r="B445">
        <v>364</v>
      </c>
      <c r="C445">
        <v>20265</v>
      </c>
      <c r="D445">
        <v>0.18512000000000001</v>
      </c>
      <c r="E445">
        <v>1042</v>
      </c>
      <c r="F445">
        <v>745.04000000000008</v>
      </c>
      <c r="G445">
        <f t="shared" si="35"/>
        <v>1.3985826264361643</v>
      </c>
      <c r="H445" s="34">
        <v>2.0712000000000001E-5</v>
      </c>
      <c r="I445">
        <f t="shared" si="36"/>
        <v>1.1188418323249783E-4</v>
      </c>
      <c r="J445">
        <v>2.9966E-2</v>
      </c>
      <c r="K445">
        <f t="shared" si="37"/>
        <v>1.553487326579263E-4</v>
      </c>
      <c r="L445">
        <f t="shared" si="38"/>
        <v>0.72021304144697329</v>
      </c>
      <c r="M445" t="s">
        <v>265</v>
      </c>
    </row>
    <row r="446" spans="1:13">
      <c r="A446">
        <f t="shared" si="39"/>
        <v>100.85000000000002</v>
      </c>
      <c r="B446">
        <v>374</v>
      </c>
      <c r="C446">
        <v>20265</v>
      </c>
      <c r="D446">
        <v>0.18017</v>
      </c>
      <c r="E446">
        <v>1042.5999999999999</v>
      </c>
      <c r="F446">
        <v>745.58999999999992</v>
      </c>
      <c r="G446">
        <f t="shared" si="35"/>
        <v>1.398355664641425</v>
      </c>
      <c r="H446" s="34">
        <v>2.1134000000000001E-5</v>
      </c>
      <c r="I446">
        <f t="shared" si="36"/>
        <v>1.1730032746850197E-4</v>
      </c>
      <c r="J446">
        <v>3.0589000000000002E-2</v>
      </c>
      <c r="K446">
        <f t="shared" si="37"/>
        <v>1.6284149480879587E-4</v>
      </c>
      <c r="L446">
        <f t="shared" si="38"/>
        <v>0.72033438164045893</v>
      </c>
      <c r="M446" t="s">
        <v>265</v>
      </c>
    </row>
    <row r="447" spans="1:13">
      <c r="A447">
        <f t="shared" si="39"/>
        <v>-209.14999999999998</v>
      </c>
      <c r="B447">
        <v>64</v>
      </c>
      <c r="C447">
        <v>10132.5</v>
      </c>
      <c r="D447">
        <v>0.53024000000000004</v>
      </c>
      <c r="E447">
        <v>1053.5</v>
      </c>
      <c r="F447">
        <v>747.93</v>
      </c>
      <c r="G447">
        <f t="shared" si="35"/>
        <v>1.4085542764697232</v>
      </c>
      <c r="H447" s="34">
        <v>4.4312E-6</v>
      </c>
      <c r="I447">
        <f t="shared" si="36"/>
        <v>8.356970428485214E-6</v>
      </c>
      <c r="J447">
        <v>6.2801999999999997E-3</v>
      </c>
      <c r="K447">
        <f t="shared" si="37"/>
        <v>1.1242591940707454E-5</v>
      </c>
      <c r="L447">
        <f t="shared" si="38"/>
        <v>0.74333129518168217</v>
      </c>
      <c r="M447" t="s">
        <v>265</v>
      </c>
    </row>
    <row r="448" spans="1:13">
      <c r="A448">
        <f t="shared" si="39"/>
        <v>-199.14999999999998</v>
      </c>
      <c r="B448">
        <v>74</v>
      </c>
      <c r="C448">
        <v>10132.5</v>
      </c>
      <c r="D448">
        <v>0.45741999999999999</v>
      </c>
      <c r="E448">
        <v>1047.4000000000001</v>
      </c>
      <c r="F448">
        <v>745.18</v>
      </c>
      <c r="G448">
        <f t="shared" si="35"/>
        <v>1.4055664403231436</v>
      </c>
      <c r="H448" s="34">
        <v>5.1425000000000003E-6</v>
      </c>
      <c r="I448">
        <f t="shared" si="36"/>
        <v>1.1242403043155088E-5</v>
      </c>
      <c r="J448">
        <v>7.3524999999999997E-3</v>
      </c>
      <c r="K448">
        <f t="shared" si="37"/>
        <v>1.5346428278648506E-5</v>
      </c>
      <c r="L448">
        <f t="shared" si="38"/>
        <v>0.73257456647398855</v>
      </c>
      <c r="M448" t="s">
        <v>265</v>
      </c>
    </row>
    <row r="449" spans="1:13">
      <c r="A449">
        <f t="shared" si="39"/>
        <v>-189.14999999999998</v>
      </c>
      <c r="B449">
        <v>84</v>
      </c>
      <c r="C449">
        <v>10132.5</v>
      </c>
      <c r="D449">
        <v>0.40239000000000003</v>
      </c>
      <c r="E449">
        <v>1044.3</v>
      </c>
      <c r="F449">
        <v>743.9</v>
      </c>
      <c r="G449">
        <f t="shared" si="35"/>
        <v>1.4038177174351392</v>
      </c>
      <c r="H449" s="34">
        <v>5.8387999999999999E-6</v>
      </c>
      <c r="I449">
        <f t="shared" si="36"/>
        <v>1.4510300951812917E-5</v>
      </c>
      <c r="J449">
        <v>8.3856999999999994E-3</v>
      </c>
      <c r="K449">
        <f t="shared" si="37"/>
        <v>1.9955695296110856E-5</v>
      </c>
      <c r="L449">
        <f t="shared" si="38"/>
        <v>0.7271258022586069</v>
      </c>
      <c r="M449" t="s">
        <v>265</v>
      </c>
    </row>
    <row r="450" spans="1:13">
      <c r="A450">
        <f t="shared" si="39"/>
        <v>-179.14999999999998</v>
      </c>
      <c r="B450">
        <v>94</v>
      </c>
      <c r="C450">
        <v>10132.5</v>
      </c>
      <c r="D450">
        <v>0.35926000000000002</v>
      </c>
      <c r="E450">
        <v>1042.5999999999999</v>
      </c>
      <c r="F450">
        <v>743.25</v>
      </c>
      <c r="G450">
        <f t="shared" si="35"/>
        <v>1.4027581567440295</v>
      </c>
      <c r="H450" s="34">
        <v>6.5200000000000003E-6</v>
      </c>
      <c r="I450">
        <f t="shared" si="36"/>
        <v>1.81484161888326E-5</v>
      </c>
      <c r="J450">
        <v>9.3849999999999992E-3</v>
      </c>
      <c r="K450">
        <f t="shared" si="37"/>
        <v>2.5055766366909816E-5</v>
      </c>
      <c r="L450">
        <f t="shared" si="38"/>
        <v>0.72432093766648908</v>
      </c>
      <c r="M450" t="s">
        <v>265</v>
      </c>
    </row>
    <row r="451" spans="1:13">
      <c r="A451">
        <f t="shared" si="39"/>
        <v>-169.14999999999998</v>
      </c>
      <c r="B451">
        <v>104</v>
      </c>
      <c r="C451">
        <v>10132.5</v>
      </c>
      <c r="D451">
        <v>0.32451999999999998</v>
      </c>
      <c r="E451">
        <v>1041.6000000000001</v>
      </c>
      <c r="F451">
        <v>742.88</v>
      </c>
      <c r="G451">
        <f t="shared" si="35"/>
        <v>1.4021107042860221</v>
      </c>
      <c r="H451" s="34">
        <v>7.1859000000000001E-6</v>
      </c>
      <c r="I451">
        <f t="shared" si="36"/>
        <v>2.214316529027487E-5</v>
      </c>
      <c r="J451">
        <v>1.0356000000000001E-2</v>
      </c>
      <c r="K451">
        <f t="shared" si="37"/>
        <v>3.0637237499581089E-5</v>
      </c>
      <c r="L451">
        <f t="shared" si="38"/>
        <v>0.72275332560834304</v>
      </c>
      <c r="M451" t="s">
        <v>265</v>
      </c>
    </row>
    <row r="452" spans="1:13">
      <c r="A452">
        <f t="shared" si="39"/>
        <v>-159.14999999999998</v>
      </c>
      <c r="B452">
        <v>114</v>
      </c>
      <c r="C452">
        <v>10132.5</v>
      </c>
      <c r="D452">
        <v>0.29593999999999998</v>
      </c>
      <c r="E452">
        <v>1041</v>
      </c>
      <c r="F452">
        <v>742.67000000000007</v>
      </c>
      <c r="G452">
        <f t="shared" si="35"/>
        <v>1.4016992742402412</v>
      </c>
      <c r="H452" s="34">
        <v>7.8370999999999999E-6</v>
      </c>
      <c r="I452">
        <f t="shared" si="36"/>
        <v>2.6482057173751439E-5</v>
      </c>
      <c r="J452">
        <v>1.1302E-2</v>
      </c>
      <c r="K452">
        <f t="shared" si="37"/>
        <v>3.6686045805816362E-5</v>
      </c>
      <c r="L452">
        <f t="shared" si="38"/>
        <v>0.72185640594585032</v>
      </c>
      <c r="M452" t="s">
        <v>265</v>
      </c>
    </row>
    <row r="453" spans="1:13">
      <c r="A453">
        <f t="shared" si="39"/>
        <v>-149.14999999999998</v>
      </c>
      <c r="B453">
        <v>124</v>
      </c>
      <c r="C453">
        <v>10132.5</v>
      </c>
      <c r="D453">
        <v>0.27199000000000001</v>
      </c>
      <c r="E453">
        <v>1040.5</v>
      </c>
      <c r="F453">
        <v>742.53</v>
      </c>
      <c r="G453">
        <f t="shared" si="35"/>
        <v>1.401290183561607</v>
      </c>
      <c r="H453" s="34">
        <v>8.4739000000000003E-6</v>
      </c>
      <c r="I453">
        <f t="shared" si="36"/>
        <v>3.11551895290268E-5</v>
      </c>
      <c r="J453">
        <v>1.2225E-2</v>
      </c>
      <c r="K453">
        <f t="shared" si="37"/>
        <v>4.3197025839718819E-5</v>
      </c>
      <c r="L453">
        <f t="shared" si="38"/>
        <v>0.72123459713701443</v>
      </c>
      <c r="M453" t="s">
        <v>265</v>
      </c>
    </row>
    <row r="454" spans="1:13">
      <c r="A454">
        <f t="shared" si="39"/>
        <v>-139.14999999999998</v>
      </c>
      <c r="B454">
        <v>134</v>
      </c>
      <c r="C454">
        <v>10132.5</v>
      </c>
      <c r="D454">
        <v>0.25163999999999997</v>
      </c>
      <c r="E454">
        <v>1040.2</v>
      </c>
      <c r="F454">
        <v>742.45</v>
      </c>
      <c r="G454">
        <f t="shared" si="35"/>
        <v>1.4010371068758838</v>
      </c>
      <c r="H454" s="34">
        <v>9.0968999999999992E-6</v>
      </c>
      <c r="I454">
        <f t="shared" si="36"/>
        <v>3.615045302813543E-5</v>
      </c>
      <c r="J454">
        <v>1.3127E-2</v>
      </c>
      <c r="K454">
        <f t="shared" si="37"/>
        <v>5.0149771584160649E-5</v>
      </c>
      <c r="L454">
        <f t="shared" si="38"/>
        <v>0.7208498042203092</v>
      </c>
      <c r="M454" t="s">
        <v>265</v>
      </c>
    </row>
    <row r="455" spans="1:13">
      <c r="A455">
        <f t="shared" si="39"/>
        <v>-129.14999999999998</v>
      </c>
      <c r="B455">
        <v>144</v>
      </c>
      <c r="C455">
        <v>10132.5</v>
      </c>
      <c r="D455">
        <v>0.23413</v>
      </c>
      <c r="E455">
        <v>1040</v>
      </c>
      <c r="F455">
        <v>742.4</v>
      </c>
      <c r="G455">
        <f t="shared" si="35"/>
        <v>1.4008620689655173</v>
      </c>
      <c r="H455" s="34">
        <v>9.7066999999999997E-6</v>
      </c>
      <c r="I455">
        <f t="shared" si="36"/>
        <v>4.1458591380856789E-5</v>
      </c>
      <c r="J455">
        <v>1.4009000000000001E-2</v>
      </c>
      <c r="K455">
        <f t="shared" si="37"/>
        <v>5.7532961635383367E-5</v>
      </c>
      <c r="L455">
        <f t="shared" si="38"/>
        <v>0.72060589620957949</v>
      </c>
      <c r="M455" t="s">
        <v>265</v>
      </c>
    </row>
    <row r="456" spans="1:13">
      <c r="A456">
        <f t="shared" si="39"/>
        <v>-119.14999999999998</v>
      </c>
      <c r="B456">
        <v>154</v>
      </c>
      <c r="C456">
        <v>10132.5</v>
      </c>
      <c r="D456">
        <v>0.21890000000000001</v>
      </c>
      <c r="E456">
        <v>1039.9000000000001</v>
      </c>
      <c r="F456">
        <v>742.36</v>
      </c>
      <c r="G456">
        <f t="shared" si="35"/>
        <v>1.4008028449808718</v>
      </c>
      <c r="H456" s="34">
        <v>1.0304E-5</v>
      </c>
      <c r="I456">
        <f t="shared" si="36"/>
        <v>4.7071722247601641E-5</v>
      </c>
      <c r="J456">
        <v>1.4872E-2</v>
      </c>
      <c r="K456">
        <f t="shared" si="37"/>
        <v>6.5332915176903841E-5</v>
      </c>
      <c r="L456">
        <f t="shared" si="38"/>
        <v>0.72049015599784838</v>
      </c>
      <c r="M456" t="s">
        <v>265</v>
      </c>
    </row>
    <row r="457" spans="1:13">
      <c r="A457">
        <f t="shared" si="39"/>
        <v>-109.14999999999998</v>
      </c>
      <c r="B457">
        <v>164</v>
      </c>
      <c r="C457">
        <v>10132.5</v>
      </c>
      <c r="D457">
        <v>0.20552999999999999</v>
      </c>
      <c r="E457">
        <v>1039.7</v>
      </c>
      <c r="F457">
        <v>742.34</v>
      </c>
      <c r="G457">
        <f t="shared" si="35"/>
        <v>1.4005711668507692</v>
      </c>
      <c r="H457" s="34">
        <v>1.0889E-5</v>
      </c>
      <c r="I457">
        <f t="shared" si="36"/>
        <v>5.2980100228677081E-5</v>
      </c>
      <c r="J457">
        <v>1.5716999999999998E-2</v>
      </c>
      <c r="K457">
        <f t="shared" si="37"/>
        <v>7.3550628292097831E-5</v>
      </c>
      <c r="L457">
        <f t="shared" si="38"/>
        <v>0.72032151810141898</v>
      </c>
      <c r="M457" t="s">
        <v>265</v>
      </c>
    </row>
    <row r="458" spans="1:13">
      <c r="A458">
        <f t="shared" si="39"/>
        <v>-99.149999999999977</v>
      </c>
      <c r="B458">
        <v>174</v>
      </c>
      <c r="C458">
        <v>10132.5</v>
      </c>
      <c r="D458">
        <v>0.19370000000000001</v>
      </c>
      <c r="E458">
        <v>1039.6000000000001</v>
      </c>
      <c r="F458">
        <v>742.33</v>
      </c>
      <c r="G458">
        <f t="shared" si="35"/>
        <v>1.4004553231042798</v>
      </c>
      <c r="H458" s="34">
        <v>1.1462E-5</v>
      </c>
      <c r="I458">
        <f t="shared" si="36"/>
        <v>5.917398038203407E-5</v>
      </c>
      <c r="J458">
        <v>1.6546000000000002E-2</v>
      </c>
      <c r="K458">
        <f t="shared" si="37"/>
        <v>8.2166942807715849E-5</v>
      </c>
      <c r="L458">
        <f t="shared" si="38"/>
        <v>0.72016772633869219</v>
      </c>
      <c r="M458" t="s">
        <v>265</v>
      </c>
    </row>
    <row r="459" spans="1:13">
      <c r="A459">
        <f t="shared" si="39"/>
        <v>-89.149999999999977</v>
      </c>
      <c r="B459">
        <v>184</v>
      </c>
      <c r="C459">
        <v>10132.5</v>
      </c>
      <c r="D459">
        <v>0.18315999999999999</v>
      </c>
      <c r="E459">
        <v>1039.6000000000001</v>
      </c>
      <c r="F459">
        <v>742.31999999999994</v>
      </c>
      <c r="G459">
        <f t="shared" si="35"/>
        <v>1.4004741890289905</v>
      </c>
      <c r="H459" s="34">
        <v>1.2024999999999999E-5</v>
      </c>
      <c r="I459">
        <f t="shared" si="36"/>
        <v>6.5652981000218383E-5</v>
      </c>
      <c r="J459">
        <v>1.7357999999999998E-2</v>
      </c>
      <c r="K459">
        <f t="shared" si="37"/>
        <v>9.115967713488E-5</v>
      </c>
      <c r="L459">
        <f t="shared" si="38"/>
        <v>0.7201976034105313</v>
      </c>
      <c r="M459" t="s">
        <v>265</v>
      </c>
    </row>
    <row r="460" spans="1:13">
      <c r="A460">
        <f t="shared" si="39"/>
        <v>-79.149999999999977</v>
      </c>
      <c r="B460">
        <v>194</v>
      </c>
      <c r="C460">
        <v>10132.5</v>
      </c>
      <c r="D460">
        <v>0.17371</v>
      </c>
      <c r="E460">
        <v>1039.5</v>
      </c>
      <c r="F460">
        <v>742.33</v>
      </c>
      <c r="G460">
        <f t="shared" si="35"/>
        <v>1.400320612126682</v>
      </c>
      <c r="H460" s="34">
        <v>1.2576E-5</v>
      </c>
      <c r="I460">
        <f t="shared" si="36"/>
        <v>7.2396522940533069E-5</v>
      </c>
      <c r="J460">
        <v>1.8155000000000001E-2</v>
      </c>
      <c r="K460">
        <f t="shared" si="37"/>
        <v>1.0054186555251548E-4</v>
      </c>
      <c r="L460">
        <f t="shared" si="38"/>
        <v>0.72006345359405122</v>
      </c>
      <c r="M460" t="s">
        <v>265</v>
      </c>
    </row>
    <row r="461" spans="1:13">
      <c r="A461">
        <f t="shared" si="39"/>
        <v>-69.149999999999977</v>
      </c>
      <c r="B461">
        <v>204</v>
      </c>
      <c r="C461">
        <v>10132.5</v>
      </c>
      <c r="D461">
        <v>0.16519</v>
      </c>
      <c r="E461">
        <v>1039.5</v>
      </c>
      <c r="F461">
        <v>742.33</v>
      </c>
      <c r="G461">
        <f t="shared" si="35"/>
        <v>1.400320612126682</v>
      </c>
      <c r="H461" s="34">
        <v>1.3118E-5</v>
      </c>
      <c r="I461">
        <f t="shared" si="36"/>
        <v>7.9411586657787998E-5</v>
      </c>
      <c r="J461">
        <v>1.8938E-2</v>
      </c>
      <c r="K461">
        <f t="shared" si="37"/>
        <v>1.1028739159981971E-4</v>
      </c>
      <c r="L461">
        <f t="shared" si="38"/>
        <v>0.72004229591297919</v>
      </c>
      <c r="M461" t="s">
        <v>265</v>
      </c>
    </row>
    <row r="462" spans="1:13">
      <c r="A462">
        <f t="shared" si="39"/>
        <v>-59.149999999999977</v>
      </c>
      <c r="B462">
        <v>214</v>
      </c>
      <c r="C462">
        <v>10132.5</v>
      </c>
      <c r="D462">
        <v>0.15747</v>
      </c>
      <c r="E462">
        <v>1039.5</v>
      </c>
      <c r="F462">
        <v>742.34</v>
      </c>
      <c r="G462">
        <f t="shared" ref="G462:G478" si="40">E462/F462</f>
        <v>1.4003017485249345</v>
      </c>
      <c r="H462" s="34">
        <v>1.365E-5</v>
      </c>
      <c r="I462">
        <f t="shared" ref="I462:I478" si="41">H462/D462</f>
        <v>8.6683177748142509E-5</v>
      </c>
      <c r="J462">
        <v>1.9706000000000001E-2</v>
      </c>
      <c r="K462">
        <f t="shared" ref="K462:K478" si="42">J462/E462/D462</f>
        <v>1.203860478642977E-4</v>
      </c>
      <c r="L462">
        <f t="shared" ref="L462:L478" si="43">H462*E462/J462</f>
        <v>0.72004338780066979</v>
      </c>
      <c r="M462" t="s">
        <v>265</v>
      </c>
    </row>
    <row r="463" spans="1:13">
      <c r="A463">
        <f t="shared" si="39"/>
        <v>-49.149999999999977</v>
      </c>
      <c r="B463">
        <v>224</v>
      </c>
      <c r="C463">
        <v>10132.5</v>
      </c>
      <c r="D463">
        <v>0.15043000000000001</v>
      </c>
      <c r="E463">
        <v>1039.4000000000001</v>
      </c>
      <c r="F463">
        <v>742.36</v>
      </c>
      <c r="G463">
        <f t="shared" si="40"/>
        <v>1.4001293173123552</v>
      </c>
      <c r="H463" s="34">
        <v>1.4173E-5</v>
      </c>
      <c r="I463">
        <f t="shared" si="41"/>
        <v>9.4216579139799235E-5</v>
      </c>
      <c r="J463">
        <v>2.0462000000000001E-2</v>
      </c>
      <c r="K463">
        <f t="shared" si="42"/>
        <v>1.3086723069833379E-4</v>
      </c>
      <c r="L463">
        <f t="shared" si="43"/>
        <v>0.71994019157462619</v>
      </c>
      <c r="M463" t="s">
        <v>265</v>
      </c>
    </row>
    <row r="464" spans="1:13">
      <c r="A464">
        <f t="shared" si="39"/>
        <v>-39.149999999999977</v>
      </c>
      <c r="B464">
        <v>234</v>
      </c>
      <c r="C464">
        <v>10132.5</v>
      </c>
      <c r="D464">
        <v>0.14399999999999999</v>
      </c>
      <c r="E464">
        <v>1039.4000000000001</v>
      </c>
      <c r="F464">
        <v>742.38</v>
      </c>
      <c r="G464">
        <f t="shared" si="40"/>
        <v>1.400091597295186</v>
      </c>
      <c r="H464" s="34">
        <v>1.4687E-5</v>
      </c>
      <c r="I464">
        <f t="shared" si="41"/>
        <v>1.0199305555555557E-4</v>
      </c>
      <c r="J464">
        <v>2.1204000000000001E-2</v>
      </c>
      <c r="K464">
        <f t="shared" si="42"/>
        <v>1.4166827015585915E-4</v>
      </c>
      <c r="L464">
        <f t="shared" si="43"/>
        <v>0.71994283154121874</v>
      </c>
      <c r="M464" t="s">
        <v>265</v>
      </c>
    </row>
    <row r="465" spans="1:13">
      <c r="A465">
        <f t="shared" si="39"/>
        <v>-29.149999999999977</v>
      </c>
      <c r="B465">
        <v>244</v>
      </c>
      <c r="C465">
        <v>10132.5</v>
      </c>
      <c r="D465">
        <v>0.1381</v>
      </c>
      <c r="E465">
        <v>1039.4000000000001</v>
      </c>
      <c r="F465">
        <v>742.41</v>
      </c>
      <c r="G465">
        <f t="shared" si="40"/>
        <v>1.4000350210799963</v>
      </c>
      <c r="H465" s="34">
        <v>1.5193E-5</v>
      </c>
      <c r="I465">
        <f t="shared" si="41"/>
        <v>1.1001448225923243E-4</v>
      </c>
      <c r="J465">
        <v>2.1935E-2</v>
      </c>
      <c r="K465">
        <f t="shared" si="42"/>
        <v>1.5281333281873054E-4</v>
      </c>
      <c r="L465">
        <f t="shared" si="43"/>
        <v>0.71992724868930935</v>
      </c>
      <c r="M465" t="s">
        <v>265</v>
      </c>
    </row>
    <row r="466" spans="1:13">
      <c r="A466">
        <f t="shared" si="39"/>
        <v>-19.149999999999977</v>
      </c>
      <c r="B466">
        <v>254</v>
      </c>
      <c r="C466">
        <v>10132.5</v>
      </c>
      <c r="D466">
        <v>0.13266</v>
      </c>
      <c r="E466">
        <v>1039.5</v>
      </c>
      <c r="F466">
        <v>742.46</v>
      </c>
      <c r="G466">
        <f t="shared" si="40"/>
        <v>1.4000754249387171</v>
      </c>
      <c r="H466" s="34">
        <v>1.5690000000000001E-5</v>
      </c>
      <c r="I466">
        <f t="shared" si="41"/>
        <v>1.182722749886929E-4</v>
      </c>
      <c r="J466">
        <v>2.2654000000000001E-2</v>
      </c>
      <c r="K466">
        <f t="shared" si="42"/>
        <v>1.6427837926405692E-4</v>
      </c>
      <c r="L466">
        <f t="shared" si="43"/>
        <v>0.71995033989582424</v>
      </c>
      <c r="M466" t="s">
        <v>265</v>
      </c>
    </row>
    <row r="467" spans="1:13">
      <c r="A467">
        <f t="shared" si="39"/>
        <v>-9.1499999999999773</v>
      </c>
      <c r="B467">
        <v>264</v>
      </c>
      <c r="C467">
        <v>10132.5</v>
      </c>
      <c r="D467">
        <v>0.12762999999999999</v>
      </c>
      <c r="E467">
        <v>1039.5</v>
      </c>
      <c r="F467">
        <v>742.52</v>
      </c>
      <c r="G467">
        <f t="shared" si="40"/>
        <v>1.3999622905780316</v>
      </c>
      <c r="H467" s="34">
        <v>1.6180000000000001E-5</v>
      </c>
      <c r="I467">
        <f t="shared" si="41"/>
        <v>1.2677270234270942E-4</v>
      </c>
      <c r="J467">
        <v>2.3362999999999998E-2</v>
      </c>
      <c r="K467">
        <f t="shared" si="42"/>
        <v>1.760967521368681E-4</v>
      </c>
      <c r="L467">
        <f t="shared" si="43"/>
        <v>0.71990369387493058</v>
      </c>
      <c r="M467" t="s">
        <v>265</v>
      </c>
    </row>
    <row r="468" spans="1:13">
      <c r="A468">
        <f t="shared" si="39"/>
        <v>0.85000000000002274</v>
      </c>
      <c r="B468">
        <v>274</v>
      </c>
      <c r="C468">
        <v>10132.5</v>
      </c>
      <c r="D468">
        <v>0.12297</v>
      </c>
      <c r="E468">
        <v>1039.6000000000001</v>
      </c>
      <c r="F468">
        <v>742.6</v>
      </c>
      <c r="G468">
        <f t="shared" si="40"/>
        <v>1.3999461352006466</v>
      </c>
      <c r="H468" s="34">
        <v>1.6662000000000001E-5</v>
      </c>
      <c r="I468">
        <f t="shared" si="41"/>
        <v>1.3549646255184191E-4</v>
      </c>
      <c r="J468">
        <v>2.4060000000000002E-2</v>
      </c>
      <c r="K468">
        <f t="shared" si="42"/>
        <v>1.8820457621539086E-4</v>
      </c>
      <c r="L468">
        <f t="shared" si="43"/>
        <v>0.7199424438902744</v>
      </c>
      <c r="M468" t="s">
        <v>265</v>
      </c>
    </row>
    <row r="469" spans="1:13">
      <c r="A469">
        <f t="shared" si="39"/>
        <v>10.850000000000023</v>
      </c>
      <c r="B469">
        <v>284</v>
      </c>
      <c r="C469">
        <v>10132.5</v>
      </c>
      <c r="D469">
        <v>0.11864</v>
      </c>
      <c r="E469">
        <v>1039.7</v>
      </c>
      <c r="F469">
        <v>742.71</v>
      </c>
      <c r="G469">
        <f t="shared" si="40"/>
        <v>1.3998734364691467</v>
      </c>
      <c r="H469" s="34">
        <v>1.7136999999999999E-5</v>
      </c>
      <c r="I469">
        <f t="shared" si="41"/>
        <v>1.4444538098449088E-4</v>
      </c>
      <c r="J469">
        <v>2.4749E-2</v>
      </c>
      <c r="K469">
        <f t="shared" si="42"/>
        <v>2.0064044097994706E-4</v>
      </c>
      <c r="L469">
        <f t="shared" si="43"/>
        <v>0.7199215685482242</v>
      </c>
      <c r="M469" t="s">
        <v>265</v>
      </c>
    </row>
    <row r="470" spans="1:13">
      <c r="A470">
        <f t="shared" si="39"/>
        <v>20.850000000000023</v>
      </c>
      <c r="B470">
        <v>294</v>
      </c>
      <c r="C470">
        <v>10132.5</v>
      </c>
      <c r="D470">
        <v>0.11459999999999999</v>
      </c>
      <c r="E470">
        <v>1039.8</v>
      </c>
      <c r="F470">
        <v>742.83999999999992</v>
      </c>
      <c r="G470">
        <f t="shared" si="40"/>
        <v>1.3997630714554952</v>
      </c>
      <c r="H470" s="34">
        <v>1.7604999999999998E-5</v>
      </c>
      <c r="I470">
        <f t="shared" si="41"/>
        <v>1.5362129144851658E-4</v>
      </c>
      <c r="J470">
        <v>2.5427000000000002E-2</v>
      </c>
      <c r="K470">
        <f t="shared" si="42"/>
        <v>2.1338343022738636E-4</v>
      </c>
      <c r="L470">
        <f t="shared" si="43"/>
        <v>0.71993074291107861</v>
      </c>
      <c r="M470" t="s">
        <v>265</v>
      </c>
    </row>
    <row r="471" spans="1:13">
      <c r="A471">
        <f t="shared" si="39"/>
        <v>30.850000000000023</v>
      </c>
      <c r="B471">
        <v>304</v>
      </c>
      <c r="C471">
        <v>10132.5</v>
      </c>
      <c r="D471">
        <v>0.11083</v>
      </c>
      <c r="E471">
        <v>1039.9000000000001</v>
      </c>
      <c r="F471">
        <v>743.01</v>
      </c>
      <c r="G471">
        <f t="shared" si="40"/>
        <v>1.3995773946514853</v>
      </c>
      <c r="H471" s="34">
        <v>1.8067000000000002E-5</v>
      </c>
      <c r="I471">
        <f t="shared" si="41"/>
        <v>1.6301542903545974E-4</v>
      </c>
      <c r="J471">
        <v>2.6098E-2</v>
      </c>
      <c r="K471">
        <f t="shared" si="42"/>
        <v>2.2644269519144709E-4</v>
      </c>
      <c r="L471">
        <f t="shared" si="43"/>
        <v>0.71989705341405485</v>
      </c>
      <c r="M471" t="s">
        <v>265</v>
      </c>
    </row>
    <row r="472" spans="1:13">
      <c r="A472">
        <f t="shared" si="39"/>
        <v>40.850000000000023</v>
      </c>
      <c r="B472">
        <v>314</v>
      </c>
      <c r="C472">
        <v>10132.5</v>
      </c>
      <c r="D472">
        <v>0.10730000000000001</v>
      </c>
      <c r="E472">
        <v>1040.1000000000001</v>
      </c>
      <c r="F472">
        <v>743.22</v>
      </c>
      <c r="G472">
        <f t="shared" si="40"/>
        <v>1.3994510373778963</v>
      </c>
      <c r="H472" s="34">
        <v>1.8522E-5</v>
      </c>
      <c r="I472">
        <f t="shared" si="41"/>
        <v>1.7261882572227398E-4</v>
      </c>
      <c r="J472">
        <v>2.6759999999999999E-2</v>
      </c>
      <c r="K472">
        <f t="shared" si="42"/>
        <v>2.397790806730265E-4</v>
      </c>
      <c r="L472">
        <f t="shared" si="43"/>
        <v>0.71990778026905844</v>
      </c>
      <c r="M472" t="s">
        <v>265</v>
      </c>
    </row>
    <row r="473" spans="1:13">
      <c r="A473">
        <f t="shared" si="39"/>
        <v>50.850000000000023</v>
      </c>
      <c r="B473">
        <v>324</v>
      </c>
      <c r="C473">
        <v>10132.5</v>
      </c>
      <c r="D473">
        <v>0.10399</v>
      </c>
      <c r="E473">
        <v>1040.4000000000001</v>
      </c>
      <c r="F473">
        <v>743.46999999999991</v>
      </c>
      <c r="G473">
        <f t="shared" si="40"/>
        <v>1.399383969763407</v>
      </c>
      <c r="H473" s="34">
        <v>1.8970999999999998E-5</v>
      </c>
      <c r="I473">
        <f t="shared" si="41"/>
        <v>1.8243100298105585E-4</v>
      </c>
      <c r="J473">
        <v>2.7414000000000001E-2</v>
      </c>
      <c r="K473">
        <f t="shared" si="42"/>
        <v>2.5338475785035224E-4</v>
      </c>
      <c r="L473">
        <f t="shared" si="43"/>
        <v>0.71997623112278397</v>
      </c>
      <c r="M473" t="s">
        <v>265</v>
      </c>
    </row>
    <row r="474" spans="1:13">
      <c r="A474">
        <f t="shared" si="39"/>
        <v>60.850000000000023</v>
      </c>
      <c r="B474">
        <v>334</v>
      </c>
      <c r="C474">
        <v>10132.5</v>
      </c>
      <c r="D474">
        <v>0.10087</v>
      </c>
      <c r="E474">
        <v>1040.7</v>
      </c>
      <c r="F474">
        <v>743.7700000000001</v>
      </c>
      <c r="G474">
        <f t="shared" si="40"/>
        <v>1.3992228780402542</v>
      </c>
      <c r="H474" s="34">
        <v>1.9415E-5</v>
      </c>
      <c r="I474">
        <f t="shared" si="41"/>
        <v>1.9247546346782987E-4</v>
      </c>
      <c r="J474">
        <v>2.8060999999999999E-2</v>
      </c>
      <c r="K474">
        <f t="shared" si="42"/>
        <v>2.6731022310186949E-4</v>
      </c>
      <c r="L474">
        <f t="shared" si="43"/>
        <v>0.72004527636221094</v>
      </c>
      <c r="M474" t="s">
        <v>265</v>
      </c>
    </row>
    <row r="475" spans="1:13">
      <c r="A475">
        <f t="shared" si="39"/>
        <v>70.850000000000023</v>
      </c>
      <c r="B475">
        <v>344</v>
      </c>
      <c r="C475">
        <v>10132.5</v>
      </c>
      <c r="D475">
        <v>9.7942000000000001E-2</v>
      </c>
      <c r="E475">
        <v>1041</v>
      </c>
      <c r="F475">
        <v>744.13</v>
      </c>
      <c r="G475">
        <f t="shared" si="40"/>
        <v>1.398949108354723</v>
      </c>
      <c r="H475" s="34">
        <v>1.9851999999999999E-5</v>
      </c>
      <c r="I475">
        <f t="shared" si="41"/>
        <v>2.0269138878111533E-4</v>
      </c>
      <c r="J475">
        <v>2.8701000000000001E-2</v>
      </c>
      <c r="K475">
        <f t="shared" si="42"/>
        <v>2.8149930762410289E-4</v>
      </c>
      <c r="L475">
        <f t="shared" si="43"/>
        <v>0.72004222849378063</v>
      </c>
      <c r="M475" t="s">
        <v>265</v>
      </c>
    </row>
    <row r="476" spans="1:13">
      <c r="A476">
        <f t="shared" si="39"/>
        <v>80.850000000000023</v>
      </c>
      <c r="B476">
        <v>354</v>
      </c>
      <c r="C476">
        <v>10132.5</v>
      </c>
      <c r="D476">
        <v>9.5174999999999996E-2</v>
      </c>
      <c r="E476">
        <v>1041.4000000000001</v>
      </c>
      <c r="F476">
        <v>744.55000000000007</v>
      </c>
      <c r="G476">
        <f t="shared" si="40"/>
        <v>1.3986971996507958</v>
      </c>
      <c r="H476" s="34">
        <v>2.0284000000000001E-5</v>
      </c>
      <c r="I476">
        <f t="shared" si="41"/>
        <v>2.1312319411610195E-4</v>
      </c>
      <c r="J476">
        <v>2.9335E-2</v>
      </c>
      <c r="K476">
        <f t="shared" si="42"/>
        <v>2.9596859696003373E-4</v>
      </c>
      <c r="L476">
        <f t="shared" si="43"/>
        <v>0.7200871859553436</v>
      </c>
      <c r="M476" t="s">
        <v>265</v>
      </c>
    </row>
    <row r="477" spans="1:13">
      <c r="A477">
        <f t="shared" si="39"/>
        <v>90.850000000000023</v>
      </c>
      <c r="B477">
        <v>364</v>
      </c>
      <c r="C477">
        <v>10132.5</v>
      </c>
      <c r="D477">
        <v>9.2560000000000003E-2</v>
      </c>
      <c r="E477">
        <v>1041.9000000000001</v>
      </c>
      <c r="F477">
        <v>745.02</v>
      </c>
      <c r="G477">
        <f t="shared" si="40"/>
        <v>1.3984859466859951</v>
      </c>
      <c r="H477" s="34">
        <v>2.0710999999999999E-5</v>
      </c>
      <c r="I477">
        <f t="shared" si="41"/>
        <v>2.2375756266205702E-4</v>
      </c>
      <c r="J477">
        <v>2.9963E-2</v>
      </c>
      <c r="K477">
        <f t="shared" si="42"/>
        <v>3.1069617760850604E-4</v>
      </c>
      <c r="L477">
        <f t="shared" si="43"/>
        <v>0.72018125354604023</v>
      </c>
      <c r="M477" t="s">
        <v>265</v>
      </c>
    </row>
    <row r="478" spans="1:13">
      <c r="A478">
        <f t="shared" si="39"/>
        <v>100.85000000000002</v>
      </c>
      <c r="B478">
        <v>374</v>
      </c>
      <c r="C478">
        <v>10132.5</v>
      </c>
      <c r="D478">
        <v>9.0083999999999997E-2</v>
      </c>
      <c r="E478">
        <v>1042.5</v>
      </c>
      <c r="F478">
        <v>745.56999999999994</v>
      </c>
      <c r="G478">
        <f t="shared" si="40"/>
        <v>1.398259050122725</v>
      </c>
      <c r="H478" s="34">
        <v>2.1132999999999999E-5</v>
      </c>
      <c r="I478">
        <f t="shared" si="41"/>
        <v>2.3459215842990986E-4</v>
      </c>
      <c r="J478">
        <v>3.0585999999999999E-2</v>
      </c>
      <c r="K478">
        <f t="shared" si="42"/>
        <v>3.2568590125901141E-4</v>
      </c>
      <c r="L478">
        <f t="shared" si="43"/>
        <v>0.72030185378931533</v>
      </c>
      <c r="M478" t="s">
        <v>265</v>
      </c>
    </row>
  </sheetData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topLeftCell="A51" zoomScale="125" zoomScaleNormal="125" zoomScalePageLayoutView="125" workbookViewId="0">
      <selection activeCell="F109" sqref="F109"/>
    </sheetView>
  </sheetViews>
  <sheetFormatPr baseColWidth="10" defaultRowHeight="12" x14ac:dyDescent="0"/>
  <cols>
    <col min="1" max="3" width="11" bestFit="1" customWidth="1"/>
    <col min="4" max="4" width="11.5" customWidth="1"/>
    <col min="5" max="7" width="11" bestFit="1" customWidth="1"/>
    <col min="8" max="8" width="12.6640625" bestFit="1" customWidth="1"/>
    <col min="9" max="9" width="15.6640625" style="18" bestFit="1" customWidth="1"/>
    <col min="10" max="10" width="13.33203125" bestFit="1" customWidth="1"/>
    <col min="11" max="11" width="11.5" customWidth="1"/>
    <col min="12" max="12" width="12.6640625" bestFit="1" customWidth="1"/>
    <col min="17" max="17" width="12.33203125" bestFit="1" customWidth="1"/>
  </cols>
  <sheetData>
    <row r="1" spans="1:13" ht="13">
      <c r="A1" s="20" t="s">
        <v>26</v>
      </c>
      <c r="B1" s="21" t="s">
        <v>63</v>
      </c>
      <c r="C1" s="21"/>
      <c r="D1" s="21" t="s">
        <v>0</v>
      </c>
      <c r="E1" s="21" t="s">
        <v>1</v>
      </c>
      <c r="F1" s="21" t="s">
        <v>285</v>
      </c>
      <c r="G1" s="21"/>
      <c r="H1" s="21"/>
      <c r="I1" s="28"/>
      <c r="J1" s="21"/>
      <c r="K1" s="21"/>
      <c r="L1" s="21"/>
      <c r="M1" s="21"/>
    </row>
    <row r="2" spans="1:13" ht="13">
      <c r="A2" s="21" t="s">
        <v>333</v>
      </c>
      <c r="B2" s="21"/>
      <c r="C2" s="21"/>
      <c r="D2" s="21" t="s">
        <v>3</v>
      </c>
      <c r="E2" s="21" t="s">
        <v>4</v>
      </c>
      <c r="F2" s="21" t="s">
        <v>286</v>
      </c>
      <c r="G2" s="21"/>
      <c r="H2" s="21"/>
      <c r="I2" s="28"/>
      <c r="J2" s="21"/>
      <c r="K2" s="21"/>
      <c r="L2" s="21"/>
      <c r="M2" s="21"/>
    </row>
    <row r="3" spans="1:13" ht="13">
      <c r="A3" s="21"/>
      <c r="B3" s="21"/>
      <c r="C3" s="21"/>
      <c r="D3" s="21" t="s">
        <v>269</v>
      </c>
      <c r="E3" s="21" t="s">
        <v>336</v>
      </c>
      <c r="F3" s="21" t="s">
        <v>287</v>
      </c>
      <c r="G3" s="21"/>
      <c r="H3" s="21"/>
      <c r="I3" s="28"/>
      <c r="J3" s="21"/>
      <c r="K3" s="21"/>
      <c r="L3" s="21"/>
      <c r="M3" s="21"/>
    </row>
    <row r="4" spans="1:13" s="17" customFormat="1" ht="14" thickBot="1">
      <c r="A4" s="27"/>
      <c r="B4" s="27"/>
      <c r="C4" s="27"/>
      <c r="D4" s="27">
        <v>31.998799999999999</v>
      </c>
      <c r="E4" s="27">
        <v>0.25983286900000002</v>
      </c>
      <c r="F4" s="27"/>
      <c r="G4" s="27"/>
      <c r="H4" s="27"/>
      <c r="I4" s="29"/>
      <c r="J4" s="27"/>
      <c r="K4" s="27"/>
      <c r="L4" s="27"/>
      <c r="M4" s="27"/>
    </row>
    <row r="5" spans="1:13" ht="13">
      <c r="A5" s="21" t="s">
        <v>5</v>
      </c>
      <c r="B5" s="21" t="s">
        <v>5</v>
      </c>
      <c r="C5" s="21" t="s">
        <v>6</v>
      </c>
      <c r="D5" s="21" t="s">
        <v>24</v>
      </c>
      <c r="E5" s="21" t="s">
        <v>313</v>
      </c>
      <c r="F5" s="21" t="s">
        <v>7</v>
      </c>
      <c r="G5" s="21" t="s">
        <v>326</v>
      </c>
      <c r="H5" s="30" t="s">
        <v>325</v>
      </c>
      <c r="I5" s="28" t="s">
        <v>324</v>
      </c>
      <c r="J5" s="21" t="s">
        <v>327</v>
      </c>
      <c r="K5" s="21" t="s">
        <v>328</v>
      </c>
      <c r="L5" s="21" t="s">
        <v>320</v>
      </c>
      <c r="M5" s="21" t="s">
        <v>23</v>
      </c>
    </row>
    <row r="6" spans="1:13" ht="13">
      <c r="A6" s="22" t="s">
        <v>12</v>
      </c>
      <c r="B6" s="22" t="s">
        <v>13</v>
      </c>
      <c r="C6" s="21" t="s">
        <v>225</v>
      </c>
      <c r="D6" s="21" t="s">
        <v>17</v>
      </c>
      <c r="E6" s="21" t="s">
        <v>45</v>
      </c>
      <c r="F6" s="21" t="s">
        <v>45</v>
      </c>
      <c r="G6" s="21" t="s">
        <v>19</v>
      </c>
      <c r="H6" s="32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</row>
    <row r="7" spans="1:13" ht="13">
      <c r="A7" s="22"/>
      <c r="B7" s="22" t="s">
        <v>329</v>
      </c>
      <c r="C7" s="21" t="s">
        <v>330</v>
      </c>
      <c r="D7" s="21" t="s">
        <v>270</v>
      </c>
      <c r="E7" s="21" t="s">
        <v>271</v>
      </c>
      <c r="F7" s="21" t="s">
        <v>280</v>
      </c>
      <c r="G7" s="21" t="s">
        <v>293</v>
      </c>
      <c r="H7" s="32" t="s">
        <v>281</v>
      </c>
      <c r="I7" s="28" t="s">
        <v>323</v>
      </c>
      <c r="J7" s="21" t="s">
        <v>282</v>
      </c>
      <c r="K7" s="21" t="s">
        <v>283</v>
      </c>
      <c r="L7" s="21" t="s">
        <v>321</v>
      </c>
      <c r="M7" s="23" t="s">
        <v>268</v>
      </c>
    </row>
    <row r="8" spans="1:13" ht="13">
      <c r="A8" s="21">
        <v>-215</v>
      </c>
      <c r="B8" s="21">
        <f t="shared" ref="B8:B71" si="0">A8+273.15</f>
        <v>58.149999999999977</v>
      </c>
      <c r="C8" s="21">
        <v>101325</v>
      </c>
      <c r="D8" s="21">
        <v>1290.2</v>
      </c>
      <c r="E8" s="85">
        <v>1671</v>
      </c>
      <c r="F8" s="24">
        <v>1112.6000000000001</v>
      </c>
      <c r="G8" s="24">
        <f t="shared" ref="G8:G71" si="1">E8/F8</f>
        <v>1.5018874707891423</v>
      </c>
      <c r="H8" s="21">
        <v>6.3460000000000003E-4</v>
      </c>
      <c r="I8" s="28">
        <f>H8/D8</f>
        <v>4.9186172686405214E-7</v>
      </c>
      <c r="J8" s="21">
        <v>0.1966</v>
      </c>
      <c r="K8" s="21">
        <f>J8/E8/D8</f>
        <v>9.1190590095885553E-8</v>
      </c>
      <c r="L8" s="25">
        <f>H8*E8/J8</f>
        <v>5.3937772126144461</v>
      </c>
      <c r="M8" s="21" t="s">
        <v>267</v>
      </c>
    </row>
    <row r="9" spans="1:13" ht="13">
      <c r="A9" s="21">
        <v>-210</v>
      </c>
      <c r="B9" s="21">
        <f t="shared" si="0"/>
        <v>63.149999999999977</v>
      </c>
      <c r="C9" s="21">
        <v>101325</v>
      </c>
      <c r="D9" s="21">
        <v>1268.0999999999999</v>
      </c>
      <c r="E9" s="85">
        <v>1676</v>
      </c>
      <c r="F9" s="24">
        <v>1059.3999999999999</v>
      </c>
      <c r="G9" s="24">
        <f t="shared" si="1"/>
        <v>1.5820275627713802</v>
      </c>
      <c r="H9" s="21">
        <v>4.9810000000000002E-4</v>
      </c>
      <c r="I9" s="28">
        <f t="shared" ref="I9:I72" si="2">H9*10^-6/D9/10^-7</f>
        <v>3.9279236653260788E-6</v>
      </c>
      <c r="J9" s="21">
        <v>0.1895</v>
      </c>
      <c r="K9" s="21">
        <f t="shared" ref="K9:K72" si="3">J9/E9/D9</f>
        <v>8.9162389224553539E-8</v>
      </c>
      <c r="L9" s="25">
        <f t="shared" ref="L9:L72" si="4">H9*E9/J9</f>
        <v>4.4053593667546176</v>
      </c>
      <c r="M9" s="21" t="s">
        <v>267</v>
      </c>
    </row>
    <row r="10" spans="1:13" ht="13">
      <c r="A10" s="21">
        <v>-200</v>
      </c>
      <c r="B10" s="21">
        <f t="shared" si="0"/>
        <v>73.149999999999977</v>
      </c>
      <c r="C10" s="21">
        <v>101325</v>
      </c>
      <c r="D10" s="21">
        <v>1222.5999999999999</v>
      </c>
      <c r="E10" s="85">
        <v>1678</v>
      </c>
      <c r="F10" s="24">
        <v>1000.9999999999999</v>
      </c>
      <c r="G10" s="24">
        <f t="shared" si="1"/>
        <v>1.6763236763236764</v>
      </c>
      <c r="H10" s="21">
        <v>3.301E-4</v>
      </c>
      <c r="I10" s="28">
        <f t="shared" si="2"/>
        <v>2.6999836414199249E-6</v>
      </c>
      <c r="J10" s="21">
        <v>0.17530000000000001</v>
      </c>
      <c r="K10" s="21">
        <f t="shared" si="3"/>
        <v>8.5448721310823366E-8</v>
      </c>
      <c r="L10" s="25">
        <f t="shared" si="4"/>
        <v>3.15977067883628</v>
      </c>
      <c r="M10" s="21" t="s">
        <v>267</v>
      </c>
    </row>
    <row r="11" spans="1:13" ht="13">
      <c r="A11" s="21">
        <v>-190</v>
      </c>
      <c r="B11" s="21">
        <f t="shared" si="0"/>
        <v>83.149999999999977</v>
      </c>
      <c r="C11" s="21">
        <v>101325</v>
      </c>
      <c r="D11" s="21">
        <v>1175.5999999999999</v>
      </c>
      <c r="E11" s="85">
        <v>1685</v>
      </c>
      <c r="F11" s="24">
        <v>956.6</v>
      </c>
      <c r="G11" s="24">
        <f t="shared" si="1"/>
        <v>1.7614467907171232</v>
      </c>
      <c r="H11" s="21">
        <v>2.3729999999999999E-4</v>
      </c>
      <c r="I11" s="28">
        <f t="shared" si="2"/>
        <v>2.0185437223545424E-6</v>
      </c>
      <c r="J11" s="21">
        <v>0.161</v>
      </c>
      <c r="K11" s="21">
        <f t="shared" si="3"/>
        <v>8.1276762014573285E-8</v>
      </c>
      <c r="L11" s="25">
        <f t="shared" si="4"/>
        <v>2.4835434782608696</v>
      </c>
      <c r="M11" s="21" t="s">
        <v>267</v>
      </c>
    </row>
    <row r="12" spans="1:13" ht="13">
      <c r="A12" s="21">
        <v>-180</v>
      </c>
      <c r="B12" s="21">
        <f t="shared" si="0"/>
        <v>93.149999999999977</v>
      </c>
      <c r="C12" s="21">
        <v>101325</v>
      </c>
      <c r="D12" s="21">
        <v>4.2538</v>
      </c>
      <c r="E12" s="24">
        <v>947.30000000000007</v>
      </c>
      <c r="F12" s="24">
        <v>658.69999999999993</v>
      </c>
      <c r="G12" s="24">
        <f t="shared" si="1"/>
        <v>1.4381357218764235</v>
      </c>
      <c r="H12" s="21">
        <v>7.182E-6</v>
      </c>
      <c r="I12" s="28">
        <f t="shared" si="2"/>
        <v>1.6883727490714185E-5</v>
      </c>
      <c r="J12" s="21">
        <v>8.4280000000000015E-3</v>
      </c>
      <c r="K12" s="21">
        <f t="shared" si="3"/>
        <v>2.0915098908192629E-6</v>
      </c>
      <c r="L12" s="25">
        <f t="shared" si="4"/>
        <v>0.80725066445182725</v>
      </c>
      <c r="M12" s="21" t="s">
        <v>265</v>
      </c>
    </row>
    <row r="13" spans="1:13" ht="13">
      <c r="A13" s="21">
        <v>-170</v>
      </c>
      <c r="B13" s="21">
        <f t="shared" si="0"/>
        <v>103.14999999999998</v>
      </c>
      <c r="C13" s="21">
        <v>101325</v>
      </c>
      <c r="D13" s="21">
        <v>3.8130000000000002</v>
      </c>
      <c r="E13" s="24">
        <v>933.8</v>
      </c>
      <c r="F13" s="24">
        <v>653.1</v>
      </c>
      <c r="G13" s="24">
        <f t="shared" si="1"/>
        <v>1.4297963558413718</v>
      </c>
      <c r="H13" s="21">
        <v>7.9529999999999999E-6</v>
      </c>
      <c r="I13" s="28">
        <f t="shared" si="2"/>
        <v>2.0857592446892208E-5</v>
      </c>
      <c r="J13" s="21">
        <v>9.3870000000000012E-3</v>
      </c>
      <c r="K13" s="21">
        <f t="shared" si="3"/>
        <v>2.6363686764013748E-6</v>
      </c>
      <c r="L13" s="25">
        <f t="shared" si="4"/>
        <v>0.79114854586129735</v>
      </c>
      <c r="M13" s="21" t="s">
        <v>265</v>
      </c>
    </row>
    <row r="14" spans="1:13" ht="13">
      <c r="A14" s="21">
        <v>-160</v>
      </c>
      <c r="B14" s="21">
        <f t="shared" si="0"/>
        <v>113.14999999999998</v>
      </c>
      <c r="C14" s="21">
        <v>101325</v>
      </c>
      <c r="D14" s="21">
        <v>3.4584000000000001</v>
      </c>
      <c r="E14" s="24">
        <v>930.5</v>
      </c>
      <c r="F14" s="24">
        <v>654.29999999999995</v>
      </c>
      <c r="G14" s="24">
        <f t="shared" si="1"/>
        <v>1.4221305211676603</v>
      </c>
      <c r="H14" s="21">
        <v>8.7099999999999996E-6</v>
      </c>
      <c r="I14" s="28">
        <f t="shared" si="2"/>
        <v>2.5185056673606292E-5</v>
      </c>
      <c r="J14" s="21">
        <v>1.034E-2</v>
      </c>
      <c r="K14" s="21">
        <f t="shared" si="3"/>
        <v>3.2131347479329972E-6</v>
      </c>
      <c r="L14" s="25">
        <f t="shared" si="4"/>
        <v>0.78381576402321074</v>
      </c>
      <c r="M14" s="21" t="s">
        <v>265</v>
      </c>
    </row>
    <row r="15" spans="1:13" ht="13">
      <c r="A15" s="21">
        <v>-150</v>
      </c>
      <c r="B15" s="21">
        <f t="shared" si="0"/>
        <v>123.14999999999998</v>
      </c>
      <c r="C15" s="21">
        <v>101325</v>
      </c>
      <c r="D15" s="21">
        <v>3.1659999999999999</v>
      </c>
      <c r="E15" s="24">
        <v>926.9</v>
      </c>
      <c r="F15" s="24">
        <v>654.20000000000005</v>
      </c>
      <c r="G15" s="24">
        <f t="shared" si="1"/>
        <v>1.4168450015285845</v>
      </c>
      <c r="H15" s="21">
        <v>9.4509999999999998E-6</v>
      </c>
      <c r="I15" s="28">
        <f t="shared" si="2"/>
        <v>2.9851547694251421E-5</v>
      </c>
      <c r="J15" s="21">
        <v>1.129E-2</v>
      </c>
      <c r="K15" s="21">
        <f t="shared" si="3"/>
        <v>3.8472477048901347E-6</v>
      </c>
      <c r="L15" s="25">
        <f t="shared" si="4"/>
        <v>0.77591956598759959</v>
      </c>
      <c r="M15" s="21" t="s">
        <v>265</v>
      </c>
    </row>
    <row r="16" spans="1:13" ht="13">
      <c r="A16" s="21">
        <v>-140</v>
      </c>
      <c r="B16" s="21">
        <f t="shared" si="0"/>
        <v>133.14999999999998</v>
      </c>
      <c r="C16" s="21">
        <v>101325</v>
      </c>
      <c r="D16" s="21">
        <v>2.9205000000000001</v>
      </c>
      <c r="E16" s="24">
        <v>923.69999999999993</v>
      </c>
      <c r="F16" s="24">
        <v>653.5</v>
      </c>
      <c r="G16" s="24">
        <f t="shared" si="1"/>
        <v>1.4134659525631215</v>
      </c>
      <c r="H16" s="21">
        <v>1.0179999999999999E-5</v>
      </c>
      <c r="I16" s="28">
        <f t="shared" si="2"/>
        <v>3.4857045026536551E-5</v>
      </c>
      <c r="J16" s="21">
        <v>1.2220000000000002E-2</v>
      </c>
      <c r="K16" s="21">
        <f t="shared" si="3"/>
        <v>4.5298419743127197E-6</v>
      </c>
      <c r="L16" s="25">
        <f t="shared" si="4"/>
        <v>0.76949803600654643</v>
      </c>
      <c r="M16" s="21" t="s">
        <v>265</v>
      </c>
    </row>
    <row r="17" spans="1:13" ht="13">
      <c r="A17" s="21">
        <v>-130</v>
      </c>
      <c r="B17" s="21">
        <f t="shared" si="0"/>
        <v>143.14999999999998</v>
      </c>
      <c r="C17" s="21">
        <v>101325</v>
      </c>
      <c r="D17" s="21">
        <v>2.7111000000000001</v>
      </c>
      <c r="E17" s="24">
        <v>921.1</v>
      </c>
      <c r="F17" s="24">
        <v>652.80000000000007</v>
      </c>
      <c r="G17" s="24">
        <f t="shared" si="1"/>
        <v>1.4109987745098038</v>
      </c>
      <c r="H17" s="21">
        <v>1.0890000000000001E-5</v>
      </c>
      <c r="I17" s="28">
        <f t="shared" si="2"/>
        <v>4.0168197410645128E-5</v>
      </c>
      <c r="J17" s="21">
        <v>1.315E-2</v>
      </c>
      <c r="K17" s="21">
        <f t="shared" si="3"/>
        <v>5.2659100150644671E-6</v>
      </c>
      <c r="L17" s="25">
        <f t="shared" si="4"/>
        <v>0.76279688212927765</v>
      </c>
      <c r="M17" s="21" t="s">
        <v>265</v>
      </c>
    </row>
    <row r="18" spans="1:13" ht="13">
      <c r="A18" s="21">
        <v>-120</v>
      </c>
      <c r="B18" s="21">
        <f t="shared" si="0"/>
        <v>153.14999999999998</v>
      </c>
      <c r="C18" s="21">
        <v>101325</v>
      </c>
      <c r="D18" s="21">
        <v>2.5301999999999998</v>
      </c>
      <c r="E18" s="24">
        <v>919.1</v>
      </c>
      <c r="F18" s="24">
        <v>652.20000000000005</v>
      </c>
      <c r="G18" s="24">
        <f t="shared" si="1"/>
        <v>1.4092302974547684</v>
      </c>
      <c r="H18" s="21">
        <v>1.1589999999999999E-5</v>
      </c>
      <c r="I18" s="28">
        <f t="shared" si="2"/>
        <v>4.5806655600347801E-5</v>
      </c>
      <c r="J18" s="21">
        <v>1.4070000000000001E-2</v>
      </c>
      <c r="K18" s="21">
        <f t="shared" si="3"/>
        <v>6.0502940171983685E-6</v>
      </c>
      <c r="L18" s="25">
        <f t="shared" si="4"/>
        <v>0.75709800995024867</v>
      </c>
      <c r="M18" s="21" t="s">
        <v>265</v>
      </c>
    </row>
    <row r="19" spans="1:13" ht="13">
      <c r="A19" s="21">
        <v>-110</v>
      </c>
      <c r="B19" s="21">
        <f t="shared" si="0"/>
        <v>163.14999999999998</v>
      </c>
      <c r="C19" s="21">
        <v>101325</v>
      </c>
      <c r="D19" s="21">
        <v>2.3723000000000001</v>
      </c>
      <c r="E19" s="24">
        <v>917.5</v>
      </c>
      <c r="F19" s="24">
        <v>651.80000000000007</v>
      </c>
      <c r="G19" s="24">
        <f t="shared" si="1"/>
        <v>1.4076403804848112</v>
      </c>
      <c r="H19" s="21">
        <v>1.2279999999999999E-5</v>
      </c>
      <c r="I19" s="28">
        <f t="shared" si="2"/>
        <v>5.1764110778569316E-5</v>
      </c>
      <c r="J19" s="21">
        <v>1.498E-2</v>
      </c>
      <c r="K19" s="21">
        <f t="shared" si="3"/>
        <v>6.8823401242841275E-6</v>
      </c>
      <c r="L19" s="25">
        <f t="shared" si="4"/>
        <v>0.75212950600801065</v>
      </c>
      <c r="M19" s="21" t="s">
        <v>265</v>
      </c>
    </row>
    <row r="20" spans="1:13" ht="13">
      <c r="A20" s="21">
        <v>-100</v>
      </c>
      <c r="B20" s="21">
        <f t="shared" si="0"/>
        <v>173.14999999999998</v>
      </c>
      <c r="C20" s="21">
        <v>101325</v>
      </c>
      <c r="D20" s="21">
        <v>2.2332000000000001</v>
      </c>
      <c r="E20" s="24">
        <v>916.4</v>
      </c>
      <c r="F20" s="24">
        <v>651.5</v>
      </c>
      <c r="G20" s="24">
        <f t="shared" si="1"/>
        <v>1.4066001534919417</v>
      </c>
      <c r="H20" s="21">
        <v>1.296E-5</v>
      </c>
      <c r="I20" s="28">
        <f t="shared" si="2"/>
        <v>5.8033315421816228E-5</v>
      </c>
      <c r="J20" s="21">
        <v>1.5869999999999999E-2</v>
      </c>
      <c r="K20" s="21">
        <f t="shared" si="3"/>
        <v>7.7546861759129888E-6</v>
      </c>
      <c r="L20" s="25">
        <f t="shared" si="4"/>
        <v>0.74836446124763711</v>
      </c>
      <c r="M20" s="21" t="s">
        <v>265</v>
      </c>
    </row>
    <row r="21" spans="1:13" ht="13">
      <c r="A21" s="21">
        <v>-90</v>
      </c>
      <c r="B21" s="21">
        <f t="shared" si="0"/>
        <v>183.14999999999998</v>
      </c>
      <c r="C21" s="21">
        <v>101325</v>
      </c>
      <c r="D21" s="21">
        <v>2.1097000000000001</v>
      </c>
      <c r="E21" s="24">
        <v>915.5</v>
      </c>
      <c r="F21" s="24">
        <v>651.29999999999995</v>
      </c>
      <c r="G21" s="24">
        <f t="shared" si="1"/>
        <v>1.4056502379855673</v>
      </c>
      <c r="H21" s="21">
        <v>1.3619999999999998E-5</v>
      </c>
      <c r="I21" s="28">
        <f t="shared" si="2"/>
        <v>6.455894202967245E-5</v>
      </c>
      <c r="J21" s="21">
        <v>1.6760000000000001E-2</v>
      </c>
      <c r="K21" s="21">
        <f t="shared" si="3"/>
        <v>8.6775068021479523E-6</v>
      </c>
      <c r="L21" s="25">
        <f t="shared" si="4"/>
        <v>0.74398031026252975</v>
      </c>
      <c r="M21" s="21" t="s">
        <v>265</v>
      </c>
    </row>
    <row r="22" spans="1:13" ht="13">
      <c r="A22" s="21">
        <v>-80</v>
      </c>
      <c r="B22" s="21">
        <f t="shared" si="0"/>
        <v>193.14999999999998</v>
      </c>
      <c r="C22" s="21">
        <v>101325</v>
      </c>
      <c r="D22" s="21">
        <v>1.9992000000000001</v>
      </c>
      <c r="E22" s="24">
        <v>914.90000000000009</v>
      </c>
      <c r="F22" s="24">
        <v>651.20000000000005</v>
      </c>
      <c r="G22" s="24">
        <f t="shared" si="1"/>
        <v>1.4049447174447174</v>
      </c>
      <c r="H22" s="21">
        <v>1.4279999999999999E-5</v>
      </c>
      <c r="I22" s="28">
        <f t="shared" si="2"/>
        <v>7.142857142857142E-5</v>
      </c>
      <c r="J22" s="21">
        <v>1.7639999999999999E-2</v>
      </c>
      <c r="K22" s="21">
        <f t="shared" si="3"/>
        <v>9.6442555599133289E-6</v>
      </c>
      <c r="L22" s="25">
        <f t="shared" si="4"/>
        <v>0.74063333333333337</v>
      </c>
      <c r="M22" s="21" t="s">
        <v>265</v>
      </c>
    </row>
    <row r="23" spans="1:13" ht="13">
      <c r="A23" s="21">
        <v>-70</v>
      </c>
      <c r="B23" s="21">
        <f t="shared" si="0"/>
        <v>203.14999999999998</v>
      </c>
      <c r="C23" s="21">
        <v>101325</v>
      </c>
      <c r="D23" s="21">
        <v>1.8998999999999999</v>
      </c>
      <c r="E23" s="24">
        <v>915.5</v>
      </c>
      <c r="F23" s="24">
        <v>651.29999999999995</v>
      </c>
      <c r="G23" s="24">
        <f t="shared" si="1"/>
        <v>1.4056502379855673</v>
      </c>
      <c r="H23" s="21">
        <v>1.4919999999999999E-5</v>
      </c>
      <c r="I23" s="28">
        <f t="shared" si="2"/>
        <v>7.8530448970998476E-5</v>
      </c>
      <c r="J23" s="21">
        <v>1.8510000000000002E-2</v>
      </c>
      <c r="K23" s="21">
        <f t="shared" si="3"/>
        <v>1.0641854759724772E-5</v>
      </c>
      <c r="L23" s="25">
        <f t="shared" si="4"/>
        <v>0.73793949216639643</v>
      </c>
      <c r="M23" s="21" t="s">
        <v>265</v>
      </c>
    </row>
    <row r="24" spans="1:13" ht="13">
      <c r="A24" s="21">
        <v>-60</v>
      </c>
      <c r="B24" s="21">
        <f t="shared" si="0"/>
        <v>213.14999999999998</v>
      </c>
      <c r="C24" s="21">
        <v>101325</v>
      </c>
      <c r="D24" s="21">
        <v>1.81</v>
      </c>
      <c r="E24" s="24">
        <v>914.3</v>
      </c>
      <c r="F24" s="24">
        <v>651.4</v>
      </c>
      <c r="G24" s="24">
        <f t="shared" si="1"/>
        <v>1.4035922628185447</v>
      </c>
      <c r="H24" s="21">
        <v>1.5549999999999999E-5</v>
      </c>
      <c r="I24" s="28">
        <f t="shared" si="2"/>
        <v>8.5911602209944737E-5</v>
      </c>
      <c r="J24" s="21">
        <v>1.9370000000000002E-2</v>
      </c>
      <c r="K24" s="21">
        <f t="shared" si="3"/>
        <v>1.1704754958507643E-5</v>
      </c>
      <c r="L24" s="25">
        <f t="shared" si="4"/>
        <v>0.73398890036138342</v>
      </c>
      <c r="M24" s="21" t="s">
        <v>265</v>
      </c>
    </row>
    <row r="25" spans="1:13" ht="13">
      <c r="A25" s="21">
        <v>-50</v>
      </c>
      <c r="B25" s="21">
        <f t="shared" si="0"/>
        <v>223.14999999999998</v>
      </c>
      <c r="C25" s="21">
        <v>101325</v>
      </c>
      <c r="D25" s="21">
        <v>1.7282999999999999</v>
      </c>
      <c r="E25" s="24">
        <v>914.2</v>
      </c>
      <c r="F25" s="24">
        <v>651.69999999999993</v>
      </c>
      <c r="G25" s="24">
        <f t="shared" si="1"/>
        <v>1.4027926960257791</v>
      </c>
      <c r="H25" s="21">
        <v>1.6169999999999999E-5</v>
      </c>
      <c r="I25" s="28">
        <f t="shared" si="2"/>
        <v>9.3560145808019432E-5</v>
      </c>
      <c r="J25" s="21">
        <v>2.0219999999999998E-2</v>
      </c>
      <c r="K25" s="21">
        <f t="shared" si="3"/>
        <v>1.2797372293142152E-5</v>
      </c>
      <c r="L25" s="25">
        <f t="shared" si="4"/>
        <v>0.73108872403560832</v>
      </c>
      <c r="M25" s="21" t="s">
        <v>265</v>
      </c>
    </row>
    <row r="26" spans="1:13" ht="13">
      <c r="A26" s="21">
        <v>-40</v>
      </c>
      <c r="B26" s="21">
        <f t="shared" si="0"/>
        <v>233.14999999999998</v>
      </c>
      <c r="C26" s="21">
        <v>101325</v>
      </c>
      <c r="D26" s="21">
        <v>1.6536</v>
      </c>
      <c r="E26" s="24">
        <v>914.4</v>
      </c>
      <c r="F26" s="24">
        <v>652.1</v>
      </c>
      <c r="G26" s="24">
        <f t="shared" si="1"/>
        <v>1.4022389204109798</v>
      </c>
      <c r="H26" s="21">
        <v>1.6780000000000002E-5</v>
      </c>
      <c r="I26" s="28">
        <f t="shared" si="2"/>
        <v>1.0147556845670056E-4</v>
      </c>
      <c r="J26" s="21">
        <v>2.1059999999999999E-2</v>
      </c>
      <c r="K26" s="21">
        <f t="shared" si="3"/>
        <v>1.3928093893923638E-5</v>
      </c>
      <c r="L26" s="25">
        <f t="shared" si="4"/>
        <v>0.72856752136752145</v>
      </c>
      <c r="M26" s="21" t="s">
        <v>265</v>
      </c>
    </row>
    <row r="27" spans="1:13" ht="13">
      <c r="A27" s="21">
        <v>-30</v>
      </c>
      <c r="B27" s="21">
        <f t="shared" si="0"/>
        <v>243.14999999999998</v>
      </c>
      <c r="C27" s="21">
        <v>101325</v>
      </c>
      <c r="D27" s="21">
        <v>1.5851999999999999</v>
      </c>
      <c r="E27" s="24">
        <v>914.69999999999993</v>
      </c>
      <c r="F27" s="24">
        <v>652.69999999999993</v>
      </c>
      <c r="G27" s="24">
        <f t="shared" si="1"/>
        <v>1.4014095296460856</v>
      </c>
      <c r="H27" s="21">
        <v>1.7390000000000001E-5</v>
      </c>
      <c r="I27" s="28">
        <f t="shared" si="2"/>
        <v>1.09702245773404E-4</v>
      </c>
      <c r="J27" s="21">
        <v>2.1899999999999999E-2</v>
      </c>
      <c r="K27" s="21">
        <f t="shared" si="3"/>
        <v>1.5103631186043882E-5</v>
      </c>
      <c r="L27" s="25">
        <f t="shared" si="4"/>
        <v>0.72633027397260275</v>
      </c>
      <c r="M27" s="21" t="s">
        <v>265</v>
      </c>
    </row>
    <row r="28" spans="1:13" ht="13">
      <c r="A28" s="21">
        <v>-20</v>
      </c>
      <c r="B28" s="21">
        <f t="shared" si="0"/>
        <v>253.14999999999998</v>
      </c>
      <c r="C28" s="21">
        <v>101325</v>
      </c>
      <c r="D28" s="21">
        <v>1.5223</v>
      </c>
      <c r="E28" s="24">
        <v>915.2</v>
      </c>
      <c r="F28" s="24">
        <v>653.4</v>
      </c>
      <c r="G28" s="24">
        <f t="shared" si="1"/>
        <v>1.4006734006734007</v>
      </c>
      <c r="H28" s="21">
        <v>1.7980000000000001E-5</v>
      </c>
      <c r="I28" s="28">
        <f t="shared" si="2"/>
        <v>1.1811075346515141E-4</v>
      </c>
      <c r="J28" s="21">
        <v>2.2720000000000001E-2</v>
      </c>
      <c r="K28" s="21">
        <f t="shared" si="3"/>
        <v>1.6307675770330964E-5</v>
      </c>
      <c r="L28" s="25">
        <f t="shared" si="4"/>
        <v>0.72426478873239442</v>
      </c>
      <c r="M28" s="21" t="s">
        <v>265</v>
      </c>
    </row>
    <row r="29" spans="1:13" ht="13">
      <c r="A29" s="21">
        <v>-10</v>
      </c>
      <c r="B29" s="21">
        <f t="shared" si="0"/>
        <v>263.14999999999998</v>
      </c>
      <c r="C29" s="21">
        <v>101325</v>
      </c>
      <c r="D29" s="21">
        <v>1.4641999999999999</v>
      </c>
      <c r="E29" s="24">
        <v>915.90000000000009</v>
      </c>
      <c r="F29" s="24">
        <v>654.20000000000005</v>
      </c>
      <c r="G29" s="24">
        <f t="shared" si="1"/>
        <v>1.4000305716906145</v>
      </c>
      <c r="H29" s="21">
        <v>1.857E-5</v>
      </c>
      <c r="I29" s="28">
        <f t="shared" si="2"/>
        <v>1.2682693621090017E-4</v>
      </c>
      <c r="J29" s="21">
        <v>2.3539999999999998E-2</v>
      </c>
      <c r="K29" s="21">
        <f t="shared" si="3"/>
        <v>1.7553268540147746E-5</v>
      </c>
      <c r="L29" s="25">
        <f t="shared" si="4"/>
        <v>0.72252604078164839</v>
      </c>
      <c r="M29" s="21" t="s">
        <v>265</v>
      </c>
    </row>
    <row r="30" spans="1:13" ht="13">
      <c r="A30" s="21">
        <v>0</v>
      </c>
      <c r="B30" s="21">
        <f t="shared" si="0"/>
        <v>273.14999999999998</v>
      </c>
      <c r="C30" s="21">
        <v>101325</v>
      </c>
      <c r="D30" s="21">
        <v>1.4103000000000001</v>
      </c>
      <c r="E30" s="24">
        <v>916.69999999999993</v>
      </c>
      <c r="F30" s="24">
        <v>655.20000000000005</v>
      </c>
      <c r="G30" s="24">
        <f t="shared" si="1"/>
        <v>1.3991147741147738</v>
      </c>
      <c r="H30" s="21">
        <v>1.914E-5</v>
      </c>
      <c r="I30" s="28">
        <f t="shared" si="2"/>
        <v>1.3571580514784085E-4</v>
      </c>
      <c r="J30" s="21">
        <v>2.4350000000000004E-2</v>
      </c>
      <c r="K30" s="21">
        <f t="shared" si="3"/>
        <v>1.8834765970607203E-5</v>
      </c>
      <c r="L30" s="25">
        <f t="shared" si="4"/>
        <v>0.72056008213552347</v>
      </c>
      <c r="M30" s="21" t="s">
        <v>265</v>
      </c>
    </row>
    <row r="31" spans="1:13" ht="13">
      <c r="A31" s="21">
        <v>10</v>
      </c>
      <c r="B31" s="21">
        <f t="shared" si="0"/>
        <v>283.14999999999998</v>
      </c>
      <c r="C31" s="21">
        <v>101325</v>
      </c>
      <c r="D31" s="21">
        <v>1.3603000000000001</v>
      </c>
      <c r="E31" s="24">
        <v>917.69999999999993</v>
      </c>
      <c r="F31" s="24">
        <v>656.4</v>
      </c>
      <c r="G31" s="24">
        <f t="shared" si="1"/>
        <v>1.3980804387568555</v>
      </c>
      <c r="H31" s="21">
        <v>1.9709999999999999E-5</v>
      </c>
      <c r="I31" s="28">
        <f t="shared" si="2"/>
        <v>1.4489450856428729E-4</v>
      </c>
      <c r="J31" s="21">
        <v>2.5149999999999999E-2</v>
      </c>
      <c r="K31" s="21">
        <f t="shared" si="3"/>
        <v>2.0146636916292151E-5</v>
      </c>
      <c r="L31" s="25">
        <f t="shared" si="4"/>
        <v>0.71919948310139159</v>
      </c>
      <c r="M31" s="21" t="s">
        <v>265</v>
      </c>
    </row>
    <row r="32" spans="1:13" ht="13">
      <c r="A32" s="21">
        <v>20</v>
      </c>
      <c r="B32" s="21">
        <f t="shared" si="0"/>
        <v>293.14999999999998</v>
      </c>
      <c r="C32" s="21">
        <v>101325</v>
      </c>
      <c r="D32" s="21">
        <v>1.3138000000000001</v>
      </c>
      <c r="E32" s="24">
        <v>918.90000000000009</v>
      </c>
      <c r="F32" s="24">
        <v>657.69999999999993</v>
      </c>
      <c r="G32" s="24">
        <f t="shared" si="1"/>
        <v>1.3971415538999548</v>
      </c>
      <c r="H32" s="21">
        <v>2.0269999999999997E-5</v>
      </c>
      <c r="I32" s="28">
        <f t="shared" si="2"/>
        <v>1.5428527934236564E-4</v>
      </c>
      <c r="J32" s="21">
        <v>2.5950000000000001E-2</v>
      </c>
      <c r="K32" s="21">
        <f t="shared" si="3"/>
        <v>2.1495118967904281E-5</v>
      </c>
      <c r="L32" s="25">
        <f t="shared" si="4"/>
        <v>0.7177689017341039</v>
      </c>
      <c r="M32" s="21" t="s">
        <v>265</v>
      </c>
    </row>
    <row r="33" spans="1:13" ht="13">
      <c r="A33" s="21">
        <v>25</v>
      </c>
      <c r="B33" s="21">
        <f t="shared" si="0"/>
        <v>298.14999999999998</v>
      </c>
      <c r="C33" s="21">
        <v>101325</v>
      </c>
      <c r="D33" s="21">
        <v>1.2917000000000001</v>
      </c>
      <c r="E33" s="24">
        <v>919.6</v>
      </c>
      <c r="F33" s="24">
        <v>658.4</v>
      </c>
      <c r="G33" s="24">
        <f t="shared" si="1"/>
        <v>1.396719319562576</v>
      </c>
      <c r="H33" s="21">
        <v>2.0550000000000001E-5</v>
      </c>
      <c r="I33" s="28">
        <f t="shared" si="2"/>
        <v>1.590926685762948E-4</v>
      </c>
      <c r="J33" s="21">
        <v>2.6339999999999999E-2</v>
      </c>
      <c r="K33" s="21">
        <f t="shared" si="3"/>
        <v>2.2174567014218626E-5</v>
      </c>
      <c r="L33" s="25">
        <f t="shared" si="4"/>
        <v>0.71745558086560379</v>
      </c>
      <c r="M33" s="21" t="s">
        <v>265</v>
      </c>
    </row>
    <row r="34" spans="1:13" ht="13">
      <c r="A34" s="21">
        <v>30</v>
      </c>
      <c r="B34" s="21">
        <f t="shared" si="0"/>
        <v>303.14999999999998</v>
      </c>
      <c r="C34" s="21">
        <v>101325</v>
      </c>
      <c r="D34" s="21">
        <v>1.2703</v>
      </c>
      <c r="E34" s="24">
        <v>920.3</v>
      </c>
      <c r="F34" s="24">
        <v>659.2</v>
      </c>
      <c r="G34" s="24">
        <f t="shared" si="1"/>
        <v>1.3960861650485434</v>
      </c>
      <c r="H34" s="21">
        <v>2.0829999999999999E-5</v>
      </c>
      <c r="I34" s="28">
        <f t="shared" si="2"/>
        <v>1.6397701330394393E-4</v>
      </c>
      <c r="J34" s="21">
        <v>2.673E-2</v>
      </c>
      <c r="K34" s="21">
        <f t="shared" si="3"/>
        <v>2.286458054841445E-5</v>
      </c>
      <c r="L34" s="25">
        <f t="shared" si="4"/>
        <v>0.71716606808829031</v>
      </c>
      <c r="M34" s="21" t="s">
        <v>265</v>
      </c>
    </row>
    <row r="35" spans="1:13" ht="13">
      <c r="A35" s="21">
        <v>40</v>
      </c>
      <c r="B35" s="21">
        <f t="shared" si="0"/>
        <v>313.14999999999998</v>
      </c>
      <c r="C35" s="21">
        <v>101325</v>
      </c>
      <c r="D35" s="21">
        <v>1.2296</v>
      </c>
      <c r="E35" s="24">
        <v>921.90000000000009</v>
      </c>
      <c r="F35" s="24">
        <v>660.90000000000009</v>
      </c>
      <c r="G35" s="24">
        <f t="shared" si="1"/>
        <v>1.394916023604176</v>
      </c>
      <c r="H35" s="21">
        <v>2.137E-5</v>
      </c>
      <c r="I35" s="28">
        <f t="shared" si="2"/>
        <v>1.7379635653871176E-4</v>
      </c>
      <c r="J35" s="21">
        <v>2.7510000000000003E-2</v>
      </c>
      <c r="K35" s="21">
        <f t="shared" si="3"/>
        <v>2.4268499265646328E-5</v>
      </c>
      <c r="L35" s="25">
        <f t="shared" si="4"/>
        <v>0.71613969465648852</v>
      </c>
      <c r="M35" s="21" t="s">
        <v>265</v>
      </c>
    </row>
    <row r="36" spans="1:13" ht="13">
      <c r="A36" s="21">
        <v>50</v>
      </c>
      <c r="B36" s="21">
        <f t="shared" si="0"/>
        <v>323.14999999999998</v>
      </c>
      <c r="C36" s="21">
        <v>101325</v>
      </c>
      <c r="D36" s="21">
        <v>1.1915</v>
      </c>
      <c r="E36" s="24">
        <v>923.6</v>
      </c>
      <c r="F36" s="24">
        <v>662.69999999999993</v>
      </c>
      <c r="G36" s="24">
        <f t="shared" si="1"/>
        <v>1.3936924701976763</v>
      </c>
      <c r="H36" s="21">
        <v>2.1909999999999999E-5</v>
      </c>
      <c r="I36" s="28">
        <f t="shared" si="2"/>
        <v>1.8388585816198069E-4</v>
      </c>
      <c r="J36" s="21">
        <v>2.8289999999999999E-2</v>
      </c>
      <c r="K36" s="21">
        <f t="shared" si="3"/>
        <v>2.570721184977974E-5</v>
      </c>
      <c r="L36" s="25">
        <f t="shared" si="4"/>
        <v>0.7153084482149169</v>
      </c>
      <c r="M36" s="21" t="s">
        <v>265</v>
      </c>
    </row>
    <row r="37" spans="1:13" ht="13">
      <c r="A37" s="21">
        <v>60</v>
      </c>
      <c r="B37" s="21">
        <f t="shared" si="0"/>
        <v>333.15</v>
      </c>
      <c r="C37" s="21">
        <v>101325</v>
      </c>
      <c r="D37" s="21">
        <v>1.1556</v>
      </c>
      <c r="E37" s="24">
        <v>925.5</v>
      </c>
      <c r="F37" s="24">
        <v>664.69999999999993</v>
      </c>
      <c r="G37" s="24">
        <f t="shared" si="1"/>
        <v>1.3923574544907478</v>
      </c>
      <c r="H37" s="21">
        <v>2.2439999999999999E-5</v>
      </c>
      <c r="I37" s="28">
        <f t="shared" si="2"/>
        <v>1.9418483904465211E-4</v>
      </c>
      <c r="J37" s="21">
        <v>2.9050000000000003E-2</v>
      </c>
      <c r="K37" s="21">
        <f t="shared" si="3"/>
        <v>2.716202724281207E-5</v>
      </c>
      <c r="L37" s="25">
        <f t="shared" si="4"/>
        <v>0.71491290877796898</v>
      </c>
      <c r="M37" s="21" t="s">
        <v>265</v>
      </c>
    </row>
    <row r="38" spans="1:13" ht="13">
      <c r="A38" s="21">
        <v>70</v>
      </c>
      <c r="B38" s="21">
        <f t="shared" si="0"/>
        <v>343.15</v>
      </c>
      <c r="C38" s="21">
        <v>101325</v>
      </c>
      <c r="D38" s="21">
        <v>1.1218999999999999</v>
      </c>
      <c r="E38" s="24">
        <v>927.6</v>
      </c>
      <c r="F38" s="24">
        <v>666.8</v>
      </c>
      <c r="G38" s="24">
        <f t="shared" si="1"/>
        <v>1.3911217756448711</v>
      </c>
      <c r="H38" s="21">
        <v>2.2969999999999999E-5</v>
      </c>
      <c r="I38" s="28">
        <f t="shared" si="2"/>
        <v>2.04741955611017E-4</v>
      </c>
      <c r="J38" s="21">
        <v>2.981E-2</v>
      </c>
      <c r="K38" s="21">
        <f t="shared" si="3"/>
        <v>2.8644885330324824E-5</v>
      </c>
      <c r="L38" s="25">
        <f t="shared" si="4"/>
        <v>0.71475920831935591</v>
      </c>
      <c r="M38" s="21" t="s">
        <v>265</v>
      </c>
    </row>
    <row r="39" spans="1:13" ht="13">
      <c r="A39" s="21">
        <v>80</v>
      </c>
      <c r="B39" s="21">
        <f t="shared" si="0"/>
        <v>353.15</v>
      </c>
      <c r="C39" s="21">
        <v>101325</v>
      </c>
      <c r="D39" s="21">
        <v>1.0900000000000001</v>
      </c>
      <c r="E39" s="24">
        <v>929.8</v>
      </c>
      <c r="F39" s="24">
        <v>669</v>
      </c>
      <c r="G39" s="24">
        <f t="shared" si="1"/>
        <v>1.3898355754857996</v>
      </c>
      <c r="H39" s="21">
        <v>2.3489999999999997E-5</v>
      </c>
      <c r="I39" s="28">
        <f t="shared" si="2"/>
        <v>2.1550458715596327E-4</v>
      </c>
      <c r="J39" s="21">
        <v>3.057E-2</v>
      </c>
      <c r="K39" s="21">
        <f t="shared" si="3"/>
        <v>3.0163337878719106E-5</v>
      </c>
      <c r="L39" s="25">
        <f t="shared" si="4"/>
        <v>0.71445868498527954</v>
      </c>
      <c r="M39" s="21" t="s">
        <v>265</v>
      </c>
    </row>
    <row r="40" spans="1:13" ht="13">
      <c r="A40" s="21">
        <v>90</v>
      </c>
      <c r="B40" s="21">
        <f t="shared" si="0"/>
        <v>363.15</v>
      </c>
      <c r="C40" s="21">
        <v>101325</v>
      </c>
      <c r="D40" s="21">
        <v>1.06</v>
      </c>
      <c r="E40" s="24">
        <v>932.1</v>
      </c>
      <c r="F40" s="24">
        <v>671.4</v>
      </c>
      <c r="G40" s="24">
        <f t="shared" si="1"/>
        <v>1.3882931188561216</v>
      </c>
      <c r="H40" s="21">
        <v>2.4000000000000001E-5</v>
      </c>
      <c r="I40" s="28">
        <f t="shared" si="2"/>
        <v>2.2641509433962264E-4</v>
      </c>
      <c r="J40" s="21">
        <v>3.1320000000000001E-2</v>
      </c>
      <c r="K40" s="21">
        <f t="shared" si="3"/>
        <v>3.1699570659071723E-5</v>
      </c>
      <c r="L40" s="25">
        <f t="shared" si="4"/>
        <v>0.71425287356321843</v>
      </c>
      <c r="M40" s="21" t="s">
        <v>265</v>
      </c>
    </row>
    <row r="41" spans="1:13" ht="13">
      <c r="A41" s="21">
        <v>100</v>
      </c>
      <c r="B41" s="21">
        <f t="shared" si="0"/>
        <v>373.15</v>
      </c>
      <c r="C41" s="21">
        <v>101325</v>
      </c>
      <c r="D41" s="21">
        <v>1.0315000000000001</v>
      </c>
      <c r="E41" s="24">
        <v>934.5</v>
      </c>
      <c r="F41" s="24">
        <v>673.90000000000009</v>
      </c>
      <c r="G41" s="24">
        <f t="shared" si="1"/>
        <v>1.3867042587921055</v>
      </c>
      <c r="H41" s="21">
        <v>2.4510000000000001E-5</v>
      </c>
      <c r="I41" s="28">
        <f t="shared" si="2"/>
        <v>2.3761512360639844E-4</v>
      </c>
      <c r="J41" s="21">
        <v>3.2060000000000005E-2</v>
      </c>
      <c r="K41" s="21">
        <f t="shared" si="3"/>
        <v>3.3259443630507914E-5</v>
      </c>
      <c r="L41" s="25">
        <f t="shared" si="4"/>
        <v>0.71442903930130996</v>
      </c>
      <c r="M41" s="21" t="s">
        <v>265</v>
      </c>
    </row>
    <row r="42" spans="1:13" ht="13">
      <c r="A42" s="21">
        <v>110</v>
      </c>
      <c r="B42" s="21">
        <f t="shared" si="0"/>
        <v>383.15</v>
      </c>
      <c r="C42" s="21">
        <v>101325</v>
      </c>
      <c r="D42" s="21">
        <v>1.0044999999999999</v>
      </c>
      <c r="E42" s="24">
        <v>937.1</v>
      </c>
      <c r="F42" s="24">
        <v>676.5</v>
      </c>
      <c r="G42" s="24">
        <f t="shared" si="1"/>
        <v>1.3852180339985218</v>
      </c>
      <c r="H42" s="21">
        <v>2.5009999999999999E-5</v>
      </c>
      <c r="I42" s="28">
        <f t="shared" si="2"/>
        <v>2.4897959183673471E-4</v>
      </c>
      <c r="J42" s="21">
        <v>3.2799999999999996E-2</v>
      </c>
      <c r="K42" s="21">
        <f t="shared" si="3"/>
        <v>3.4844799087066259E-5</v>
      </c>
      <c r="L42" s="25">
        <f t="shared" si="4"/>
        <v>0.71453875000000011</v>
      </c>
      <c r="M42" s="21" t="s">
        <v>265</v>
      </c>
    </row>
    <row r="43" spans="1:13" ht="13">
      <c r="A43" s="21">
        <v>120</v>
      </c>
      <c r="B43" s="21">
        <f t="shared" si="0"/>
        <v>393.15</v>
      </c>
      <c r="C43" s="21">
        <v>101325</v>
      </c>
      <c r="D43" s="21">
        <v>0.97896000000000005</v>
      </c>
      <c r="E43" s="24">
        <v>939.8</v>
      </c>
      <c r="F43" s="24">
        <v>679.2</v>
      </c>
      <c r="G43" s="24">
        <f t="shared" si="1"/>
        <v>1.3836866902237925</v>
      </c>
      <c r="H43" s="21">
        <v>2.55E-5</v>
      </c>
      <c r="I43" s="28">
        <f t="shared" si="2"/>
        <v>2.6048050992890411E-4</v>
      </c>
      <c r="J43" s="21">
        <v>3.3530000000000004E-2</v>
      </c>
      <c r="K43" s="21">
        <f t="shared" si="3"/>
        <v>3.6444598132753144E-5</v>
      </c>
      <c r="L43" s="25">
        <f t="shared" si="4"/>
        <v>0.71473009245451813</v>
      </c>
      <c r="M43" s="21" t="s">
        <v>265</v>
      </c>
    </row>
    <row r="44" spans="1:13" ht="13">
      <c r="A44" s="21">
        <v>130</v>
      </c>
      <c r="B44" s="21">
        <f t="shared" si="0"/>
        <v>403.15</v>
      </c>
      <c r="C44" s="21">
        <v>101325</v>
      </c>
      <c r="D44" s="21">
        <v>0.95465</v>
      </c>
      <c r="E44" s="24">
        <v>942.5</v>
      </c>
      <c r="F44" s="24">
        <v>682</v>
      </c>
      <c r="G44" s="24">
        <f t="shared" si="1"/>
        <v>1.3819648093841643</v>
      </c>
      <c r="H44" s="21">
        <v>2.5989999999999997E-5</v>
      </c>
      <c r="I44" s="28">
        <f t="shared" si="2"/>
        <v>2.7224637301628867E-4</v>
      </c>
      <c r="J44" s="21">
        <v>3.4259999999999999E-2</v>
      </c>
      <c r="K44" s="21">
        <f t="shared" si="3"/>
        <v>3.8076920993028538E-5</v>
      </c>
      <c r="L44" s="25">
        <f t="shared" si="4"/>
        <v>0.71499051371862232</v>
      </c>
      <c r="M44" s="21" t="s">
        <v>265</v>
      </c>
    </row>
    <row r="45" spans="1:13" ht="13">
      <c r="A45" s="21">
        <v>140</v>
      </c>
      <c r="B45" s="21">
        <f t="shared" si="0"/>
        <v>413.15</v>
      </c>
      <c r="C45" s="21">
        <v>101325</v>
      </c>
      <c r="D45" s="21">
        <v>0.93150999999999995</v>
      </c>
      <c r="E45" s="24">
        <v>945.4</v>
      </c>
      <c r="F45" s="24">
        <v>684.9</v>
      </c>
      <c r="G45" s="24">
        <f t="shared" si="1"/>
        <v>1.3803474959848152</v>
      </c>
      <c r="H45" s="21">
        <v>2.6480000000000001E-5</v>
      </c>
      <c r="I45" s="28">
        <f t="shared" si="2"/>
        <v>2.8426962673508606E-4</v>
      </c>
      <c r="J45" s="21">
        <v>3.4979999999999997E-2</v>
      </c>
      <c r="K45" s="21">
        <f t="shared" si="3"/>
        <v>3.9720680991794381E-5</v>
      </c>
      <c r="L45" s="25">
        <f t="shared" si="4"/>
        <v>0.7156715837621499</v>
      </c>
      <c r="M45" s="21" t="s">
        <v>265</v>
      </c>
    </row>
    <row r="46" spans="1:13" ht="13">
      <c r="A46" s="21">
        <v>150</v>
      </c>
      <c r="B46" s="21">
        <f t="shared" si="0"/>
        <v>423.15</v>
      </c>
      <c r="C46" s="21">
        <v>101325</v>
      </c>
      <c r="D46" s="21">
        <v>0.90947</v>
      </c>
      <c r="E46" s="24">
        <v>948.30000000000007</v>
      </c>
      <c r="F46" s="24">
        <v>687.9</v>
      </c>
      <c r="G46" s="24">
        <f t="shared" si="1"/>
        <v>1.3785433929350197</v>
      </c>
      <c r="H46" s="21">
        <v>2.6959999999999999E-5</v>
      </c>
      <c r="I46" s="28">
        <f t="shared" si="2"/>
        <v>2.9643638602702672E-4</v>
      </c>
      <c r="J46" s="21">
        <v>3.569E-2</v>
      </c>
      <c r="K46" s="21">
        <f t="shared" si="3"/>
        <v>4.1382089866985867E-5</v>
      </c>
      <c r="L46" s="25">
        <f t="shared" si="4"/>
        <v>0.71633981507425049</v>
      </c>
      <c r="M46" s="21" t="s">
        <v>265</v>
      </c>
    </row>
    <row r="47" spans="1:13" ht="13">
      <c r="A47" s="21">
        <v>160</v>
      </c>
      <c r="B47" s="21">
        <f t="shared" si="0"/>
        <v>433.15</v>
      </c>
      <c r="C47" s="21">
        <v>101325</v>
      </c>
      <c r="D47" s="21">
        <v>0.88846000000000003</v>
      </c>
      <c r="E47" s="24">
        <v>951.30000000000007</v>
      </c>
      <c r="F47" s="24">
        <v>690.9</v>
      </c>
      <c r="G47" s="24">
        <f t="shared" si="1"/>
        <v>1.3768996960486324</v>
      </c>
      <c r="H47" s="21">
        <v>2.743E-5</v>
      </c>
      <c r="I47" s="28">
        <f t="shared" si="2"/>
        <v>3.0873646534452875E-4</v>
      </c>
      <c r="J47" s="21">
        <v>3.6409999999999998E-2</v>
      </c>
      <c r="K47" s="21">
        <f t="shared" si="3"/>
        <v>4.3078969140926476E-5</v>
      </c>
      <c r="L47" s="25">
        <f t="shared" si="4"/>
        <v>0.71667561109585287</v>
      </c>
      <c r="M47" s="21" t="s">
        <v>265</v>
      </c>
    </row>
    <row r="48" spans="1:13" ht="13">
      <c r="A48" s="21">
        <v>170</v>
      </c>
      <c r="B48" s="21">
        <f t="shared" si="0"/>
        <v>443.15</v>
      </c>
      <c r="C48" s="21">
        <v>101325</v>
      </c>
      <c r="D48" s="21">
        <v>0.86839</v>
      </c>
      <c r="E48" s="24">
        <v>954.30000000000007</v>
      </c>
      <c r="F48" s="24">
        <v>694</v>
      </c>
      <c r="G48" s="24">
        <f t="shared" si="1"/>
        <v>1.3750720461095103</v>
      </c>
      <c r="H48" s="21">
        <v>2.7899999999999997E-5</v>
      </c>
      <c r="I48" s="28">
        <f t="shared" si="2"/>
        <v>3.2128421561740693E-4</v>
      </c>
      <c r="J48" s="21">
        <v>3.7109999999999997E-2</v>
      </c>
      <c r="K48" s="21">
        <f t="shared" si="3"/>
        <v>4.478073493251624E-5</v>
      </c>
      <c r="L48" s="25">
        <f t="shared" si="4"/>
        <v>0.7174607922392886</v>
      </c>
      <c r="M48" s="21" t="s">
        <v>265</v>
      </c>
    </row>
    <row r="49" spans="1:13" ht="13">
      <c r="A49" s="21">
        <v>180</v>
      </c>
      <c r="B49" s="21">
        <f t="shared" si="0"/>
        <v>453.15</v>
      </c>
      <c r="C49" s="21">
        <v>101325</v>
      </c>
      <c r="D49" s="21">
        <v>0.84921000000000002</v>
      </c>
      <c r="E49" s="24">
        <v>957.4</v>
      </c>
      <c r="F49" s="24">
        <v>697.1</v>
      </c>
      <c r="G49" s="24">
        <f t="shared" si="1"/>
        <v>1.3734041027112323</v>
      </c>
      <c r="H49" s="21">
        <v>2.8370000000000001E-5</v>
      </c>
      <c r="I49" s="28">
        <f t="shared" si="2"/>
        <v>3.3407519930288152E-4</v>
      </c>
      <c r="J49" s="21">
        <v>3.7810000000000003E-2</v>
      </c>
      <c r="K49" s="21">
        <f t="shared" si="3"/>
        <v>4.6504840007520777E-5</v>
      </c>
      <c r="L49" s="25">
        <f t="shared" si="4"/>
        <v>0.7183665167944987</v>
      </c>
      <c r="M49" s="21" t="s">
        <v>265</v>
      </c>
    </row>
    <row r="50" spans="1:13" ht="13">
      <c r="A50" s="21">
        <v>190</v>
      </c>
      <c r="B50" s="21">
        <f t="shared" si="0"/>
        <v>463.15</v>
      </c>
      <c r="C50" s="21">
        <v>101325</v>
      </c>
      <c r="D50" s="21">
        <v>0.83086000000000004</v>
      </c>
      <c r="E50" s="24">
        <v>960.5</v>
      </c>
      <c r="F50" s="24">
        <v>700.2</v>
      </c>
      <c r="G50" s="24">
        <f t="shared" si="1"/>
        <v>1.3717509283061982</v>
      </c>
      <c r="H50" s="21">
        <v>2.8829999999999997E-5</v>
      </c>
      <c r="I50" s="28">
        <f t="shared" si="2"/>
        <v>3.4698986592205663E-4</v>
      </c>
      <c r="J50" s="21">
        <v>3.8509999999999996E-2</v>
      </c>
      <c r="K50" s="21">
        <f t="shared" si="3"/>
        <v>4.8255664248240462E-5</v>
      </c>
      <c r="L50" s="25">
        <f t="shared" si="4"/>
        <v>0.71906556738509486</v>
      </c>
      <c r="M50" s="21" t="s">
        <v>265</v>
      </c>
    </row>
    <row r="51" spans="1:13" ht="13">
      <c r="A51" s="21">
        <v>200</v>
      </c>
      <c r="B51" s="21">
        <f t="shared" si="0"/>
        <v>473.15</v>
      </c>
      <c r="C51" s="21">
        <v>101325</v>
      </c>
      <c r="D51" s="21">
        <v>0.81328999999999996</v>
      </c>
      <c r="E51" s="24">
        <v>963.6</v>
      </c>
      <c r="F51" s="24">
        <v>703.4</v>
      </c>
      <c r="G51" s="24">
        <f t="shared" si="1"/>
        <v>1.3699175433608191</v>
      </c>
      <c r="H51" s="21">
        <v>2.9280000000000001E-5</v>
      </c>
      <c r="I51" s="28">
        <f t="shared" si="2"/>
        <v>3.6001918134982605E-4</v>
      </c>
      <c r="J51" s="21">
        <v>3.9210000000000002E-2</v>
      </c>
      <c r="K51" s="21">
        <f t="shared" si="3"/>
        <v>5.0032778168810129E-5</v>
      </c>
      <c r="L51" s="25">
        <f t="shared" si="4"/>
        <v>0.71956664116296865</v>
      </c>
      <c r="M51" s="21" t="s">
        <v>265</v>
      </c>
    </row>
    <row r="52" spans="1:13" ht="13">
      <c r="A52" s="21">
        <v>250</v>
      </c>
      <c r="B52" s="21">
        <f t="shared" si="0"/>
        <v>523.15</v>
      </c>
      <c r="C52" s="21">
        <v>101325</v>
      </c>
      <c r="D52" s="21">
        <v>0.73551</v>
      </c>
      <c r="E52" s="24">
        <v>979.5</v>
      </c>
      <c r="F52" s="24">
        <v>719.30000000000007</v>
      </c>
      <c r="G52" s="24">
        <f t="shared" si="1"/>
        <v>1.3617405811205336</v>
      </c>
      <c r="H52" s="21">
        <v>3.15E-5</v>
      </c>
      <c r="I52" s="28">
        <f t="shared" si="2"/>
        <v>4.2827425867765224E-4</v>
      </c>
      <c r="J52" s="21">
        <v>4.2610000000000002E-2</v>
      </c>
      <c r="K52" s="21">
        <f t="shared" si="3"/>
        <v>5.9145064820096946E-5</v>
      </c>
      <c r="L52" s="25">
        <f t="shared" si="4"/>
        <v>0.72410819056559494</v>
      </c>
      <c r="M52" s="21" t="s">
        <v>265</v>
      </c>
    </row>
    <row r="53" spans="1:13" ht="13">
      <c r="A53" s="21">
        <v>300</v>
      </c>
      <c r="B53" s="21">
        <f t="shared" si="0"/>
        <v>573.15</v>
      </c>
      <c r="C53" s="21">
        <v>101325</v>
      </c>
      <c r="D53" s="21">
        <v>0.67132999999999998</v>
      </c>
      <c r="E53" s="24">
        <v>995.1</v>
      </c>
      <c r="F53" s="24">
        <v>735</v>
      </c>
      <c r="G53" s="24">
        <f t="shared" si="1"/>
        <v>1.3538775510204082</v>
      </c>
      <c r="H53" s="21">
        <v>3.3619999999999993E-5</v>
      </c>
      <c r="I53" s="28">
        <f t="shared" si="2"/>
        <v>5.0079692550608482E-4</v>
      </c>
      <c r="J53" s="21">
        <v>4.5920000000000002E-2</v>
      </c>
      <c r="K53" s="21">
        <f t="shared" si="3"/>
        <v>6.87383491997146E-5</v>
      </c>
      <c r="L53" s="25">
        <f t="shared" si="4"/>
        <v>0.72855535714285691</v>
      </c>
      <c r="M53" s="21" t="s">
        <v>265</v>
      </c>
    </row>
    <row r="54" spans="1:13" ht="13">
      <c r="A54" s="21">
        <v>350</v>
      </c>
      <c r="B54" s="21">
        <f t="shared" si="0"/>
        <v>623.15</v>
      </c>
      <c r="C54" s="21">
        <v>101325</v>
      </c>
      <c r="D54" s="21">
        <v>0.61745000000000005</v>
      </c>
      <c r="E54" s="85">
        <v>1010</v>
      </c>
      <c r="F54" s="24">
        <v>750</v>
      </c>
      <c r="G54" s="24">
        <f t="shared" si="1"/>
        <v>1.3466666666666667</v>
      </c>
      <c r="H54" s="21">
        <v>3.5659999999999994E-5</v>
      </c>
      <c r="I54" s="28">
        <f t="shared" si="2"/>
        <v>5.7753664264312873E-4</v>
      </c>
      <c r="J54" s="21">
        <v>4.9149999999999999E-2</v>
      </c>
      <c r="K54" s="21">
        <f t="shared" si="3"/>
        <v>7.8813452646584595E-5</v>
      </c>
      <c r="L54" s="25">
        <f t="shared" si="4"/>
        <v>0.7327894201424211</v>
      </c>
      <c r="M54" s="21" t="s">
        <v>265</v>
      </c>
    </row>
    <row r="55" spans="1:13" ht="13">
      <c r="A55" s="21">
        <v>400</v>
      </c>
      <c r="B55" s="21">
        <f t="shared" si="0"/>
        <v>673.15</v>
      </c>
      <c r="C55" s="21">
        <v>101325</v>
      </c>
      <c r="D55" s="21">
        <v>0.57157999999999998</v>
      </c>
      <c r="E55" s="85">
        <v>1024</v>
      </c>
      <c r="F55" s="24">
        <v>764</v>
      </c>
      <c r="G55" s="24">
        <f t="shared" si="1"/>
        <v>1.3403141361256545</v>
      </c>
      <c r="H55" s="21">
        <v>3.7630000000000004E-5</v>
      </c>
      <c r="I55" s="28">
        <f t="shared" si="2"/>
        <v>6.5835053710766665E-4</v>
      </c>
      <c r="J55" s="21">
        <v>5.2299999999999999E-2</v>
      </c>
      <c r="K55" s="21">
        <f t="shared" si="3"/>
        <v>8.9356203418594079E-5</v>
      </c>
      <c r="L55" s="25">
        <f t="shared" si="4"/>
        <v>0.73677093690248574</v>
      </c>
      <c r="M55" s="21" t="s">
        <v>265</v>
      </c>
    </row>
    <row r="56" spans="1:13" ht="13">
      <c r="A56" s="21">
        <v>450</v>
      </c>
      <c r="B56" s="21">
        <f t="shared" si="0"/>
        <v>723.15</v>
      </c>
      <c r="C56" s="21">
        <v>101325</v>
      </c>
      <c r="D56" s="21">
        <v>0.53205999999999998</v>
      </c>
      <c r="E56" s="85">
        <v>1037</v>
      </c>
      <c r="F56" s="24">
        <v>776.90000000000009</v>
      </c>
      <c r="G56" s="24">
        <f t="shared" si="1"/>
        <v>1.334792122538293</v>
      </c>
      <c r="H56" s="21">
        <v>3.9520000000000001E-5</v>
      </c>
      <c r="I56" s="28">
        <f t="shared" si="2"/>
        <v>7.4277337142427552E-4</v>
      </c>
      <c r="J56" s="21">
        <v>5.5390000000000002E-2</v>
      </c>
      <c r="K56" s="21">
        <f t="shared" si="3"/>
        <v>1.0039035700144897E-4</v>
      </c>
      <c r="L56" s="25">
        <f t="shared" si="4"/>
        <v>0.73988517782993324</v>
      </c>
      <c r="M56" s="21" t="s">
        <v>265</v>
      </c>
    </row>
    <row r="57" spans="1:13" ht="13">
      <c r="A57" s="21">
        <v>500</v>
      </c>
      <c r="B57" s="21">
        <f t="shared" si="0"/>
        <v>773.15</v>
      </c>
      <c r="C57" s="21">
        <v>101325</v>
      </c>
      <c r="D57" s="21">
        <v>0.49764999999999998</v>
      </c>
      <c r="E57" s="85">
        <v>1049</v>
      </c>
      <c r="F57" s="24">
        <v>788.69999999999993</v>
      </c>
      <c r="G57" s="24">
        <f t="shared" si="1"/>
        <v>1.3300367693673134</v>
      </c>
      <c r="H57" s="21">
        <v>4.1359999999999997E-5</v>
      </c>
      <c r="I57" s="28">
        <f t="shared" si="2"/>
        <v>8.3110619913593883E-4</v>
      </c>
      <c r="J57" s="21">
        <v>5.842E-2</v>
      </c>
      <c r="K57" s="21">
        <f t="shared" si="3"/>
        <v>1.1190823754391111E-4</v>
      </c>
      <c r="L57" s="25">
        <f t="shared" si="4"/>
        <v>0.74266757959602869</v>
      </c>
      <c r="M57" s="21" t="s">
        <v>265</v>
      </c>
    </row>
    <row r="58" spans="1:13" ht="13">
      <c r="A58" s="21">
        <v>550</v>
      </c>
      <c r="B58" s="21">
        <f t="shared" si="0"/>
        <v>823.15</v>
      </c>
      <c r="C58" s="21">
        <v>101325</v>
      </c>
      <c r="D58" s="21">
        <v>0.46742</v>
      </c>
      <c r="E58" s="85">
        <v>1059</v>
      </c>
      <c r="F58" s="24">
        <v>799.4</v>
      </c>
      <c r="G58" s="24">
        <f t="shared" si="1"/>
        <v>1.3247435576682511</v>
      </c>
      <c r="H58" s="21">
        <v>4.3149999999999999E-5</v>
      </c>
      <c r="I58" s="28">
        <f t="shared" si="2"/>
        <v>9.2315262504813651E-4</v>
      </c>
      <c r="J58" s="21">
        <v>6.139E-2</v>
      </c>
      <c r="K58" s="21">
        <f t="shared" si="3"/>
        <v>1.2402075823451169E-4</v>
      </c>
      <c r="L58" s="25">
        <f t="shared" si="4"/>
        <v>0.74435331487212897</v>
      </c>
      <c r="M58" s="21" t="s">
        <v>265</v>
      </c>
    </row>
    <row r="59" spans="1:13" ht="13">
      <c r="A59" s="21">
        <v>600</v>
      </c>
      <c r="B59" s="21">
        <f t="shared" si="0"/>
        <v>873.15</v>
      </c>
      <c r="C59" s="21">
        <v>101325</v>
      </c>
      <c r="D59" s="21">
        <v>0.44066</v>
      </c>
      <c r="E59" s="85">
        <v>1069</v>
      </c>
      <c r="F59" s="24">
        <v>809.1</v>
      </c>
      <c r="G59" s="24">
        <f t="shared" si="1"/>
        <v>1.3212211098751698</v>
      </c>
      <c r="H59" s="21">
        <v>4.4889999999999999E-5</v>
      </c>
      <c r="I59" s="28">
        <f t="shared" si="2"/>
        <v>1.0186992238914356E-3</v>
      </c>
      <c r="J59" s="21">
        <v>6.4310000000000006E-2</v>
      </c>
      <c r="K59" s="21">
        <f t="shared" si="3"/>
        <v>1.3652028123305307E-4</v>
      </c>
      <c r="L59" s="25">
        <f t="shared" si="4"/>
        <v>0.74618892862696307</v>
      </c>
      <c r="M59" s="21" t="s">
        <v>265</v>
      </c>
    </row>
    <row r="60" spans="1:13" ht="13">
      <c r="A60" s="21">
        <v>650</v>
      </c>
      <c r="B60" s="21">
        <f t="shared" si="0"/>
        <v>923.15</v>
      </c>
      <c r="C60" s="21">
        <v>101325</v>
      </c>
      <c r="D60" s="21">
        <v>0.41678999999999999</v>
      </c>
      <c r="E60" s="85">
        <v>1078</v>
      </c>
      <c r="F60" s="24">
        <v>818</v>
      </c>
      <c r="G60" s="24">
        <f t="shared" si="1"/>
        <v>1.3178484107579462</v>
      </c>
      <c r="H60" s="21">
        <v>4.6589999999999999E-5</v>
      </c>
      <c r="I60" s="28">
        <f t="shared" si="2"/>
        <v>1.1178291225797164E-3</v>
      </c>
      <c r="J60" s="21">
        <v>6.720000000000001E-2</v>
      </c>
      <c r="K60" s="21">
        <f t="shared" si="3"/>
        <v>1.4956611803944994E-4</v>
      </c>
      <c r="L60" s="25">
        <f t="shared" si="4"/>
        <v>0.74738124999999989</v>
      </c>
      <c r="M60" s="21" t="s">
        <v>265</v>
      </c>
    </row>
    <row r="61" spans="1:13" ht="13">
      <c r="A61" s="21">
        <v>700</v>
      </c>
      <c r="B61" s="21">
        <f t="shared" si="0"/>
        <v>973.15</v>
      </c>
      <c r="C61" s="21">
        <v>101325</v>
      </c>
      <c r="D61" s="21">
        <v>0.39538000000000001</v>
      </c>
      <c r="E61" s="85">
        <v>1086</v>
      </c>
      <c r="F61" s="24">
        <v>826.09999999999991</v>
      </c>
      <c r="G61" s="24">
        <f t="shared" si="1"/>
        <v>1.3146108219343906</v>
      </c>
      <c r="H61" s="21">
        <v>4.8239999999999999E-5</v>
      </c>
      <c r="I61" s="28">
        <f t="shared" si="2"/>
        <v>1.2200920633314786E-3</v>
      </c>
      <c r="J61" s="21">
        <v>7.0040000000000005E-2</v>
      </c>
      <c r="K61" s="21">
        <f t="shared" si="3"/>
        <v>1.631178975360627E-4</v>
      </c>
      <c r="L61" s="25">
        <f t="shared" si="4"/>
        <v>0.74798172472872637</v>
      </c>
      <c r="M61" s="21" t="s">
        <v>265</v>
      </c>
    </row>
    <row r="62" spans="1:13" ht="13">
      <c r="A62" s="21">
        <v>-200</v>
      </c>
      <c r="B62" s="21">
        <f t="shared" si="0"/>
        <v>73.149999999999977</v>
      </c>
      <c r="C62" s="21">
        <v>506625</v>
      </c>
      <c r="D62" s="21">
        <v>1223.2</v>
      </c>
      <c r="E62" s="21">
        <v>1677</v>
      </c>
      <c r="F62" s="21">
        <v>1002</v>
      </c>
      <c r="G62" s="24">
        <f t="shared" si="1"/>
        <v>1.6736526946107784</v>
      </c>
      <c r="H62" s="21">
        <v>3.3129999999999998E-4</v>
      </c>
      <c r="I62" s="28">
        <f t="shared" si="2"/>
        <v>2.708469587965991E-6</v>
      </c>
      <c r="J62" s="21">
        <v>0.17550000000000002</v>
      </c>
      <c r="K62" s="21">
        <f t="shared" si="3"/>
        <v>8.5555234459366974E-8</v>
      </c>
      <c r="L62" s="25">
        <f t="shared" si="4"/>
        <v>3.1657555555555552</v>
      </c>
      <c r="M62" s="21" t="s">
        <v>267</v>
      </c>
    </row>
    <row r="63" spans="1:13" ht="13">
      <c r="A63" s="21">
        <v>-180</v>
      </c>
      <c r="B63" s="21">
        <f t="shared" si="0"/>
        <v>93.149999999999977</v>
      </c>
      <c r="C63" s="21">
        <v>506625</v>
      </c>
      <c r="D63" s="21">
        <v>1127.2</v>
      </c>
      <c r="E63" s="21">
        <v>1706</v>
      </c>
      <c r="F63" s="21">
        <v>918.8</v>
      </c>
      <c r="G63" s="24">
        <f t="shared" si="1"/>
        <v>1.8567696996081846</v>
      </c>
      <c r="H63" s="21">
        <v>1.8099999999999998E-4</v>
      </c>
      <c r="I63" s="28">
        <f t="shared" si="2"/>
        <v>1.6057487579843858E-6</v>
      </c>
      <c r="J63" s="21">
        <v>0.14680000000000001</v>
      </c>
      <c r="K63" s="21">
        <f t="shared" si="3"/>
        <v>7.633892652908742E-8</v>
      </c>
      <c r="L63" s="25">
        <f t="shared" si="4"/>
        <v>2.103446866485013</v>
      </c>
      <c r="M63" s="21" t="s">
        <v>267</v>
      </c>
    </row>
    <row r="64" spans="1:13" ht="13">
      <c r="A64" s="21">
        <v>-160</v>
      </c>
      <c r="B64" s="21">
        <f t="shared" si="0"/>
        <v>113.14999999999998</v>
      </c>
      <c r="C64" s="21">
        <v>506625</v>
      </c>
      <c r="D64" s="21">
        <v>18.66</v>
      </c>
      <c r="E64" s="21">
        <v>1047</v>
      </c>
      <c r="F64" s="21">
        <v>679.8</v>
      </c>
      <c r="G64" s="24">
        <f t="shared" si="1"/>
        <v>1.5401588702559577</v>
      </c>
      <c r="H64" s="21">
        <v>8.7799999999999989E-6</v>
      </c>
      <c r="I64" s="28">
        <f t="shared" si="2"/>
        <v>4.7052518756698816E-6</v>
      </c>
      <c r="J64" s="21">
        <v>1.093E-2</v>
      </c>
      <c r="K64" s="21">
        <f t="shared" si="3"/>
        <v>5.594507248290681E-7</v>
      </c>
      <c r="L64" s="25">
        <f t="shared" si="4"/>
        <v>0.84104849039341245</v>
      </c>
      <c r="M64" s="21" t="s">
        <v>265</v>
      </c>
    </row>
    <row r="65" spans="1:13" ht="13">
      <c r="A65" s="21">
        <v>-140</v>
      </c>
      <c r="B65" s="21">
        <f t="shared" si="0"/>
        <v>133.14999999999998</v>
      </c>
      <c r="C65" s="21">
        <v>506625</v>
      </c>
      <c r="D65" s="21">
        <v>15.27</v>
      </c>
      <c r="E65" s="21">
        <v>988.5</v>
      </c>
      <c r="F65" s="21">
        <v>669</v>
      </c>
      <c r="G65" s="24">
        <f t="shared" si="1"/>
        <v>1.4775784753363228</v>
      </c>
      <c r="H65" s="21">
        <v>1.027E-5</v>
      </c>
      <c r="I65" s="28">
        <f t="shared" si="2"/>
        <v>6.7256057629338572E-6</v>
      </c>
      <c r="J65" s="21">
        <v>1.268E-2</v>
      </c>
      <c r="K65" s="21">
        <f t="shared" si="3"/>
        <v>8.4004691807786938E-7</v>
      </c>
      <c r="L65" s="25">
        <f t="shared" si="4"/>
        <v>0.8006226340694006</v>
      </c>
      <c r="M65" s="21" t="s">
        <v>265</v>
      </c>
    </row>
    <row r="66" spans="1:13" ht="13">
      <c r="A66" s="21">
        <v>-120</v>
      </c>
      <c r="B66" s="21">
        <f t="shared" si="0"/>
        <v>153.14999999999998</v>
      </c>
      <c r="C66" s="21">
        <v>506625</v>
      </c>
      <c r="D66" s="21">
        <v>13.02</v>
      </c>
      <c r="E66" s="21">
        <v>959.9</v>
      </c>
      <c r="F66" s="21">
        <v>661.69999999999993</v>
      </c>
      <c r="G66" s="24">
        <f t="shared" si="1"/>
        <v>1.450657397612211</v>
      </c>
      <c r="H66" s="21">
        <v>1.1689999999999998E-5</v>
      </c>
      <c r="I66" s="28">
        <f t="shared" si="2"/>
        <v>8.9784946236559128E-6</v>
      </c>
      <c r="J66" s="21">
        <v>1.4449999999999999E-2</v>
      </c>
      <c r="K66" s="21">
        <f t="shared" si="3"/>
        <v>1.156194425654618E-6</v>
      </c>
      <c r="L66" s="25">
        <f t="shared" si="4"/>
        <v>0.77655577854671276</v>
      </c>
      <c r="M66" s="21" t="s">
        <v>265</v>
      </c>
    </row>
    <row r="67" spans="1:13" ht="13">
      <c r="A67" s="21">
        <v>-100</v>
      </c>
      <c r="B67" s="21">
        <f t="shared" si="0"/>
        <v>173.14999999999998</v>
      </c>
      <c r="C67" s="21">
        <v>506625</v>
      </c>
      <c r="D67" s="21">
        <v>11.38</v>
      </c>
      <c r="E67" s="21">
        <v>944</v>
      </c>
      <c r="F67" s="21">
        <v>657.4</v>
      </c>
      <c r="G67" s="24">
        <f t="shared" si="1"/>
        <v>1.4359598418010344</v>
      </c>
      <c r="H67" s="21">
        <v>1.306E-5</v>
      </c>
      <c r="I67" s="28">
        <f t="shared" si="2"/>
        <v>1.1476274165202109E-5</v>
      </c>
      <c r="J67" s="21">
        <v>1.6199999999999999E-2</v>
      </c>
      <c r="K67" s="21">
        <f t="shared" si="3"/>
        <v>1.5079979744422267E-6</v>
      </c>
      <c r="L67" s="25">
        <f t="shared" si="4"/>
        <v>0.76102716049382724</v>
      </c>
      <c r="M67" s="21" t="s">
        <v>265</v>
      </c>
    </row>
    <row r="68" spans="1:13" ht="13">
      <c r="A68" s="21">
        <v>-90</v>
      </c>
      <c r="B68" s="21">
        <f t="shared" si="0"/>
        <v>183.14999999999998</v>
      </c>
      <c r="C68" s="21">
        <v>506625</v>
      </c>
      <c r="D68" s="21">
        <v>10.72</v>
      </c>
      <c r="E68" s="21">
        <v>938.8</v>
      </c>
      <c r="F68" s="21">
        <v>656</v>
      </c>
      <c r="G68" s="24">
        <f t="shared" si="1"/>
        <v>1.4310975609756096</v>
      </c>
      <c r="H68" s="21">
        <v>1.3720000000000001E-5</v>
      </c>
      <c r="I68" s="28">
        <f t="shared" si="2"/>
        <v>1.2798507462686566E-5</v>
      </c>
      <c r="J68" s="21">
        <v>1.7070000000000002E-2</v>
      </c>
      <c r="K68" s="21">
        <f t="shared" si="3"/>
        <v>1.6961554604480793E-6</v>
      </c>
      <c r="L68" s="25">
        <f t="shared" si="4"/>
        <v>0.75455981253661386</v>
      </c>
      <c r="M68" s="21" t="s">
        <v>265</v>
      </c>
    </row>
    <row r="69" spans="1:13" ht="13">
      <c r="A69" s="21">
        <v>-80</v>
      </c>
      <c r="B69" s="21">
        <f t="shared" si="0"/>
        <v>193.14999999999998</v>
      </c>
      <c r="C69" s="21">
        <v>506625</v>
      </c>
      <c r="D69" s="21">
        <v>10.132999999999999</v>
      </c>
      <c r="E69" s="21">
        <v>934.8</v>
      </c>
      <c r="F69" s="21">
        <v>655.1</v>
      </c>
      <c r="G69" s="24">
        <f t="shared" si="1"/>
        <v>1.4269577163791787</v>
      </c>
      <c r="H69" s="21">
        <v>1.4369999999999998E-5</v>
      </c>
      <c r="I69" s="28">
        <f t="shared" si="2"/>
        <v>1.4181387545642948E-5</v>
      </c>
      <c r="J69" s="21">
        <v>1.7930000000000001E-2</v>
      </c>
      <c r="K69" s="21">
        <f t="shared" si="3"/>
        <v>1.8928820077648495E-6</v>
      </c>
      <c r="L69" s="25">
        <f t="shared" si="4"/>
        <v>0.74919553820412688</v>
      </c>
      <c r="M69" s="21" t="s">
        <v>265</v>
      </c>
    </row>
    <row r="70" spans="1:13" ht="13">
      <c r="A70" s="21">
        <v>-70</v>
      </c>
      <c r="B70" s="21">
        <f t="shared" si="0"/>
        <v>203.14999999999998</v>
      </c>
      <c r="C70" s="21">
        <v>506625</v>
      </c>
      <c r="D70" s="21">
        <v>9.609</v>
      </c>
      <c r="E70" s="21">
        <v>931.69999999999993</v>
      </c>
      <c r="F70" s="21">
        <v>654.5</v>
      </c>
      <c r="G70" s="24">
        <f t="shared" si="1"/>
        <v>1.4235294117647057</v>
      </c>
      <c r="H70" s="21">
        <v>1.5019999999999998E-5</v>
      </c>
      <c r="I70" s="28">
        <f t="shared" si="2"/>
        <v>1.5631179102924338E-5</v>
      </c>
      <c r="J70" s="21">
        <v>1.8780000000000002E-2</v>
      </c>
      <c r="K70" s="21">
        <f t="shared" si="3"/>
        <v>2.0976899574701742E-6</v>
      </c>
      <c r="L70" s="25">
        <f t="shared" si="4"/>
        <v>0.74516155484558022</v>
      </c>
      <c r="M70" s="21" t="s">
        <v>265</v>
      </c>
    </row>
    <row r="71" spans="1:13" ht="13">
      <c r="A71" s="21">
        <v>-60</v>
      </c>
      <c r="B71" s="21">
        <f t="shared" si="0"/>
        <v>213.14999999999998</v>
      </c>
      <c r="C71" s="21">
        <v>506625</v>
      </c>
      <c r="D71" s="21">
        <v>9.1389999999999993</v>
      </c>
      <c r="E71" s="21">
        <v>929.30000000000007</v>
      </c>
      <c r="F71" s="21">
        <v>654.20000000000005</v>
      </c>
      <c r="G71" s="24">
        <f t="shared" si="1"/>
        <v>1.4205136044023234</v>
      </c>
      <c r="H71" s="21">
        <v>1.5650000000000001E-5</v>
      </c>
      <c r="I71" s="28">
        <f t="shared" si="2"/>
        <v>1.7124411861253968E-5</v>
      </c>
      <c r="J71" s="21">
        <v>1.9629999999999998E-2</v>
      </c>
      <c r="K71" s="21">
        <f t="shared" si="3"/>
        <v>2.311349845147214E-6</v>
      </c>
      <c r="L71" s="25">
        <f t="shared" si="4"/>
        <v>0.74088359653591451</v>
      </c>
      <c r="M71" s="21" t="s">
        <v>265</v>
      </c>
    </row>
    <row r="72" spans="1:13" ht="13">
      <c r="A72" s="21">
        <v>-50</v>
      </c>
      <c r="B72" s="21">
        <f t="shared" ref="B72:B109" si="5">A72+273.15</f>
        <v>223.14999999999998</v>
      </c>
      <c r="C72" s="21">
        <v>506625</v>
      </c>
      <c r="D72" s="21">
        <v>8.7140000000000004</v>
      </c>
      <c r="E72" s="21">
        <v>927.5</v>
      </c>
      <c r="F72" s="21">
        <v>654</v>
      </c>
      <c r="G72" s="24">
        <f t="shared" ref="G72:G109" si="6">E72/F72</f>
        <v>1.4181957186544343</v>
      </c>
      <c r="H72" s="21">
        <v>1.6269999999999998E-5</v>
      </c>
      <c r="I72" s="28">
        <f t="shared" si="2"/>
        <v>1.8671103970621986E-5</v>
      </c>
      <c r="J72" s="21">
        <v>2.0469999999999999E-2</v>
      </c>
      <c r="K72" s="21">
        <f t="shared" si="3"/>
        <v>2.5327152699717337E-6</v>
      </c>
      <c r="L72" s="25">
        <f t="shared" si="4"/>
        <v>0.73719711773326824</v>
      </c>
      <c r="M72" s="21" t="s">
        <v>265</v>
      </c>
    </row>
    <row r="73" spans="1:13" ht="13">
      <c r="A73" s="21">
        <v>-40</v>
      </c>
      <c r="B73" s="21">
        <f t="shared" si="5"/>
        <v>233.14999999999998</v>
      </c>
      <c r="C73" s="21">
        <v>506625</v>
      </c>
      <c r="D73" s="21">
        <v>8.327</v>
      </c>
      <c r="E73" s="21">
        <v>926.2</v>
      </c>
      <c r="F73" s="21">
        <v>654.1</v>
      </c>
      <c r="G73" s="24">
        <f t="shared" si="6"/>
        <v>1.4159914386179484</v>
      </c>
      <c r="H73" s="21">
        <v>1.6879999999999998E-5</v>
      </c>
      <c r="I73" s="28">
        <f t="shared" ref="I73:I109" si="7">H73*10^-6/D73/10^-7</f>
        <v>2.0271406268764259E-5</v>
      </c>
      <c r="J73" s="21">
        <v>2.1299999999999999E-2</v>
      </c>
      <c r="K73" s="21">
        <f t="shared" ref="K73:K109" si="8">J73/E73/D73</f>
        <v>2.761762078890602E-6</v>
      </c>
      <c r="L73" s="25">
        <f t="shared" ref="L73:L109" si="9">H73*E73/J73</f>
        <v>0.7340026291079812</v>
      </c>
      <c r="M73" s="21" t="s">
        <v>265</v>
      </c>
    </row>
    <row r="74" spans="1:13" ht="13">
      <c r="A74" s="21">
        <v>-30</v>
      </c>
      <c r="B74" s="21">
        <f t="shared" si="5"/>
        <v>243.14999999999998</v>
      </c>
      <c r="C74" s="21">
        <v>506625</v>
      </c>
      <c r="D74" s="21">
        <v>7.9749999999999996</v>
      </c>
      <c r="E74" s="21">
        <v>925.3</v>
      </c>
      <c r="F74" s="21">
        <v>654.4</v>
      </c>
      <c r="G74" s="24">
        <f t="shared" si="6"/>
        <v>1.4139669926650367</v>
      </c>
      <c r="H74" s="26">
        <v>1.7479999999999999E-5</v>
      </c>
      <c r="I74" s="28">
        <f t="shared" si="7"/>
        <v>2.1918495297805641E-5</v>
      </c>
      <c r="J74" s="21">
        <v>2.2120000000000001E-2</v>
      </c>
      <c r="K74" s="21">
        <f t="shared" si="8"/>
        <v>2.9975874976750744E-6</v>
      </c>
      <c r="L74" s="25">
        <f t="shared" si="9"/>
        <v>0.7312045207956599</v>
      </c>
      <c r="M74" s="21" t="s">
        <v>265</v>
      </c>
    </row>
    <row r="75" spans="1:13" ht="13">
      <c r="A75" s="21">
        <v>-20</v>
      </c>
      <c r="B75" s="21">
        <f t="shared" si="5"/>
        <v>253.14999999999998</v>
      </c>
      <c r="C75" s="21">
        <v>506625</v>
      </c>
      <c r="D75" s="21">
        <v>7.6509999999999998</v>
      </c>
      <c r="E75" s="21">
        <v>924.69999999999993</v>
      </c>
      <c r="F75" s="26">
        <v>654.90000000000009</v>
      </c>
      <c r="G75" s="24">
        <f t="shared" si="6"/>
        <v>1.4119712933272253</v>
      </c>
      <c r="H75" s="26">
        <v>1.8069999999999998E-5</v>
      </c>
      <c r="I75" s="28">
        <f t="shared" si="7"/>
        <v>2.361782773493661E-5</v>
      </c>
      <c r="J75" s="21">
        <v>2.2940000000000002E-2</v>
      </c>
      <c r="K75" s="21">
        <f t="shared" si="8"/>
        <v>3.2424579600978944E-6</v>
      </c>
      <c r="L75" s="25">
        <f t="shared" si="9"/>
        <v>0.72839272013949419</v>
      </c>
      <c r="M75" s="21" t="s">
        <v>265</v>
      </c>
    </row>
    <row r="76" spans="1:13" ht="13">
      <c r="A76" s="21">
        <v>-10</v>
      </c>
      <c r="B76" s="21">
        <f t="shared" si="5"/>
        <v>263.14999999999998</v>
      </c>
      <c r="C76" s="21">
        <v>506625</v>
      </c>
      <c r="D76" s="21">
        <v>7.3540000000000001</v>
      </c>
      <c r="E76" s="21">
        <v>924.5</v>
      </c>
      <c r="F76" s="26">
        <v>655.59999999999991</v>
      </c>
      <c r="G76" s="24">
        <f t="shared" si="6"/>
        <v>1.4101586333129958</v>
      </c>
      <c r="H76" s="26">
        <v>1.8660000000000001E-5</v>
      </c>
      <c r="I76" s="28">
        <f t="shared" si="7"/>
        <v>2.5373946151754149E-5</v>
      </c>
      <c r="J76" s="21">
        <v>2.375E-2</v>
      </c>
      <c r="K76" s="21">
        <f t="shared" si="8"/>
        <v>3.4932773899055021E-6</v>
      </c>
      <c r="L76" s="25">
        <f t="shared" si="9"/>
        <v>0.72636505263157891</v>
      </c>
      <c r="M76" s="21" t="s">
        <v>265</v>
      </c>
    </row>
    <row r="77" spans="1:13" ht="13">
      <c r="A77" s="26">
        <v>0</v>
      </c>
      <c r="B77" s="21">
        <f t="shared" si="5"/>
        <v>273.14999999999998</v>
      </c>
      <c r="C77" s="21">
        <v>506625</v>
      </c>
      <c r="D77" s="21">
        <v>7.0789999999999997</v>
      </c>
      <c r="E77" s="21">
        <v>924.6</v>
      </c>
      <c r="F77" s="26">
        <v>656.5</v>
      </c>
      <c r="G77" s="24">
        <f t="shared" si="6"/>
        <v>1.4083777608530084</v>
      </c>
      <c r="H77" s="26">
        <v>1.9230000000000001E-5</v>
      </c>
      <c r="I77" s="28">
        <f t="shared" si="7"/>
        <v>2.7164853792908605E-5</v>
      </c>
      <c r="J77" s="21">
        <v>2.4550000000000002E-2</v>
      </c>
      <c r="K77" s="21">
        <f t="shared" si="8"/>
        <v>3.7508154394991641E-6</v>
      </c>
      <c r="L77" s="25">
        <f t="shared" si="9"/>
        <v>0.72423861507128307</v>
      </c>
      <c r="M77" s="21" t="s">
        <v>265</v>
      </c>
    </row>
    <row r="78" spans="1:13" ht="13">
      <c r="A78" s="26">
        <v>10</v>
      </c>
      <c r="B78" s="21">
        <f t="shared" si="5"/>
        <v>283.14999999999998</v>
      </c>
      <c r="C78" s="21">
        <v>506625</v>
      </c>
      <c r="D78" s="21">
        <v>6.8239999999999998</v>
      </c>
      <c r="E78" s="21">
        <v>924.90000000000009</v>
      </c>
      <c r="F78" s="26">
        <v>657.5</v>
      </c>
      <c r="G78" s="24">
        <f t="shared" si="6"/>
        <v>1.4066920152091256</v>
      </c>
      <c r="H78" s="26">
        <v>1.98E-5</v>
      </c>
      <c r="I78" s="28">
        <f t="shared" si="7"/>
        <v>2.9015240328253225E-5</v>
      </c>
      <c r="J78" s="21">
        <v>2.5340000000000001E-2</v>
      </c>
      <c r="K78" s="21">
        <f t="shared" si="8"/>
        <v>4.0148822527247645E-6</v>
      </c>
      <c r="L78" s="25">
        <f t="shared" si="9"/>
        <v>0.72269218626677201</v>
      </c>
      <c r="M78" s="21" t="s">
        <v>265</v>
      </c>
    </row>
    <row r="79" spans="1:13" ht="13">
      <c r="A79" s="26">
        <v>20</v>
      </c>
      <c r="B79" s="21">
        <f t="shared" si="5"/>
        <v>293.14999999999998</v>
      </c>
      <c r="C79" s="21">
        <v>506625</v>
      </c>
      <c r="D79" s="21">
        <v>6.5869999999999997</v>
      </c>
      <c r="E79" s="21">
        <v>925.5</v>
      </c>
      <c r="F79" s="26">
        <v>658.69999999999993</v>
      </c>
      <c r="G79" s="24">
        <f t="shared" si="6"/>
        <v>1.4050402307575529</v>
      </c>
      <c r="H79" s="26">
        <v>2.0359999999999998E-5</v>
      </c>
      <c r="I79" s="28">
        <f t="shared" si="7"/>
        <v>3.0909366934871714E-5</v>
      </c>
      <c r="J79" s="21">
        <v>2.613E-2</v>
      </c>
      <c r="K79" s="21">
        <f t="shared" si="8"/>
        <v>4.2862285347175903E-6</v>
      </c>
      <c r="L79" s="25">
        <f t="shared" si="9"/>
        <v>0.72113203214695742</v>
      </c>
      <c r="M79" s="21" t="s">
        <v>265</v>
      </c>
    </row>
    <row r="80" spans="1:13" ht="13">
      <c r="A80" s="26">
        <v>30</v>
      </c>
      <c r="B80" s="21">
        <f t="shared" si="5"/>
        <v>303.14999999999998</v>
      </c>
      <c r="C80" s="21">
        <v>506625</v>
      </c>
      <c r="D80" s="21">
        <v>6.3659999999999997</v>
      </c>
      <c r="E80" s="21">
        <v>926.4</v>
      </c>
      <c r="F80" s="26">
        <v>660.2</v>
      </c>
      <c r="G80" s="24">
        <f t="shared" si="6"/>
        <v>1.403211148136928</v>
      </c>
      <c r="H80" s="26">
        <v>2.0909999999999998E-5</v>
      </c>
      <c r="I80" s="28">
        <f t="shared" si="7"/>
        <v>3.2846371347785106E-5</v>
      </c>
      <c r="J80" s="21">
        <v>2.691E-2</v>
      </c>
      <c r="K80" s="21">
        <f t="shared" si="8"/>
        <v>4.5629794943669335E-6</v>
      </c>
      <c r="L80" s="25">
        <f t="shared" si="9"/>
        <v>0.71984481605351158</v>
      </c>
      <c r="M80" s="21" t="s">
        <v>265</v>
      </c>
    </row>
    <row r="81" spans="1:13" ht="13">
      <c r="A81" s="26">
        <v>40</v>
      </c>
      <c r="B81" s="21">
        <f t="shared" si="5"/>
        <v>313.14999999999998</v>
      </c>
      <c r="C81" s="21">
        <v>506625</v>
      </c>
      <c r="D81" s="21">
        <v>6.16</v>
      </c>
      <c r="E81" s="21">
        <v>927.5</v>
      </c>
      <c r="F81" s="26">
        <v>661.69999999999993</v>
      </c>
      <c r="G81" s="24">
        <f t="shared" si="6"/>
        <v>1.4016926099440836</v>
      </c>
      <c r="H81" s="26">
        <v>2.1460000000000001E-5</v>
      </c>
      <c r="I81" s="28">
        <f t="shared" si="7"/>
        <v>3.4837662337662335E-5</v>
      </c>
      <c r="J81" s="21">
        <v>2.7690000000000003E-2</v>
      </c>
      <c r="K81" s="21">
        <f t="shared" si="8"/>
        <v>4.8465012076871918E-6</v>
      </c>
      <c r="L81" s="25">
        <f t="shared" si="9"/>
        <v>0.71882087396171901</v>
      </c>
      <c r="M81" s="21" t="s">
        <v>265</v>
      </c>
    </row>
    <row r="82" spans="1:13" ht="13">
      <c r="A82" s="26">
        <v>50</v>
      </c>
      <c r="B82" s="21">
        <f t="shared" si="5"/>
        <v>323.14999999999998</v>
      </c>
      <c r="C82" s="21">
        <v>506625</v>
      </c>
      <c r="D82" s="21">
        <v>5.9669999999999996</v>
      </c>
      <c r="E82" s="21">
        <v>928.8</v>
      </c>
      <c r="F82" s="26">
        <v>663.5</v>
      </c>
      <c r="G82" s="24">
        <f t="shared" si="6"/>
        <v>1.3998492840994725</v>
      </c>
      <c r="H82" s="21">
        <v>2.1989999999999998E-5</v>
      </c>
      <c r="I82" s="28">
        <f t="shared" si="7"/>
        <v>3.6852689793866258E-5</v>
      </c>
      <c r="J82" s="21">
        <v>2.845E-2</v>
      </c>
      <c r="K82" s="21">
        <f t="shared" si="8"/>
        <v>5.1333872329971036E-6</v>
      </c>
      <c r="L82" s="25">
        <f t="shared" si="9"/>
        <v>0.71790200351493838</v>
      </c>
      <c r="M82" s="21" t="s">
        <v>265</v>
      </c>
    </row>
    <row r="83" spans="1:13" ht="13">
      <c r="A83" s="26">
        <v>60</v>
      </c>
      <c r="B83" s="21">
        <f t="shared" si="5"/>
        <v>333.15</v>
      </c>
      <c r="C83" s="21">
        <v>506625</v>
      </c>
      <c r="D83" s="21">
        <v>5.7859999999999996</v>
      </c>
      <c r="E83" s="21">
        <v>930.4</v>
      </c>
      <c r="F83" s="26">
        <v>665.4</v>
      </c>
      <c r="G83" s="24">
        <f t="shared" si="6"/>
        <v>1.3982566877066427</v>
      </c>
      <c r="H83" s="21">
        <v>2.2519999999999998E-5</v>
      </c>
      <c r="I83" s="28">
        <f t="shared" si="7"/>
        <v>3.8921534739025238E-5</v>
      </c>
      <c r="J83" s="21">
        <v>2.9219999999999999E-2</v>
      </c>
      <c r="K83" s="21">
        <f t="shared" si="8"/>
        <v>5.4279030327600149E-6</v>
      </c>
      <c r="L83" s="25">
        <f t="shared" si="9"/>
        <v>0.71706392881587944</v>
      </c>
      <c r="M83" s="21" t="s">
        <v>265</v>
      </c>
    </row>
    <row r="84" spans="1:13" ht="13">
      <c r="A84" s="26">
        <v>80</v>
      </c>
      <c r="B84" s="21">
        <f t="shared" si="5"/>
        <v>353.15</v>
      </c>
      <c r="C84" s="21">
        <v>506625</v>
      </c>
      <c r="D84" s="21">
        <v>5.4550000000000001</v>
      </c>
      <c r="E84" s="21">
        <v>934</v>
      </c>
      <c r="F84" s="21">
        <v>669.69999999999993</v>
      </c>
      <c r="G84" s="24">
        <f t="shared" si="6"/>
        <v>1.3946543228311186</v>
      </c>
      <c r="H84" s="21">
        <v>2.357E-5</v>
      </c>
      <c r="I84" s="28">
        <f t="shared" si="7"/>
        <v>4.3208065994500457E-5</v>
      </c>
      <c r="J84" s="21">
        <v>3.0720000000000001E-2</v>
      </c>
      <c r="K84" s="21">
        <f t="shared" si="8"/>
        <v>6.0294761303795708E-6</v>
      </c>
      <c r="L84" s="25">
        <f t="shared" si="9"/>
        <v>0.7166139322916667</v>
      </c>
      <c r="M84" s="21" t="s">
        <v>265</v>
      </c>
    </row>
    <row r="85" spans="1:13" ht="13">
      <c r="A85" s="26">
        <v>100</v>
      </c>
      <c r="B85" s="21">
        <f t="shared" si="5"/>
        <v>373.15</v>
      </c>
      <c r="C85" s="21">
        <v>506625</v>
      </c>
      <c r="D85" s="21">
        <v>5.16</v>
      </c>
      <c r="E85" s="21">
        <v>938.2</v>
      </c>
      <c r="F85" s="21">
        <v>674.5</v>
      </c>
      <c r="G85" s="24">
        <f t="shared" si="6"/>
        <v>1.3909562638991846</v>
      </c>
      <c r="H85" s="21">
        <v>2.4579999999999998E-5</v>
      </c>
      <c r="I85" s="28">
        <f t="shared" si="7"/>
        <v>4.7635658914728675E-5</v>
      </c>
      <c r="J85" s="21">
        <v>3.2210000000000003E-2</v>
      </c>
      <c r="K85" s="21">
        <f t="shared" si="8"/>
        <v>6.6534300383878746E-6</v>
      </c>
      <c r="L85" s="25">
        <f t="shared" si="9"/>
        <v>0.7159564110524681</v>
      </c>
      <c r="M85" s="21" t="s">
        <v>265</v>
      </c>
    </row>
    <row r="86" spans="1:13" ht="13">
      <c r="A86" s="21">
        <v>-200</v>
      </c>
      <c r="B86" s="21">
        <f t="shared" si="5"/>
        <v>73.149999999999977</v>
      </c>
      <c r="C86" s="21">
        <v>1013250</v>
      </c>
      <c r="D86" s="21">
        <v>1224</v>
      </c>
      <c r="E86" s="21">
        <v>1676</v>
      </c>
      <c r="F86" s="21">
        <v>1002.9999999999999</v>
      </c>
      <c r="G86" s="24">
        <f t="shared" si="6"/>
        <v>1.6709870388833501</v>
      </c>
      <c r="H86" s="21">
        <v>3.3269999999999996E-4</v>
      </c>
      <c r="I86" s="28">
        <f t="shared" si="7"/>
        <v>2.7181372549019606E-6</v>
      </c>
      <c r="J86" s="21">
        <v>0.17580000000000001</v>
      </c>
      <c r="K86" s="21">
        <f t="shared" si="8"/>
        <v>8.569656979737003E-8</v>
      </c>
      <c r="L86" s="25">
        <f t="shared" si="9"/>
        <v>3.1718156996587021</v>
      </c>
      <c r="M86" s="21" t="s">
        <v>267</v>
      </c>
    </row>
    <row r="87" spans="1:13" ht="13">
      <c r="A87" s="21">
        <v>-180</v>
      </c>
      <c r="B87" s="21">
        <f t="shared" si="5"/>
        <v>93.149999999999977</v>
      </c>
      <c r="C87" s="21">
        <v>1013250</v>
      </c>
      <c r="D87" s="21">
        <v>1128.4000000000001</v>
      </c>
      <c r="E87" s="21">
        <v>1703</v>
      </c>
      <c r="F87" s="21">
        <v>919.8</v>
      </c>
      <c r="G87" s="24">
        <f t="shared" si="6"/>
        <v>1.8514894542291804</v>
      </c>
      <c r="H87" s="21">
        <v>1.819E-4</v>
      </c>
      <c r="I87" s="28">
        <f t="shared" si="7"/>
        <v>1.6120170152428215E-6</v>
      </c>
      <c r="J87" s="21">
        <v>0.1472</v>
      </c>
      <c r="K87" s="21">
        <f t="shared" si="8"/>
        <v>7.6600231923854364E-8</v>
      </c>
      <c r="L87" s="25">
        <f t="shared" si="9"/>
        <v>2.104454483695652</v>
      </c>
      <c r="M87" s="21" t="s">
        <v>267</v>
      </c>
    </row>
    <row r="88" spans="1:13" ht="13">
      <c r="A88" s="21">
        <v>-160</v>
      </c>
      <c r="B88" s="21">
        <f t="shared" si="5"/>
        <v>113.14999999999998</v>
      </c>
      <c r="C88" s="21">
        <v>1013250</v>
      </c>
      <c r="D88" s="21">
        <v>1018.3</v>
      </c>
      <c r="E88" s="21">
        <v>1832</v>
      </c>
      <c r="F88" s="21">
        <v>858.40000000000009</v>
      </c>
      <c r="G88" s="24">
        <f t="shared" si="6"/>
        <v>2.1342031686859273</v>
      </c>
      <c r="H88" s="21">
        <v>1.139E-4</v>
      </c>
      <c r="I88" s="28">
        <f t="shared" si="7"/>
        <v>1.1185308848080135E-6</v>
      </c>
      <c r="J88" s="21">
        <v>0.1177</v>
      </c>
      <c r="K88" s="21">
        <f t="shared" si="8"/>
        <v>6.3092138751674062E-8</v>
      </c>
      <c r="L88" s="25">
        <f t="shared" si="9"/>
        <v>1.7728530161427358</v>
      </c>
      <c r="M88" s="21" t="s">
        <v>267</v>
      </c>
    </row>
    <row r="89" spans="1:13" ht="13">
      <c r="A89" s="21">
        <v>-140</v>
      </c>
      <c r="B89" s="21">
        <f t="shared" si="5"/>
        <v>133.14999999999998</v>
      </c>
      <c r="C89" s="21">
        <v>1013250</v>
      </c>
      <c r="D89" s="21">
        <v>32.57</v>
      </c>
      <c r="E89" s="21">
        <v>1100</v>
      </c>
      <c r="F89" s="21">
        <v>692.2</v>
      </c>
      <c r="G89" s="24">
        <f t="shared" si="6"/>
        <v>1.5891360878358856</v>
      </c>
      <c r="H89" s="21">
        <v>1.039E-5</v>
      </c>
      <c r="I89" s="28">
        <f t="shared" si="7"/>
        <v>3.1900521952717227E-6</v>
      </c>
      <c r="J89" s="21">
        <v>1.337E-2</v>
      </c>
      <c r="K89" s="21">
        <f t="shared" si="8"/>
        <v>3.7318223686046834E-7</v>
      </c>
      <c r="L89" s="25">
        <f t="shared" si="9"/>
        <v>0.85482423335826474</v>
      </c>
      <c r="M89" s="21" t="s">
        <v>265</v>
      </c>
    </row>
    <row r="90" spans="1:13" ht="13">
      <c r="A90" s="21">
        <v>-120</v>
      </c>
      <c r="B90" s="21">
        <f t="shared" si="5"/>
        <v>153.14999999999998</v>
      </c>
      <c r="C90" s="21">
        <v>1013250</v>
      </c>
      <c r="D90" s="21">
        <v>27.06</v>
      </c>
      <c r="E90" s="21">
        <v>1020.9999999999999</v>
      </c>
      <c r="F90" s="21">
        <v>674.8</v>
      </c>
      <c r="G90" s="24">
        <f t="shared" si="6"/>
        <v>1.5130409010077059</v>
      </c>
      <c r="H90" s="21">
        <v>1.182E-5</v>
      </c>
      <c r="I90" s="28">
        <f t="shared" si="7"/>
        <v>4.368070953436807E-6</v>
      </c>
      <c r="J90" s="21">
        <v>1.4970000000000001E-2</v>
      </c>
      <c r="K90" s="21">
        <f t="shared" si="8"/>
        <v>5.4183651087690656E-7</v>
      </c>
      <c r="L90" s="25">
        <f t="shared" si="9"/>
        <v>0.80616032064128251</v>
      </c>
      <c r="M90" s="21" t="s">
        <v>265</v>
      </c>
    </row>
    <row r="91" spans="1:13" ht="13">
      <c r="A91" s="21">
        <v>-100</v>
      </c>
      <c r="B91" s="21">
        <f t="shared" si="5"/>
        <v>173.14999999999998</v>
      </c>
      <c r="C91" s="21">
        <v>1013250</v>
      </c>
      <c r="D91" s="21">
        <v>23.36</v>
      </c>
      <c r="E91" s="21">
        <v>982.9</v>
      </c>
      <c r="F91" s="21">
        <v>665.2</v>
      </c>
      <c r="G91" s="24">
        <f t="shared" si="6"/>
        <v>1.4776007215874924</v>
      </c>
      <c r="H91" s="21">
        <v>1.3189999999999999E-5</v>
      </c>
      <c r="I91" s="28">
        <f t="shared" si="7"/>
        <v>5.6464041095890414E-6</v>
      </c>
      <c r="J91" s="21">
        <v>1.6640000000000002E-2</v>
      </c>
      <c r="K91" s="21">
        <f t="shared" si="8"/>
        <v>7.2472150485633104E-7</v>
      </c>
      <c r="L91" s="25">
        <f t="shared" si="9"/>
        <v>0.77911364182692289</v>
      </c>
      <c r="M91" s="21" t="s">
        <v>265</v>
      </c>
    </row>
    <row r="92" spans="1:13" ht="13">
      <c r="A92" s="21">
        <v>-90</v>
      </c>
      <c r="B92" s="21">
        <f t="shared" si="5"/>
        <v>183.14999999999998</v>
      </c>
      <c r="C92" s="21">
        <v>1013250</v>
      </c>
      <c r="D92" s="21">
        <v>21.9</v>
      </c>
      <c r="E92" s="21">
        <v>970.9</v>
      </c>
      <c r="F92" s="21">
        <v>662.2</v>
      </c>
      <c r="G92" s="24">
        <f t="shared" si="6"/>
        <v>1.4661733615221986</v>
      </c>
      <c r="H92" s="21">
        <v>1.385E-5</v>
      </c>
      <c r="I92" s="28">
        <f t="shared" si="7"/>
        <v>6.3242009132420098E-6</v>
      </c>
      <c r="J92" s="21">
        <v>1.7469999999999999E-2</v>
      </c>
      <c r="K92" s="21">
        <f t="shared" si="8"/>
        <v>8.2162621791860037E-7</v>
      </c>
      <c r="L92" s="25">
        <f t="shared" si="9"/>
        <v>0.76971751574127079</v>
      </c>
      <c r="M92" s="21" t="s">
        <v>265</v>
      </c>
    </row>
    <row r="93" spans="1:13" ht="13">
      <c r="A93" s="21">
        <v>-80</v>
      </c>
      <c r="B93" s="21">
        <f t="shared" si="5"/>
        <v>193.14999999999998</v>
      </c>
      <c r="C93" s="21">
        <v>1013250</v>
      </c>
      <c r="D93" s="21">
        <v>20.62</v>
      </c>
      <c r="E93" s="21">
        <v>961.8</v>
      </c>
      <c r="F93" s="21">
        <v>660.1</v>
      </c>
      <c r="G93" s="24">
        <f t="shared" si="6"/>
        <v>1.4570519618239659</v>
      </c>
      <c r="H93" s="21">
        <v>1.45E-5</v>
      </c>
      <c r="I93" s="28">
        <f t="shared" si="7"/>
        <v>7.0320077594568375E-6</v>
      </c>
      <c r="J93" s="21">
        <v>1.831E-2</v>
      </c>
      <c r="K93" s="21">
        <f t="shared" si="8"/>
        <v>9.2324063412462779E-7</v>
      </c>
      <c r="L93" s="25">
        <f t="shared" si="9"/>
        <v>0.76166575641725831</v>
      </c>
      <c r="M93" s="21" t="s">
        <v>265</v>
      </c>
    </row>
    <row r="94" spans="1:13" ht="13">
      <c r="A94" s="21">
        <v>-70</v>
      </c>
      <c r="B94" s="21">
        <f t="shared" si="5"/>
        <v>203.14999999999998</v>
      </c>
      <c r="C94" s="21">
        <v>1013250</v>
      </c>
      <c r="D94" s="21">
        <v>19.5</v>
      </c>
      <c r="E94" s="21">
        <v>954.7</v>
      </c>
      <c r="F94" s="21">
        <v>658.59999999999991</v>
      </c>
      <c r="G94" s="24">
        <f t="shared" si="6"/>
        <v>1.4495900394776802</v>
      </c>
      <c r="H94" s="21">
        <v>1.5139999999999999E-5</v>
      </c>
      <c r="I94" s="28">
        <f t="shared" si="7"/>
        <v>7.7641025641025633E-6</v>
      </c>
      <c r="J94" s="21">
        <v>1.9140000000000001E-2</v>
      </c>
      <c r="K94" s="21">
        <f t="shared" si="8"/>
        <v>1.0281119320608166E-6</v>
      </c>
      <c r="L94" s="25">
        <f t="shared" si="9"/>
        <v>0.75518066875653078</v>
      </c>
      <c r="M94" s="21" t="s">
        <v>265</v>
      </c>
    </row>
    <row r="95" spans="1:13" ht="13">
      <c r="A95" s="21">
        <v>-60</v>
      </c>
      <c r="B95" s="21">
        <f t="shared" si="5"/>
        <v>213.14999999999998</v>
      </c>
      <c r="C95" s="21">
        <v>1013250</v>
      </c>
      <c r="D95" s="21">
        <v>18.510000000000002</v>
      </c>
      <c r="E95" s="21">
        <v>949.2</v>
      </c>
      <c r="F95" s="21">
        <v>657.59999999999991</v>
      </c>
      <c r="G95" s="24">
        <f t="shared" si="6"/>
        <v>1.4434306569343069</v>
      </c>
      <c r="H95" s="21">
        <v>1.577E-5</v>
      </c>
      <c r="I95" s="28">
        <f t="shared" si="7"/>
        <v>8.5197190707725549E-6</v>
      </c>
      <c r="J95" s="21">
        <v>1.9960000000000002E-2</v>
      </c>
      <c r="K95" s="21">
        <f t="shared" si="8"/>
        <v>1.1360472340664822E-6</v>
      </c>
      <c r="L95" s="25">
        <f t="shared" si="9"/>
        <v>0.74994408817635261</v>
      </c>
      <c r="M95" s="21" t="s">
        <v>265</v>
      </c>
    </row>
    <row r="96" spans="1:13" ht="13">
      <c r="A96" s="21">
        <v>-50</v>
      </c>
      <c r="B96" s="21">
        <f t="shared" si="5"/>
        <v>223.14999999999998</v>
      </c>
      <c r="C96" s="21">
        <v>1013250</v>
      </c>
      <c r="D96" s="21">
        <v>17.61</v>
      </c>
      <c r="E96" s="21">
        <v>944.9</v>
      </c>
      <c r="F96" s="21">
        <v>657</v>
      </c>
      <c r="G96" s="24">
        <f t="shared" si="6"/>
        <v>1.4382039573820395</v>
      </c>
      <c r="H96" s="21">
        <v>1.6390000000000001E-5</v>
      </c>
      <c r="I96" s="28">
        <f t="shared" si="7"/>
        <v>9.3072118114707565E-6</v>
      </c>
      <c r="J96" s="21">
        <v>2.078E-2</v>
      </c>
      <c r="K96" s="21">
        <f t="shared" si="8"/>
        <v>1.2488214172752869E-6</v>
      </c>
      <c r="L96" s="25">
        <f t="shared" si="9"/>
        <v>0.74527964388835422</v>
      </c>
      <c r="M96" s="21" t="s">
        <v>265</v>
      </c>
    </row>
    <row r="97" spans="1:13" ht="13">
      <c r="A97" s="21">
        <v>-40</v>
      </c>
      <c r="B97" s="21">
        <f t="shared" si="5"/>
        <v>233.14999999999998</v>
      </c>
      <c r="C97" s="21">
        <v>1013250</v>
      </c>
      <c r="D97" s="21">
        <v>16.8</v>
      </c>
      <c r="E97" s="21">
        <v>941.5</v>
      </c>
      <c r="F97" s="21">
        <v>656.69999999999993</v>
      </c>
      <c r="G97" s="24">
        <f t="shared" si="6"/>
        <v>1.4336835693619614</v>
      </c>
      <c r="H97" s="21">
        <v>1.7E-5</v>
      </c>
      <c r="I97" s="28">
        <f t="shared" si="7"/>
        <v>1.0119047619047619E-5</v>
      </c>
      <c r="J97" s="21">
        <v>2.1600000000000001E-2</v>
      </c>
      <c r="K97" s="21">
        <f t="shared" si="8"/>
        <v>1.3656020028829376E-6</v>
      </c>
      <c r="L97" s="25">
        <f t="shared" si="9"/>
        <v>0.74099537037037033</v>
      </c>
      <c r="M97" s="21" t="s">
        <v>265</v>
      </c>
    </row>
    <row r="98" spans="1:13" ht="13">
      <c r="A98" s="21">
        <v>-30</v>
      </c>
      <c r="B98" s="21">
        <f t="shared" si="5"/>
        <v>243.14999999999998</v>
      </c>
      <c r="C98" s="21">
        <v>1013250</v>
      </c>
      <c r="D98" s="21">
        <v>16.07</v>
      </c>
      <c r="E98" s="21">
        <v>938.9</v>
      </c>
      <c r="F98" s="21">
        <v>656.59999999999991</v>
      </c>
      <c r="G98" s="24">
        <f t="shared" si="6"/>
        <v>1.4299421261041732</v>
      </c>
      <c r="H98" s="26">
        <v>1.7600000000000001E-5</v>
      </c>
      <c r="I98" s="28">
        <f t="shared" si="7"/>
        <v>1.0952084629744865E-5</v>
      </c>
      <c r="J98" s="21">
        <v>2.2409999999999999E-2</v>
      </c>
      <c r="K98" s="21">
        <f t="shared" si="8"/>
        <v>1.4852742120408219E-6</v>
      </c>
      <c r="L98" s="25">
        <f t="shared" si="9"/>
        <v>0.73737795626952252</v>
      </c>
      <c r="M98" s="21" t="s">
        <v>265</v>
      </c>
    </row>
    <row r="99" spans="1:13" ht="13">
      <c r="A99" s="21">
        <v>-20</v>
      </c>
      <c r="B99" s="21">
        <f t="shared" si="5"/>
        <v>253.14999999999998</v>
      </c>
      <c r="C99" s="21">
        <v>1013250</v>
      </c>
      <c r="D99" s="21">
        <v>15.4</v>
      </c>
      <c r="E99" s="21">
        <v>937</v>
      </c>
      <c r="F99" s="26">
        <v>656.90000000000009</v>
      </c>
      <c r="G99" s="24">
        <f t="shared" si="6"/>
        <v>1.4263967118282841</v>
      </c>
      <c r="H99" s="26">
        <v>1.819E-5</v>
      </c>
      <c r="I99" s="28">
        <f t="shared" si="7"/>
        <v>1.1811688311688312E-5</v>
      </c>
      <c r="J99" s="21">
        <v>2.3210000000000001E-2</v>
      </c>
      <c r="K99" s="21">
        <f t="shared" si="8"/>
        <v>1.6084769019667633E-6</v>
      </c>
      <c r="L99" s="25">
        <f t="shared" si="9"/>
        <v>0.73433993968117195</v>
      </c>
      <c r="M99" s="21" t="s">
        <v>265</v>
      </c>
    </row>
    <row r="100" spans="1:13" ht="13">
      <c r="A100" s="21">
        <v>-10</v>
      </c>
      <c r="B100" s="21">
        <f t="shared" si="5"/>
        <v>263.14999999999998</v>
      </c>
      <c r="C100" s="21">
        <v>1013250</v>
      </c>
      <c r="D100" s="21">
        <v>14.79</v>
      </c>
      <c r="E100" s="21">
        <v>935.5</v>
      </c>
      <c r="F100" s="26">
        <v>657.3</v>
      </c>
      <c r="G100" s="24">
        <f t="shared" si="6"/>
        <v>1.4232466149399057</v>
      </c>
      <c r="H100" s="26">
        <v>1.8769999999999998E-5</v>
      </c>
      <c r="I100" s="28">
        <f t="shared" si="7"/>
        <v>1.269100743745774E-5</v>
      </c>
      <c r="J100" s="21">
        <v>2.4010000000000004E-2</v>
      </c>
      <c r="K100" s="21">
        <f t="shared" si="8"/>
        <v>1.7353224855802365E-6</v>
      </c>
      <c r="L100" s="25">
        <f t="shared" si="9"/>
        <v>0.73133423573511025</v>
      </c>
      <c r="M100" s="21" t="s">
        <v>265</v>
      </c>
    </row>
    <row r="101" spans="1:13" ht="13">
      <c r="A101" s="26">
        <v>0</v>
      </c>
      <c r="B101" s="21">
        <f t="shared" si="5"/>
        <v>273.14999999999998</v>
      </c>
      <c r="C101" s="21">
        <v>1013250</v>
      </c>
      <c r="D101" s="21">
        <v>14.22</v>
      </c>
      <c r="E101" s="21">
        <v>934.6</v>
      </c>
      <c r="F101" s="26">
        <v>658</v>
      </c>
      <c r="G101" s="24">
        <f t="shared" si="6"/>
        <v>1.4203647416413374</v>
      </c>
      <c r="H101" s="26">
        <v>1.9349999999999999E-5</v>
      </c>
      <c r="I101" s="28">
        <f t="shared" si="7"/>
        <v>1.3607594936708861E-5</v>
      </c>
      <c r="J101" s="21">
        <v>2.4800000000000003E-2</v>
      </c>
      <c r="K101" s="21">
        <f t="shared" si="8"/>
        <v>1.8660630253757483E-6</v>
      </c>
      <c r="L101" s="25">
        <f t="shared" si="9"/>
        <v>0.7292141129032258</v>
      </c>
      <c r="M101" s="21" t="s">
        <v>265</v>
      </c>
    </row>
    <row r="102" spans="1:13" ht="13">
      <c r="A102" s="26">
        <v>10</v>
      </c>
      <c r="B102" s="21">
        <f t="shared" si="5"/>
        <v>283.14999999999998</v>
      </c>
      <c r="C102" s="21">
        <v>1013250</v>
      </c>
      <c r="D102" s="21">
        <v>13.7</v>
      </c>
      <c r="E102" s="21">
        <v>934.1</v>
      </c>
      <c r="F102" s="26">
        <v>658.90000000000009</v>
      </c>
      <c r="G102" s="24">
        <f t="shared" si="6"/>
        <v>1.4176658066474426</v>
      </c>
      <c r="H102" s="26">
        <v>1.9910000000000001E-5</v>
      </c>
      <c r="I102" s="28">
        <f t="shared" si="7"/>
        <v>1.4532846715328469E-5</v>
      </c>
      <c r="J102" s="21">
        <v>2.5590000000000002E-2</v>
      </c>
      <c r="K102" s="21">
        <f t="shared" si="8"/>
        <v>1.9996608625188227E-6</v>
      </c>
      <c r="L102" s="25">
        <f t="shared" si="9"/>
        <v>0.72676557248925366</v>
      </c>
      <c r="M102" s="21" t="s">
        <v>265</v>
      </c>
    </row>
    <row r="103" spans="1:13" ht="13">
      <c r="A103" s="26">
        <v>20</v>
      </c>
      <c r="B103" s="21">
        <f t="shared" si="5"/>
        <v>293.14999999999998</v>
      </c>
      <c r="C103" s="21">
        <v>1013250</v>
      </c>
      <c r="D103" s="21">
        <v>13.22</v>
      </c>
      <c r="E103" s="21">
        <v>933.9</v>
      </c>
      <c r="F103" s="26">
        <v>660</v>
      </c>
      <c r="G103" s="24">
        <f t="shared" si="6"/>
        <v>1.415</v>
      </c>
      <c r="H103" s="26">
        <v>2.0469999999999999E-5</v>
      </c>
      <c r="I103" s="28">
        <f t="shared" si="7"/>
        <v>1.5484114977307111E-5</v>
      </c>
      <c r="J103" s="21">
        <v>2.6360000000000001E-2</v>
      </c>
      <c r="K103" s="21">
        <f t="shared" si="8"/>
        <v>2.1350771632762191E-6</v>
      </c>
      <c r="L103" s="25">
        <f t="shared" si="9"/>
        <v>0.72522507587253404</v>
      </c>
      <c r="M103" s="21" t="s">
        <v>265</v>
      </c>
    </row>
    <row r="104" spans="1:13" ht="13">
      <c r="A104" s="26">
        <v>30</v>
      </c>
      <c r="B104" s="21">
        <f t="shared" si="5"/>
        <v>303.14999999999998</v>
      </c>
      <c r="C104" s="21">
        <v>1013250</v>
      </c>
      <c r="D104" s="21">
        <v>12.77</v>
      </c>
      <c r="E104" s="21">
        <v>934.1</v>
      </c>
      <c r="F104" s="26">
        <v>661.3</v>
      </c>
      <c r="G104" s="24">
        <f t="shared" si="6"/>
        <v>1.4125207923786482</v>
      </c>
      <c r="H104" s="26">
        <v>2.1019999999999999E-5</v>
      </c>
      <c r="I104" s="28">
        <f t="shared" si="7"/>
        <v>1.6460454189506658E-5</v>
      </c>
      <c r="J104" s="21">
        <v>2.7140000000000001E-2</v>
      </c>
      <c r="K104" s="21">
        <f t="shared" si="8"/>
        <v>2.2752314067108597E-6</v>
      </c>
      <c r="L104" s="25">
        <f t="shared" si="9"/>
        <v>0.72346285924834186</v>
      </c>
      <c r="M104" s="21" t="s">
        <v>265</v>
      </c>
    </row>
    <row r="105" spans="1:13" ht="13">
      <c r="A105" s="26">
        <v>40</v>
      </c>
      <c r="B105" s="21">
        <f t="shared" si="5"/>
        <v>313.14999999999998</v>
      </c>
      <c r="C105" s="21">
        <v>1013250</v>
      </c>
      <c r="D105" s="21">
        <v>12.35</v>
      </c>
      <c r="E105" s="21">
        <v>934.6</v>
      </c>
      <c r="F105" s="26">
        <v>662.8</v>
      </c>
      <c r="G105" s="24">
        <f t="shared" si="6"/>
        <v>1.4100784550392276</v>
      </c>
      <c r="H105" s="26">
        <v>2.1559999999999997E-5</v>
      </c>
      <c r="I105" s="28">
        <f t="shared" si="7"/>
        <v>1.7457489878542505E-5</v>
      </c>
      <c r="J105" s="21">
        <v>2.7899999999999998E-2</v>
      </c>
      <c r="K105" s="21">
        <f t="shared" si="8"/>
        <v>2.4171937852994763E-6</v>
      </c>
      <c r="L105" s="25">
        <f t="shared" si="9"/>
        <v>0.72222136200716835</v>
      </c>
      <c r="M105" s="21" t="s">
        <v>265</v>
      </c>
    </row>
    <row r="106" spans="1:13" ht="13">
      <c r="A106" s="26">
        <v>50</v>
      </c>
      <c r="B106" s="21">
        <f t="shared" si="5"/>
        <v>323.14999999999998</v>
      </c>
      <c r="C106" s="21">
        <v>1013250</v>
      </c>
      <c r="D106" s="21">
        <v>11.96</v>
      </c>
      <c r="E106" s="21">
        <v>935.4</v>
      </c>
      <c r="F106" s="26">
        <v>664.5</v>
      </c>
      <c r="G106" s="24">
        <f t="shared" si="6"/>
        <v>1.4076749435665914</v>
      </c>
      <c r="H106" s="21">
        <v>2.2100000000000002E-5</v>
      </c>
      <c r="I106" s="28">
        <f t="shared" si="7"/>
        <v>1.8478260869565219E-5</v>
      </c>
      <c r="J106" s="21">
        <v>2.8660000000000001E-2</v>
      </c>
      <c r="K106" s="21">
        <f t="shared" si="8"/>
        <v>2.5618142722194928E-6</v>
      </c>
      <c r="L106" s="25">
        <f t="shared" si="9"/>
        <v>0.72129588276343337</v>
      </c>
      <c r="M106" s="21" t="s">
        <v>265</v>
      </c>
    </row>
    <row r="107" spans="1:13" ht="13">
      <c r="A107" s="26">
        <v>60</v>
      </c>
      <c r="B107" s="21">
        <f t="shared" si="5"/>
        <v>333.15</v>
      </c>
      <c r="C107" s="21">
        <v>1013250</v>
      </c>
      <c r="D107" s="21">
        <v>11.59</v>
      </c>
      <c r="E107" s="21">
        <v>936.4</v>
      </c>
      <c r="F107" s="26">
        <v>666.3</v>
      </c>
      <c r="G107" s="24">
        <f t="shared" si="6"/>
        <v>1.4053729551253189</v>
      </c>
      <c r="H107" s="21">
        <v>2.2629999999999998E-5</v>
      </c>
      <c r="I107" s="28">
        <f t="shared" si="7"/>
        <v>1.9525452976704052E-5</v>
      </c>
      <c r="J107" s="21">
        <v>2.9420000000000002E-2</v>
      </c>
      <c r="K107" s="21">
        <f t="shared" si="8"/>
        <v>2.7108021873648975E-6</v>
      </c>
      <c r="L107" s="25">
        <f t="shared" si="9"/>
        <v>0.72028320870156337</v>
      </c>
      <c r="M107" s="21" t="s">
        <v>265</v>
      </c>
    </row>
    <row r="108" spans="1:13" ht="13">
      <c r="A108" s="26">
        <v>80</v>
      </c>
      <c r="B108" s="21">
        <f t="shared" si="5"/>
        <v>353.15</v>
      </c>
      <c r="C108" s="21">
        <v>1013250</v>
      </c>
      <c r="D108" s="21">
        <v>10.92</v>
      </c>
      <c r="E108" s="21">
        <v>939.2</v>
      </c>
      <c r="F108" s="21">
        <v>670.5</v>
      </c>
      <c r="G108" s="24">
        <f t="shared" si="6"/>
        <v>1.4007457121551081</v>
      </c>
      <c r="H108" s="21">
        <v>2.3670000000000002E-5</v>
      </c>
      <c r="I108" s="28">
        <f t="shared" si="7"/>
        <v>2.1675824175824178E-5</v>
      </c>
      <c r="J108" s="21">
        <v>3.091E-2</v>
      </c>
      <c r="K108" s="21">
        <f t="shared" si="8"/>
        <v>3.0138267467909713E-6</v>
      </c>
      <c r="L108" s="25">
        <f t="shared" si="9"/>
        <v>0.71921268197994181</v>
      </c>
      <c r="M108" s="21" t="s">
        <v>265</v>
      </c>
    </row>
    <row r="109" spans="1:13" ht="13">
      <c r="A109" s="26">
        <v>100</v>
      </c>
      <c r="B109" s="21">
        <f t="shared" si="5"/>
        <v>373.15</v>
      </c>
      <c r="C109" s="21">
        <v>1013250</v>
      </c>
      <c r="D109" s="21">
        <v>10.33</v>
      </c>
      <c r="E109" s="21">
        <v>942.8</v>
      </c>
      <c r="F109" s="21">
        <v>675.2</v>
      </c>
      <c r="G109" s="24">
        <f t="shared" si="6"/>
        <v>1.3963270142180093</v>
      </c>
      <c r="H109" s="21">
        <v>2.4679999999999997E-5</v>
      </c>
      <c r="I109" s="28">
        <f t="shared" si="7"/>
        <v>2.3891577928363984E-5</v>
      </c>
      <c r="J109" s="21">
        <v>3.2390000000000002E-2</v>
      </c>
      <c r="K109" s="21">
        <f t="shared" si="8"/>
        <v>3.3257611259493159E-6</v>
      </c>
      <c r="L109" s="25">
        <f t="shared" si="9"/>
        <v>0.71837925285581949</v>
      </c>
      <c r="M109" s="21" t="s">
        <v>265</v>
      </c>
    </row>
    <row r="110" spans="1:13">
      <c r="A110">
        <f>B110-273.15</f>
        <v>-218.14999999999998</v>
      </c>
      <c r="B110">
        <v>55</v>
      </c>
      <c r="C110">
        <v>10132.5</v>
      </c>
      <c r="D110">
        <v>1303.5</v>
      </c>
      <c r="E110">
        <v>1671.6</v>
      </c>
      <c r="F110">
        <v>1176.6000000000001</v>
      </c>
      <c r="G110">
        <f>E110/F110</f>
        <v>1.4207037225905148</v>
      </c>
      <c r="H110">
        <v>8.7317000000000004E-4</v>
      </c>
      <c r="I110">
        <f>H110/D110</f>
        <v>6.6986574606827771E-7</v>
      </c>
      <c r="J110">
        <v>0.20005999999999999</v>
      </c>
      <c r="K110">
        <f>J110/E110/D110</f>
        <v>9.1815682426966695E-8</v>
      </c>
      <c r="L110">
        <f>H110*E110/J110</f>
        <v>7.2957661301609518</v>
      </c>
      <c r="M110" t="s">
        <v>267</v>
      </c>
    </row>
    <row r="111" spans="1:13">
      <c r="A111">
        <f t="shared" ref="A111:A174" si="10">B111-273.15</f>
        <v>-208.14999999999998</v>
      </c>
      <c r="B111">
        <v>65</v>
      </c>
      <c r="C111">
        <v>10132.5</v>
      </c>
      <c r="D111">
        <v>1259.7</v>
      </c>
      <c r="E111">
        <v>1677.2</v>
      </c>
      <c r="F111">
        <v>1046</v>
      </c>
      <c r="G111">
        <f t="shared" ref="G111:G174" si="11">E111/F111</f>
        <v>1.6034416826003826</v>
      </c>
      <c r="H111">
        <v>4.9905999999999996E-4</v>
      </c>
      <c r="I111">
        <f t="shared" ref="I111:I174" si="12">H111/D111</f>
        <v>3.9617369214892431E-7</v>
      </c>
      <c r="J111">
        <v>0.18740000000000001</v>
      </c>
      <c r="K111">
        <f t="shared" ref="K111:K174" si="13">J111/E111/D111</f>
        <v>8.8698771229511315E-8</v>
      </c>
      <c r="L111">
        <f t="shared" ref="L111:L174" si="14">H111*E111/J111</f>
        <v>4.4665071077908216</v>
      </c>
      <c r="M111" t="s">
        <v>267</v>
      </c>
    </row>
    <row r="112" spans="1:13">
      <c r="A112">
        <f t="shared" si="10"/>
        <v>-200.46799999999996</v>
      </c>
      <c r="B112">
        <v>72.682000000000002</v>
      </c>
      <c r="C112">
        <v>10132.5</v>
      </c>
      <c r="D112">
        <v>1224.5999999999999</v>
      </c>
      <c r="E112">
        <v>1678.3</v>
      </c>
      <c r="F112">
        <v>1003.1000000000001</v>
      </c>
      <c r="G112">
        <f t="shared" si="11"/>
        <v>1.67311334861928</v>
      </c>
      <c r="H112">
        <v>3.5347999999999998E-4</v>
      </c>
      <c r="I112">
        <f t="shared" si="12"/>
        <v>2.8864935489139314E-7</v>
      </c>
      <c r="J112">
        <v>0.17673</v>
      </c>
      <c r="K112">
        <f t="shared" si="13"/>
        <v>8.5989698810679703E-8</v>
      </c>
      <c r="L112">
        <f t="shared" si="14"/>
        <v>3.3567899281389688</v>
      </c>
      <c r="M112" t="s">
        <v>267</v>
      </c>
    </row>
    <row r="113" spans="1:13">
      <c r="A113">
        <f t="shared" si="10"/>
        <v>-200.46799999999996</v>
      </c>
      <c r="B113">
        <v>72.682000000000002</v>
      </c>
      <c r="C113">
        <v>10132.5</v>
      </c>
      <c r="D113">
        <v>0.53261000000000003</v>
      </c>
      <c r="E113">
        <v>979.79000000000008</v>
      </c>
      <c r="F113">
        <v>705.43</v>
      </c>
      <c r="G113">
        <f t="shared" si="11"/>
        <v>1.3889259033497301</v>
      </c>
      <c r="H113" s="34">
        <v>5.5150999999999999E-6</v>
      </c>
      <c r="I113">
        <f t="shared" si="12"/>
        <v>1.035485627382137E-5</v>
      </c>
      <c r="J113">
        <v>6.5465000000000002E-3</v>
      </c>
      <c r="K113">
        <f t="shared" si="13"/>
        <v>1.2544889878257576E-5</v>
      </c>
      <c r="L113">
        <f t="shared" si="14"/>
        <v>0.82542424639120149</v>
      </c>
      <c r="M113" t="s">
        <v>265</v>
      </c>
    </row>
    <row r="114" spans="1:13">
      <c r="A114">
        <f t="shared" si="10"/>
        <v>-198.14999999999998</v>
      </c>
      <c r="B114">
        <v>75</v>
      </c>
      <c r="C114">
        <v>10132.5</v>
      </c>
      <c r="D114">
        <v>0.51573000000000002</v>
      </c>
      <c r="E114">
        <v>938.25</v>
      </c>
      <c r="F114">
        <v>670.74</v>
      </c>
      <c r="G114">
        <f t="shared" si="11"/>
        <v>1.3988281599427497</v>
      </c>
      <c r="H114" s="34">
        <v>5.699E-6</v>
      </c>
      <c r="I114">
        <f t="shared" si="12"/>
        <v>1.1050355806332771E-5</v>
      </c>
      <c r="J114">
        <v>6.7764000000000001E-3</v>
      </c>
      <c r="K114">
        <f t="shared" si="13"/>
        <v>1.4004192298924904E-5</v>
      </c>
      <c r="L114">
        <f t="shared" si="14"/>
        <v>0.78907484062333977</v>
      </c>
      <c r="M114" t="s">
        <v>265</v>
      </c>
    </row>
    <row r="115" spans="1:13">
      <c r="A115">
        <f t="shared" si="10"/>
        <v>-188.14999999999998</v>
      </c>
      <c r="B115">
        <v>85</v>
      </c>
      <c r="C115">
        <v>10132.5</v>
      </c>
      <c r="D115">
        <v>0.45437</v>
      </c>
      <c r="E115">
        <v>910.63</v>
      </c>
      <c r="F115">
        <v>648.09</v>
      </c>
      <c r="G115">
        <f t="shared" si="11"/>
        <v>1.4050980573685752</v>
      </c>
      <c r="H115" s="34">
        <v>6.4853999999999998E-6</v>
      </c>
      <c r="I115">
        <f t="shared" si="12"/>
        <v>1.4273389528357946E-5</v>
      </c>
      <c r="J115">
        <v>7.7644999999999997E-3</v>
      </c>
      <c r="K115">
        <f t="shared" si="13"/>
        <v>1.876557565588392E-5</v>
      </c>
      <c r="L115">
        <f t="shared" si="14"/>
        <v>0.76061559688325076</v>
      </c>
      <c r="M115" t="s">
        <v>265</v>
      </c>
    </row>
    <row r="116" spans="1:13">
      <c r="A116">
        <f t="shared" si="10"/>
        <v>-178.14999999999998</v>
      </c>
      <c r="B116">
        <v>95</v>
      </c>
      <c r="C116">
        <v>10132.5</v>
      </c>
      <c r="D116">
        <v>0.40619</v>
      </c>
      <c r="E116">
        <v>911.65</v>
      </c>
      <c r="F116">
        <v>649.54</v>
      </c>
      <c r="G116">
        <f t="shared" si="11"/>
        <v>1.403531730147489</v>
      </c>
      <c r="H116" s="34">
        <v>7.2594000000000003E-6</v>
      </c>
      <c r="I116">
        <f t="shared" si="12"/>
        <v>1.7871931854550828E-5</v>
      </c>
      <c r="J116">
        <v>8.7445999999999999E-3</v>
      </c>
      <c r="K116">
        <f t="shared" si="13"/>
        <v>2.3614708278708546E-5</v>
      </c>
      <c r="L116">
        <f t="shared" si="14"/>
        <v>0.75681357752212797</v>
      </c>
      <c r="M116" t="s">
        <v>265</v>
      </c>
    </row>
    <row r="117" spans="1:13">
      <c r="A117">
        <f t="shared" si="10"/>
        <v>-168.14999999999998</v>
      </c>
      <c r="B117">
        <v>105</v>
      </c>
      <c r="C117">
        <v>10132.5</v>
      </c>
      <c r="D117">
        <v>0.36726999999999999</v>
      </c>
      <c r="E117">
        <v>911.93999999999994</v>
      </c>
      <c r="F117">
        <v>650.25</v>
      </c>
      <c r="G117">
        <f t="shared" si="11"/>
        <v>1.4024452133794694</v>
      </c>
      <c r="H117" s="34">
        <v>8.0204000000000003E-6</v>
      </c>
      <c r="I117">
        <f t="shared" si="12"/>
        <v>2.1837884934789121E-5</v>
      </c>
      <c r="J117">
        <v>9.7149999999999997E-3</v>
      </c>
      <c r="K117">
        <f t="shared" si="13"/>
        <v>2.900621652574008E-5</v>
      </c>
      <c r="L117">
        <f t="shared" si="14"/>
        <v>0.75286912774060732</v>
      </c>
      <c r="M117" t="s">
        <v>265</v>
      </c>
    </row>
    <row r="118" spans="1:13">
      <c r="A118">
        <f t="shared" si="10"/>
        <v>-158.14999999999998</v>
      </c>
      <c r="B118">
        <v>115</v>
      </c>
      <c r="C118">
        <v>10132.5</v>
      </c>
      <c r="D118">
        <v>0.33517999999999998</v>
      </c>
      <c r="E118">
        <v>911.71</v>
      </c>
      <c r="F118">
        <v>650.39</v>
      </c>
      <c r="G118">
        <f t="shared" si="11"/>
        <v>1.4017896954135212</v>
      </c>
      <c r="H118" s="34">
        <v>8.7678999999999995E-6</v>
      </c>
      <c r="I118">
        <f t="shared" si="12"/>
        <v>2.61587803568232E-5</v>
      </c>
      <c r="J118">
        <v>1.0675E-2</v>
      </c>
      <c r="K118">
        <f t="shared" si="13"/>
        <v>3.4932773560927151E-5</v>
      </c>
      <c r="L118">
        <f t="shared" si="14"/>
        <v>0.7488320476814988</v>
      </c>
      <c r="M118" t="s">
        <v>265</v>
      </c>
    </row>
    <row r="119" spans="1:13">
      <c r="A119">
        <f t="shared" si="10"/>
        <v>-148.14999999999998</v>
      </c>
      <c r="B119">
        <v>125</v>
      </c>
      <c r="C119">
        <v>10132.5</v>
      </c>
      <c r="D119">
        <v>0.30826999999999999</v>
      </c>
      <c r="E119">
        <v>911.38</v>
      </c>
      <c r="F119">
        <v>650.36</v>
      </c>
      <c r="G119">
        <f t="shared" si="11"/>
        <v>1.4013469463066608</v>
      </c>
      <c r="H119" s="34">
        <v>9.5022000000000003E-6</v>
      </c>
      <c r="I119">
        <f t="shared" si="12"/>
        <v>3.0824277419145559E-5</v>
      </c>
      <c r="J119">
        <v>1.1623E-2</v>
      </c>
      <c r="K119">
        <f t="shared" si="13"/>
        <v>4.1370186764656365E-5</v>
      </c>
      <c r="L119">
        <f t="shared" si="14"/>
        <v>0.74508431867848224</v>
      </c>
      <c r="M119" t="s">
        <v>265</v>
      </c>
    </row>
    <row r="120" spans="1:13">
      <c r="A120">
        <f t="shared" si="10"/>
        <v>-138.14999999999998</v>
      </c>
      <c r="B120">
        <v>135</v>
      </c>
      <c r="C120">
        <v>10132.5</v>
      </c>
      <c r="D120">
        <v>0.28536</v>
      </c>
      <c r="E120">
        <v>911.08999999999992</v>
      </c>
      <c r="F120">
        <v>650.29000000000008</v>
      </c>
      <c r="G120">
        <f t="shared" si="11"/>
        <v>1.401051838410555</v>
      </c>
      <c r="H120" s="34">
        <v>1.0223E-5</v>
      </c>
      <c r="I120">
        <f t="shared" si="12"/>
        <v>3.5824922904401455E-5</v>
      </c>
      <c r="J120">
        <v>1.2559000000000001E-2</v>
      </c>
      <c r="K120">
        <f t="shared" si="13"/>
        <v>4.8305956306651346E-5</v>
      </c>
      <c r="L120">
        <f t="shared" si="14"/>
        <v>0.74162537383549643</v>
      </c>
      <c r="M120" t="s">
        <v>265</v>
      </c>
    </row>
    <row r="121" spans="1:13">
      <c r="A121">
        <f t="shared" si="10"/>
        <v>-128.14999999999998</v>
      </c>
      <c r="B121">
        <v>145</v>
      </c>
      <c r="C121">
        <v>10132.5</v>
      </c>
      <c r="D121">
        <v>0.26562999999999998</v>
      </c>
      <c r="E121">
        <v>910.85</v>
      </c>
      <c r="F121">
        <v>650.22</v>
      </c>
      <c r="G121">
        <f t="shared" si="11"/>
        <v>1.400833564024484</v>
      </c>
      <c r="H121" s="34">
        <v>1.0930999999999999E-5</v>
      </c>
      <c r="I121">
        <f t="shared" si="12"/>
        <v>4.1151225388698569E-5</v>
      </c>
      <c r="J121">
        <v>1.3483999999999999E-2</v>
      </c>
      <c r="K121">
        <f t="shared" si="13"/>
        <v>5.573073348111498E-5</v>
      </c>
      <c r="L121">
        <f t="shared" si="14"/>
        <v>0.73839375185404921</v>
      </c>
      <c r="M121" t="s">
        <v>265</v>
      </c>
    </row>
    <row r="122" spans="1:13">
      <c r="A122">
        <f t="shared" si="10"/>
        <v>-118.14999999999998</v>
      </c>
      <c r="B122">
        <v>155</v>
      </c>
      <c r="C122">
        <v>10132.5</v>
      </c>
      <c r="D122">
        <v>0.24845999999999999</v>
      </c>
      <c r="E122">
        <v>910.68000000000006</v>
      </c>
      <c r="F122">
        <v>650.17999999999995</v>
      </c>
      <c r="G122">
        <f t="shared" si="11"/>
        <v>1.4006582792457476</v>
      </c>
      <c r="H122" s="34">
        <v>1.1627000000000001E-5</v>
      </c>
      <c r="I122">
        <f t="shared" si="12"/>
        <v>4.6796264992352901E-5</v>
      </c>
      <c r="J122">
        <v>1.4397999999999999E-2</v>
      </c>
      <c r="K122">
        <f t="shared" si="13"/>
        <v>6.3632632349749796E-5</v>
      </c>
      <c r="L122">
        <f t="shared" si="14"/>
        <v>0.7354129990276429</v>
      </c>
      <c r="M122" t="s">
        <v>265</v>
      </c>
    </row>
    <row r="123" spans="1:13">
      <c r="A123">
        <f t="shared" si="10"/>
        <v>-108.14999999999998</v>
      </c>
      <c r="B123">
        <v>165</v>
      </c>
      <c r="C123">
        <v>10132.5</v>
      </c>
      <c r="D123">
        <v>0.23338</v>
      </c>
      <c r="E123">
        <v>910.56999999999994</v>
      </c>
      <c r="F123">
        <v>650.17000000000007</v>
      </c>
      <c r="G123">
        <f t="shared" si="11"/>
        <v>1.4005106356798989</v>
      </c>
      <c r="H123" s="34">
        <v>1.2311E-5</v>
      </c>
      <c r="I123">
        <f t="shared" si="12"/>
        <v>5.2750878395749416E-5</v>
      </c>
      <c r="J123">
        <v>1.5299E-2</v>
      </c>
      <c r="K123">
        <f t="shared" si="13"/>
        <v>7.1992303777559895E-5</v>
      </c>
      <c r="L123">
        <f t="shared" si="14"/>
        <v>0.7327294117262565</v>
      </c>
      <c r="M123" t="s">
        <v>265</v>
      </c>
    </row>
    <row r="124" spans="1:13">
      <c r="A124">
        <f t="shared" si="10"/>
        <v>-98.149999999999977</v>
      </c>
      <c r="B124">
        <v>175</v>
      </c>
      <c r="C124">
        <v>10132.5</v>
      </c>
      <c r="D124">
        <v>0.22001999999999999</v>
      </c>
      <c r="E124">
        <v>910.52</v>
      </c>
      <c r="F124">
        <v>650.20000000000005</v>
      </c>
      <c r="G124">
        <f t="shared" si="11"/>
        <v>1.4003691171947092</v>
      </c>
      <c r="H124" s="34">
        <v>1.2982E-5</v>
      </c>
      <c r="I124">
        <f t="shared" si="12"/>
        <v>5.9003726933915106E-5</v>
      </c>
      <c r="J124">
        <v>1.619E-2</v>
      </c>
      <c r="K124">
        <f t="shared" si="13"/>
        <v>8.0815599455694018E-5</v>
      </c>
      <c r="L124">
        <f t="shared" si="14"/>
        <v>0.73010318962322418</v>
      </c>
      <c r="M124" t="s">
        <v>265</v>
      </c>
    </row>
    <row r="125" spans="1:13">
      <c r="A125">
        <f t="shared" si="10"/>
        <v>-88.149999999999977</v>
      </c>
      <c r="B125">
        <v>185</v>
      </c>
      <c r="C125">
        <v>10132.5</v>
      </c>
      <c r="D125">
        <v>0.20810999999999999</v>
      </c>
      <c r="E125">
        <v>910.53</v>
      </c>
      <c r="F125">
        <v>650.27</v>
      </c>
      <c r="G125">
        <f t="shared" si="11"/>
        <v>1.4002337490580836</v>
      </c>
      <c r="H125" s="34">
        <v>1.3643E-5</v>
      </c>
      <c r="I125">
        <f t="shared" si="12"/>
        <v>6.5556676757484031E-5</v>
      </c>
      <c r="J125">
        <v>1.7069999999999998E-2</v>
      </c>
      <c r="K125">
        <f t="shared" si="13"/>
        <v>9.0083720088945528E-5</v>
      </c>
      <c r="L125">
        <f t="shared" si="14"/>
        <v>0.72773056766256594</v>
      </c>
      <c r="M125" t="s">
        <v>265</v>
      </c>
    </row>
    <row r="126" spans="1:13">
      <c r="A126">
        <f t="shared" si="10"/>
        <v>-78.149999999999977</v>
      </c>
      <c r="B126">
        <v>195</v>
      </c>
      <c r="C126">
        <v>10132.5</v>
      </c>
      <c r="D126">
        <v>0.19742999999999999</v>
      </c>
      <c r="E126">
        <v>910.61</v>
      </c>
      <c r="F126">
        <v>650.4</v>
      </c>
      <c r="G126">
        <f t="shared" si="11"/>
        <v>1.4000768757687578</v>
      </c>
      <c r="H126" s="34">
        <v>1.4292E-5</v>
      </c>
      <c r="I126">
        <f t="shared" si="12"/>
        <v>7.2390214253153023E-5</v>
      </c>
      <c r="J126">
        <v>1.7939E-2</v>
      </c>
      <c r="K126">
        <f t="shared" si="13"/>
        <v>9.9782106727425279E-5</v>
      </c>
      <c r="L126">
        <f t="shared" si="14"/>
        <v>0.72548292101008971</v>
      </c>
      <c r="M126" t="s">
        <v>265</v>
      </c>
    </row>
    <row r="127" spans="1:13">
      <c r="A127">
        <f t="shared" si="10"/>
        <v>-68.149999999999977</v>
      </c>
      <c r="B127">
        <v>205</v>
      </c>
      <c r="C127">
        <v>10132.5</v>
      </c>
      <c r="D127">
        <v>0.18779000000000001</v>
      </c>
      <c r="E127">
        <v>910.76</v>
      </c>
      <c r="F127">
        <v>650.59999999999991</v>
      </c>
      <c r="G127">
        <f t="shared" si="11"/>
        <v>1.3998770365816171</v>
      </c>
      <c r="H127" s="34">
        <v>1.4931E-5</v>
      </c>
      <c r="I127">
        <f t="shared" si="12"/>
        <v>7.9509026039725213E-5</v>
      </c>
      <c r="J127">
        <v>1.8799E-2</v>
      </c>
      <c r="K127">
        <f t="shared" si="13"/>
        <v>1.0991534755990654E-4</v>
      </c>
      <c r="L127">
        <f t="shared" si="14"/>
        <v>0.72336600670248419</v>
      </c>
      <c r="M127" t="s">
        <v>265</v>
      </c>
    </row>
    <row r="128" spans="1:13">
      <c r="A128">
        <f t="shared" si="10"/>
        <v>-58.149999999999977</v>
      </c>
      <c r="B128">
        <v>215</v>
      </c>
      <c r="C128">
        <v>10132.5</v>
      </c>
      <c r="D128">
        <v>0.17904999999999999</v>
      </c>
      <c r="E128">
        <v>911.01</v>
      </c>
      <c r="F128">
        <v>650.89</v>
      </c>
      <c r="G128">
        <f t="shared" si="11"/>
        <v>1.3996374195332544</v>
      </c>
      <c r="H128" s="34">
        <v>1.556E-5</v>
      </c>
      <c r="I128">
        <f t="shared" si="12"/>
        <v>8.6903099692823242E-5</v>
      </c>
      <c r="J128">
        <v>1.9650000000000001E-2</v>
      </c>
      <c r="K128">
        <f t="shared" si="13"/>
        <v>1.2046616506823855E-4</v>
      </c>
      <c r="L128">
        <f t="shared" si="14"/>
        <v>0.72139010687022898</v>
      </c>
      <c r="M128" t="s">
        <v>265</v>
      </c>
    </row>
    <row r="129" spans="1:13">
      <c r="A129">
        <f t="shared" si="10"/>
        <v>-48.149999999999977</v>
      </c>
      <c r="B129">
        <v>225</v>
      </c>
      <c r="C129">
        <v>10132.5</v>
      </c>
      <c r="D129">
        <v>0.17108000000000001</v>
      </c>
      <c r="E129">
        <v>911.37</v>
      </c>
      <c r="F129">
        <v>651.28</v>
      </c>
      <c r="G129">
        <f t="shared" si="11"/>
        <v>1.3993520452032921</v>
      </c>
      <c r="H129" s="34">
        <v>1.6178999999999999E-5</v>
      </c>
      <c r="I129">
        <f t="shared" si="12"/>
        <v>9.4569791910217423E-5</v>
      </c>
      <c r="J129">
        <v>2.0493000000000001E-2</v>
      </c>
      <c r="K129">
        <f t="shared" si="13"/>
        <v>1.3143516354370996E-4</v>
      </c>
      <c r="L129">
        <f t="shared" si="14"/>
        <v>0.71951667545015363</v>
      </c>
      <c r="M129" t="s">
        <v>265</v>
      </c>
    </row>
    <row r="130" spans="1:13">
      <c r="A130">
        <f t="shared" si="10"/>
        <v>-38.149999999999977</v>
      </c>
      <c r="B130">
        <v>235</v>
      </c>
      <c r="C130">
        <v>10132.5</v>
      </c>
      <c r="D130">
        <v>0.1638</v>
      </c>
      <c r="E130">
        <v>911.84</v>
      </c>
      <c r="F130">
        <v>651.78</v>
      </c>
      <c r="G130">
        <f t="shared" si="11"/>
        <v>1.3989996624627943</v>
      </c>
      <c r="H130" s="34">
        <v>1.6787999999999999E-5</v>
      </c>
      <c r="I130">
        <f t="shared" si="12"/>
        <v>1.0249084249084249E-4</v>
      </c>
      <c r="J130">
        <v>2.1329000000000001E-2</v>
      </c>
      <c r="K130">
        <f t="shared" si="13"/>
        <v>1.4280320584058082E-4</v>
      </c>
      <c r="L130">
        <f t="shared" si="14"/>
        <v>0.71770687420882362</v>
      </c>
      <c r="M130" t="s">
        <v>265</v>
      </c>
    </row>
    <row r="131" spans="1:13">
      <c r="A131">
        <f t="shared" si="10"/>
        <v>-28.149999999999977</v>
      </c>
      <c r="B131">
        <v>245</v>
      </c>
      <c r="C131">
        <v>10132.5</v>
      </c>
      <c r="D131">
        <v>0.15711</v>
      </c>
      <c r="E131">
        <v>912.44999999999993</v>
      </c>
      <c r="F131">
        <v>652.4</v>
      </c>
      <c r="G131">
        <f t="shared" si="11"/>
        <v>1.3986051502145922</v>
      </c>
      <c r="H131" s="34">
        <v>1.7388E-5</v>
      </c>
      <c r="I131">
        <f t="shared" si="12"/>
        <v>1.1067405002864235E-4</v>
      </c>
      <c r="J131">
        <v>2.2158000000000001E-2</v>
      </c>
      <c r="K131">
        <f t="shared" si="13"/>
        <v>1.5456731181986972E-4</v>
      </c>
      <c r="L131">
        <f t="shared" si="14"/>
        <v>0.71602493907392351</v>
      </c>
      <c r="M131" t="s">
        <v>265</v>
      </c>
    </row>
    <row r="132" spans="1:13">
      <c r="A132">
        <f t="shared" si="10"/>
        <v>-18.149999999999977</v>
      </c>
      <c r="B132">
        <v>255</v>
      </c>
      <c r="C132">
        <v>10132.5</v>
      </c>
      <c r="D132">
        <v>0.15095</v>
      </c>
      <c r="E132">
        <v>913.18999999999994</v>
      </c>
      <c r="F132">
        <v>653.17000000000007</v>
      </c>
      <c r="G132">
        <f t="shared" si="11"/>
        <v>1.398089318247929</v>
      </c>
      <c r="H132" s="34">
        <v>1.7980000000000001E-5</v>
      </c>
      <c r="I132">
        <f t="shared" si="12"/>
        <v>1.1911228883736336E-4</v>
      </c>
      <c r="J132">
        <v>2.2981999999999999E-2</v>
      </c>
      <c r="K132">
        <f t="shared" si="13"/>
        <v>1.6672224739906457E-4</v>
      </c>
      <c r="L132">
        <f t="shared" si="14"/>
        <v>0.71443547994082324</v>
      </c>
      <c r="M132" t="s">
        <v>265</v>
      </c>
    </row>
    <row r="133" spans="1:13">
      <c r="A133">
        <f t="shared" si="10"/>
        <v>-8.1499999999999773</v>
      </c>
      <c r="B133">
        <v>265</v>
      </c>
      <c r="C133">
        <v>10132.5</v>
      </c>
      <c r="D133">
        <v>0.14524999999999999</v>
      </c>
      <c r="E133">
        <v>914.08999999999992</v>
      </c>
      <c r="F133">
        <v>654.08000000000004</v>
      </c>
      <c r="G133">
        <f t="shared" si="11"/>
        <v>1.3975201810176123</v>
      </c>
      <c r="H133" s="34">
        <v>1.8563000000000002E-5</v>
      </c>
      <c r="I133">
        <f t="shared" si="12"/>
        <v>1.2780034423407919E-4</v>
      </c>
      <c r="J133">
        <v>2.3800000000000002E-2</v>
      </c>
      <c r="K133">
        <f t="shared" si="13"/>
        <v>1.7925523929454107E-4</v>
      </c>
      <c r="L133">
        <f t="shared" si="14"/>
        <v>0.71295179285714283</v>
      </c>
      <c r="M133" t="s">
        <v>265</v>
      </c>
    </row>
    <row r="134" spans="1:13">
      <c r="A134">
        <f t="shared" si="10"/>
        <v>1.8500000000000227</v>
      </c>
      <c r="B134">
        <v>275</v>
      </c>
      <c r="C134">
        <v>10132.5</v>
      </c>
      <c r="D134">
        <v>0.13996</v>
      </c>
      <c r="E134">
        <v>915.14</v>
      </c>
      <c r="F134">
        <v>655.14</v>
      </c>
      <c r="G134">
        <f t="shared" si="11"/>
        <v>1.396861739475532</v>
      </c>
      <c r="H134" s="34">
        <v>1.9137999999999999E-5</v>
      </c>
      <c r="I134">
        <f t="shared" si="12"/>
        <v>1.3673906830523005E-4</v>
      </c>
      <c r="J134">
        <v>2.4615000000000001E-2</v>
      </c>
      <c r="K134">
        <f t="shared" si="13"/>
        <v>1.9218007913781256E-4</v>
      </c>
      <c r="L134">
        <f t="shared" si="14"/>
        <v>0.71151530855169609</v>
      </c>
      <c r="M134" t="s">
        <v>265</v>
      </c>
    </row>
    <row r="135" spans="1:13">
      <c r="A135">
        <f t="shared" si="10"/>
        <v>11.850000000000023</v>
      </c>
      <c r="B135">
        <v>285</v>
      </c>
      <c r="C135">
        <v>10132.5</v>
      </c>
      <c r="D135">
        <v>0.13505</v>
      </c>
      <c r="E135">
        <v>916.35</v>
      </c>
      <c r="F135">
        <v>656.37</v>
      </c>
      <c r="G135">
        <f t="shared" si="11"/>
        <v>1.3960875725581607</v>
      </c>
      <c r="H135" s="34">
        <v>1.9704999999999999E-5</v>
      </c>
      <c r="I135">
        <f t="shared" si="12"/>
        <v>1.4590892262125138E-4</v>
      </c>
      <c r="J135">
        <v>2.5426000000000001E-2</v>
      </c>
      <c r="K135">
        <f t="shared" si="13"/>
        <v>2.0545753340619214E-4</v>
      </c>
      <c r="L135">
        <f t="shared" si="14"/>
        <v>0.71016584401793437</v>
      </c>
      <c r="M135" t="s">
        <v>265</v>
      </c>
    </row>
    <row r="136" spans="1:13">
      <c r="A136">
        <f t="shared" si="10"/>
        <v>21.850000000000023</v>
      </c>
      <c r="B136">
        <v>295</v>
      </c>
      <c r="C136">
        <v>10132.5</v>
      </c>
      <c r="D136">
        <v>0.13047</v>
      </c>
      <c r="E136">
        <v>917.72</v>
      </c>
      <c r="F136">
        <v>657.75</v>
      </c>
      <c r="G136">
        <f t="shared" si="11"/>
        <v>1.3952413530976815</v>
      </c>
      <c r="H136" s="34">
        <v>2.0264000000000001E-5</v>
      </c>
      <c r="I136">
        <f t="shared" si="12"/>
        <v>1.5531539817582586E-4</v>
      </c>
      <c r="J136">
        <v>2.6234E-2</v>
      </c>
      <c r="K136">
        <f t="shared" si="13"/>
        <v>2.1910064465366147E-4</v>
      </c>
      <c r="L136">
        <f t="shared" si="14"/>
        <v>0.70887695662117867</v>
      </c>
      <c r="M136" t="s">
        <v>265</v>
      </c>
    </row>
    <row r="137" spans="1:13">
      <c r="A137">
        <f t="shared" si="10"/>
        <v>31.850000000000023</v>
      </c>
      <c r="B137">
        <v>305</v>
      </c>
      <c r="C137">
        <v>10132.5</v>
      </c>
      <c r="D137">
        <v>0.12619</v>
      </c>
      <c r="E137">
        <v>919.26</v>
      </c>
      <c r="F137">
        <v>659.3</v>
      </c>
      <c r="G137">
        <f t="shared" si="11"/>
        <v>1.3942969816472017</v>
      </c>
      <c r="H137" s="34">
        <v>2.0815999999999999E-5</v>
      </c>
      <c r="I137">
        <f t="shared" si="12"/>
        <v>1.6495760361359853E-4</v>
      </c>
      <c r="J137">
        <v>2.7040000000000002E-2</v>
      </c>
      <c r="K137">
        <f t="shared" si="13"/>
        <v>2.331005960087416E-4</v>
      </c>
      <c r="L137">
        <f t="shared" si="14"/>
        <v>0.70766701775147922</v>
      </c>
      <c r="M137" t="s">
        <v>265</v>
      </c>
    </row>
    <row r="138" spans="1:13">
      <c r="A138">
        <f t="shared" si="10"/>
        <v>41.850000000000023</v>
      </c>
      <c r="B138">
        <v>315</v>
      </c>
      <c r="C138">
        <v>10132.5</v>
      </c>
      <c r="D138">
        <v>0.12218</v>
      </c>
      <c r="E138">
        <v>920.96</v>
      </c>
      <c r="F138">
        <v>661.01</v>
      </c>
      <c r="G138">
        <f t="shared" si="11"/>
        <v>1.39326182659869</v>
      </c>
      <c r="H138" s="34">
        <v>2.1361000000000001E-5</v>
      </c>
      <c r="I138">
        <f t="shared" si="12"/>
        <v>1.7483221476510068E-4</v>
      </c>
      <c r="J138">
        <v>2.7845000000000002E-2</v>
      </c>
      <c r="K138">
        <f t="shared" si="13"/>
        <v>2.4746075493715003E-4</v>
      </c>
      <c r="L138">
        <f t="shared" si="14"/>
        <v>0.70650481450888858</v>
      </c>
      <c r="M138" t="s">
        <v>265</v>
      </c>
    </row>
    <row r="139" spans="1:13">
      <c r="A139">
        <f t="shared" si="10"/>
        <v>51.850000000000023</v>
      </c>
      <c r="B139">
        <v>325</v>
      </c>
      <c r="C139">
        <v>10132.5</v>
      </c>
      <c r="D139">
        <v>0.11842</v>
      </c>
      <c r="E139">
        <v>922.81000000000006</v>
      </c>
      <c r="F139">
        <v>662.87</v>
      </c>
      <c r="G139">
        <f t="shared" si="11"/>
        <v>1.3921432558420204</v>
      </c>
      <c r="H139" s="34">
        <v>2.1899000000000002E-5</v>
      </c>
      <c r="I139">
        <f t="shared" si="12"/>
        <v>1.849265326802905E-4</v>
      </c>
      <c r="J139">
        <v>2.8649000000000001E-2</v>
      </c>
      <c r="K139">
        <f t="shared" si="13"/>
        <v>2.6216343489067186E-4</v>
      </c>
      <c r="L139">
        <f t="shared" si="14"/>
        <v>0.70538644245872473</v>
      </c>
      <c r="M139" t="s">
        <v>265</v>
      </c>
    </row>
    <row r="140" spans="1:13">
      <c r="A140">
        <f t="shared" si="10"/>
        <v>61.850000000000023</v>
      </c>
      <c r="B140">
        <v>335</v>
      </c>
      <c r="C140">
        <v>10132.5</v>
      </c>
      <c r="D140">
        <v>0.11489000000000001</v>
      </c>
      <c r="E140">
        <v>924.81000000000006</v>
      </c>
      <c r="F140">
        <v>664.88</v>
      </c>
      <c r="G140">
        <f t="shared" si="11"/>
        <v>1.3909427265070389</v>
      </c>
      <c r="H140" s="34">
        <v>2.243E-5</v>
      </c>
      <c r="I140">
        <f t="shared" si="12"/>
        <v>1.9523022021063625E-4</v>
      </c>
      <c r="J140">
        <v>2.9451999999999999E-2</v>
      </c>
      <c r="K140">
        <f t="shared" si="13"/>
        <v>2.7719158718563544E-4</v>
      </c>
      <c r="L140">
        <f t="shared" si="14"/>
        <v>0.70431509914437063</v>
      </c>
      <c r="M140" t="s">
        <v>265</v>
      </c>
    </row>
    <row r="141" spans="1:13">
      <c r="A141">
        <f t="shared" si="10"/>
        <v>71.850000000000023</v>
      </c>
      <c r="B141">
        <v>345</v>
      </c>
      <c r="C141">
        <v>10132.5</v>
      </c>
      <c r="D141">
        <v>0.11156000000000001</v>
      </c>
      <c r="E141">
        <v>926.96</v>
      </c>
      <c r="F141">
        <v>667.03</v>
      </c>
      <c r="G141">
        <f t="shared" si="11"/>
        <v>1.3896826229704813</v>
      </c>
      <c r="H141" s="34">
        <v>2.2955E-5</v>
      </c>
      <c r="I141">
        <f t="shared" si="12"/>
        <v>2.0576371459304408E-4</v>
      </c>
      <c r="J141">
        <v>3.0255000000000001E-2</v>
      </c>
      <c r="K141">
        <f t="shared" si="13"/>
        <v>2.9256856240548259E-4</v>
      </c>
      <c r="L141">
        <f t="shared" si="14"/>
        <v>0.70330083622541728</v>
      </c>
      <c r="M141" t="s">
        <v>265</v>
      </c>
    </row>
    <row r="142" spans="1:13">
      <c r="A142">
        <f t="shared" si="10"/>
        <v>81.850000000000023</v>
      </c>
      <c r="B142">
        <v>355</v>
      </c>
      <c r="C142">
        <v>10132.5</v>
      </c>
      <c r="D142">
        <v>0.10841000000000001</v>
      </c>
      <c r="E142">
        <v>929.24</v>
      </c>
      <c r="F142">
        <v>669.32</v>
      </c>
      <c r="G142">
        <f t="shared" si="11"/>
        <v>1.3883344289726887</v>
      </c>
      <c r="H142" s="34">
        <v>2.3473999999999999E-5</v>
      </c>
      <c r="I142">
        <f t="shared" si="12"/>
        <v>2.1652984042062537E-4</v>
      </c>
      <c r="J142">
        <v>3.1057000000000001E-2</v>
      </c>
      <c r="K142">
        <f t="shared" si="13"/>
        <v>3.0829200448235155E-4</v>
      </c>
      <c r="L142">
        <f t="shared" si="14"/>
        <v>0.70235308497279192</v>
      </c>
      <c r="M142" t="s">
        <v>265</v>
      </c>
    </row>
    <row r="143" spans="1:13">
      <c r="A143">
        <f t="shared" si="10"/>
        <v>91.850000000000023</v>
      </c>
      <c r="B143">
        <v>365</v>
      </c>
      <c r="C143">
        <v>10132.5</v>
      </c>
      <c r="D143">
        <v>0.10544000000000001</v>
      </c>
      <c r="E143">
        <v>931.65</v>
      </c>
      <c r="F143">
        <v>671.74</v>
      </c>
      <c r="G143">
        <f t="shared" si="11"/>
        <v>1.3869205347306994</v>
      </c>
      <c r="H143" s="34">
        <v>2.3986999999999999E-5</v>
      </c>
      <c r="I143">
        <f t="shared" si="12"/>
        <v>2.2749430955993927E-4</v>
      </c>
      <c r="J143">
        <v>3.1859999999999999E-2</v>
      </c>
      <c r="K143">
        <f t="shared" si="13"/>
        <v>3.243303463994689E-4</v>
      </c>
      <c r="L143">
        <f t="shared" si="14"/>
        <v>0.70142776365348403</v>
      </c>
      <c r="M143" t="s">
        <v>265</v>
      </c>
    </row>
    <row r="144" spans="1:13">
      <c r="A144">
        <f t="shared" si="10"/>
        <v>101.85000000000002</v>
      </c>
      <c r="B144">
        <v>375</v>
      </c>
      <c r="C144">
        <v>10132.5</v>
      </c>
      <c r="D144">
        <v>0.10263</v>
      </c>
      <c r="E144">
        <v>934.18000000000006</v>
      </c>
      <c r="F144">
        <v>674.27</v>
      </c>
      <c r="G144">
        <f t="shared" si="11"/>
        <v>1.3854687291441115</v>
      </c>
      <c r="H144" s="34">
        <v>2.4493000000000001E-5</v>
      </c>
      <c r="I144">
        <f t="shared" si="12"/>
        <v>2.3865341518074638E-4</v>
      </c>
      <c r="J144">
        <v>3.2663999999999999E-2</v>
      </c>
      <c r="K144">
        <f t="shared" si="13"/>
        <v>3.4069399027879385E-4</v>
      </c>
      <c r="L144">
        <f t="shared" si="14"/>
        <v>0.70049200159196678</v>
      </c>
      <c r="M144" t="s">
        <v>265</v>
      </c>
    </row>
    <row r="145" spans="1:13">
      <c r="A145">
        <f t="shared" si="10"/>
        <v>-218.14999999999998</v>
      </c>
      <c r="B145">
        <v>55</v>
      </c>
      <c r="C145">
        <v>20265</v>
      </c>
      <c r="D145">
        <v>1303.5</v>
      </c>
      <c r="E145">
        <v>1671.5</v>
      </c>
      <c r="F145">
        <v>1176.6000000000001</v>
      </c>
      <c r="G145">
        <f t="shared" si="11"/>
        <v>1.4206187319394865</v>
      </c>
      <c r="H145">
        <v>8.7321000000000002E-4</v>
      </c>
      <c r="I145">
        <f t="shared" si="12"/>
        <v>6.6989643268124278E-7</v>
      </c>
      <c r="J145">
        <v>0.20007</v>
      </c>
      <c r="K145">
        <f t="shared" si="13"/>
        <v>9.1825765120047146E-8</v>
      </c>
      <c r="L145">
        <f t="shared" si="14"/>
        <v>7.2952992202729048</v>
      </c>
      <c r="M145" t="s">
        <v>267</v>
      </c>
    </row>
    <row r="146" spans="1:13">
      <c r="A146">
        <f t="shared" si="10"/>
        <v>-208.14999999999998</v>
      </c>
      <c r="B146">
        <v>65</v>
      </c>
      <c r="C146">
        <v>20265</v>
      </c>
      <c r="D146">
        <v>1259.7</v>
      </c>
      <c r="E146">
        <v>1677.2</v>
      </c>
      <c r="F146">
        <v>1046</v>
      </c>
      <c r="G146">
        <f t="shared" si="11"/>
        <v>1.6034416826003826</v>
      </c>
      <c r="H146">
        <v>4.9908999999999999E-4</v>
      </c>
      <c r="I146">
        <f t="shared" si="12"/>
        <v>3.9619750734301814E-7</v>
      </c>
      <c r="J146">
        <v>0.18740000000000001</v>
      </c>
      <c r="K146">
        <f t="shared" si="13"/>
        <v>8.8698771229511315E-8</v>
      </c>
      <c r="L146">
        <f t="shared" si="14"/>
        <v>4.4667756029882604</v>
      </c>
      <c r="M146" t="s">
        <v>267</v>
      </c>
    </row>
    <row r="147" spans="1:13">
      <c r="A147">
        <f t="shared" si="10"/>
        <v>-198.14999999999998</v>
      </c>
      <c r="B147">
        <v>75</v>
      </c>
      <c r="C147">
        <v>20265</v>
      </c>
      <c r="D147">
        <v>1213.9000000000001</v>
      </c>
      <c r="E147">
        <v>1678.8000000000002</v>
      </c>
      <c r="F147">
        <v>992.09</v>
      </c>
      <c r="G147">
        <f t="shared" si="11"/>
        <v>1.6921851848118619</v>
      </c>
      <c r="H147">
        <v>3.2239999999999998E-4</v>
      </c>
      <c r="I147">
        <f t="shared" si="12"/>
        <v>2.6559024631353483E-7</v>
      </c>
      <c r="J147">
        <v>0.17344999999999999</v>
      </c>
      <c r="K147">
        <f t="shared" si="13"/>
        <v>8.511232068583384E-8</v>
      </c>
      <c r="L147">
        <f t="shared" si="14"/>
        <v>3.1204676852118767</v>
      </c>
      <c r="M147" t="s">
        <v>267</v>
      </c>
    </row>
    <row r="148" spans="1:13">
      <c r="A148">
        <f t="shared" si="10"/>
        <v>-196.04999999999998</v>
      </c>
      <c r="B148">
        <v>77.099999999999994</v>
      </c>
      <c r="C148">
        <v>20265</v>
      </c>
      <c r="D148">
        <v>1204.0999999999999</v>
      </c>
      <c r="E148">
        <v>1679.6</v>
      </c>
      <c r="F148">
        <v>982.46999999999991</v>
      </c>
      <c r="G148">
        <f t="shared" si="11"/>
        <v>1.7095687400124178</v>
      </c>
      <c r="H148">
        <v>2.9783000000000001E-4</v>
      </c>
      <c r="I148">
        <f t="shared" si="12"/>
        <v>2.4734656589984226E-7</v>
      </c>
      <c r="J148">
        <v>0.17047000000000001</v>
      </c>
      <c r="K148">
        <f t="shared" si="13"/>
        <v>8.4290676380190989E-8</v>
      </c>
      <c r="L148">
        <f t="shared" si="14"/>
        <v>2.9344475156919101</v>
      </c>
      <c r="M148" t="s">
        <v>267</v>
      </c>
    </row>
    <row r="149" spans="1:13">
      <c r="A149">
        <f t="shared" si="10"/>
        <v>-196.04999999999998</v>
      </c>
      <c r="B149">
        <v>77.099999999999994</v>
      </c>
      <c r="C149">
        <v>20265</v>
      </c>
      <c r="D149">
        <v>1.0081</v>
      </c>
      <c r="E149">
        <v>977.61</v>
      </c>
      <c r="F149">
        <v>700.55</v>
      </c>
      <c r="G149">
        <f t="shared" si="11"/>
        <v>1.3954892584397973</v>
      </c>
      <c r="H149" s="34">
        <v>5.8819999999999998E-6</v>
      </c>
      <c r="I149">
        <f t="shared" si="12"/>
        <v>5.834738617200674E-6</v>
      </c>
      <c r="J149">
        <v>6.9959000000000002E-3</v>
      </c>
      <c r="K149">
        <f t="shared" si="13"/>
        <v>7.0986267764895942E-6</v>
      </c>
      <c r="L149">
        <f t="shared" si="14"/>
        <v>0.82195314684315091</v>
      </c>
      <c r="M149" t="s">
        <v>265</v>
      </c>
    </row>
    <row r="150" spans="1:13">
      <c r="A150">
        <f t="shared" si="10"/>
        <v>-188.14999999999998</v>
      </c>
      <c r="B150">
        <v>85</v>
      </c>
      <c r="C150">
        <v>20265</v>
      </c>
      <c r="D150">
        <v>0.91203000000000001</v>
      </c>
      <c r="E150">
        <v>915.44999999999993</v>
      </c>
      <c r="F150">
        <v>649.5</v>
      </c>
      <c r="G150">
        <f t="shared" si="11"/>
        <v>1.4094688221709006</v>
      </c>
      <c r="H150" s="34">
        <v>6.4999999999999996E-6</v>
      </c>
      <c r="I150">
        <f t="shared" si="12"/>
        <v>7.126958543030382E-6</v>
      </c>
      <c r="J150">
        <v>7.7743999999999999E-3</v>
      </c>
      <c r="K150">
        <f t="shared" si="13"/>
        <v>9.311574634910181E-6</v>
      </c>
      <c r="L150">
        <f t="shared" si="14"/>
        <v>0.7653870395143032</v>
      </c>
      <c r="M150" t="s">
        <v>265</v>
      </c>
    </row>
    <row r="151" spans="1:13">
      <c r="A151">
        <f t="shared" si="10"/>
        <v>-178.14999999999998</v>
      </c>
      <c r="B151">
        <v>95</v>
      </c>
      <c r="C151">
        <v>20265</v>
      </c>
      <c r="D151">
        <v>0.81454000000000004</v>
      </c>
      <c r="E151">
        <v>913.75</v>
      </c>
      <c r="F151">
        <v>649.28</v>
      </c>
      <c r="G151">
        <f t="shared" si="11"/>
        <v>1.4073281172991623</v>
      </c>
      <c r="H151" s="34">
        <v>7.2717000000000002E-6</v>
      </c>
      <c r="I151">
        <f t="shared" si="12"/>
        <v>8.9273700493530081E-6</v>
      </c>
      <c r="J151">
        <v>8.7531999999999992E-3</v>
      </c>
      <c r="K151">
        <f t="shared" si="13"/>
        <v>1.1760534098505221E-5</v>
      </c>
      <c r="L151">
        <f t="shared" si="14"/>
        <v>0.75909563074075781</v>
      </c>
      <c r="M151" t="s">
        <v>265</v>
      </c>
    </row>
    <row r="152" spans="1:13">
      <c r="A152">
        <f t="shared" si="10"/>
        <v>-168.14999999999998</v>
      </c>
      <c r="B152">
        <v>105</v>
      </c>
      <c r="C152">
        <v>20265</v>
      </c>
      <c r="D152">
        <v>0.73602999999999996</v>
      </c>
      <c r="E152">
        <v>914.1</v>
      </c>
      <c r="F152">
        <v>650.52</v>
      </c>
      <c r="G152">
        <f t="shared" si="11"/>
        <v>1.4051835454713153</v>
      </c>
      <c r="H152" s="34">
        <v>8.0308999999999996E-6</v>
      </c>
      <c r="I152">
        <f t="shared" si="12"/>
        <v>1.0911104166949717E-5</v>
      </c>
      <c r="J152">
        <v>9.7225000000000002E-3</v>
      </c>
      <c r="K152">
        <f t="shared" si="13"/>
        <v>1.445069472972707E-5</v>
      </c>
      <c r="L152">
        <f t="shared" si="14"/>
        <v>0.7550574121882232</v>
      </c>
      <c r="M152" t="s">
        <v>265</v>
      </c>
    </row>
    <row r="153" spans="1:13">
      <c r="A153">
        <f t="shared" si="10"/>
        <v>-158.14999999999998</v>
      </c>
      <c r="B153">
        <v>115</v>
      </c>
      <c r="C153">
        <v>20265</v>
      </c>
      <c r="D153">
        <v>0.67140999999999995</v>
      </c>
      <c r="E153">
        <v>913.63000000000011</v>
      </c>
      <c r="F153">
        <v>650.81999999999994</v>
      </c>
      <c r="G153">
        <f t="shared" si="11"/>
        <v>1.4038136504717129</v>
      </c>
      <c r="H153" s="34">
        <v>8.7771999999999996E-6</v>
      </c>
      <c r="I153">
        <f t="shared" si="12"/>
        <v>1.3072787119643735E-5</v>
      </c>
      <c r="J153">
        <v>1.0681E-2</v>
      </c>
      <c r="K153">
        <f t="shared" si="13"/>
        <v>1.7412204456482217E-5</v>
      </c>
      <c r="L153">
        <f t="shared" si="14"/>
        <v>0.75078300121711461</v>
      </c>
      <c r="M153" t="s">
        <v>265</v>
      </c>
    </row>
    <row r="154" spans="1:13">
      <c r="A154">
        <f t="shared" si="10"/>
        <v>-148.14999999999998</v>
      </c>
      <c r="B154">
        <v>125</v>
      </c>
      <c r="C154">
        <v>20265</v>
      </c>
      <c r="D154">
        <v>0.61729000000000001</v>
      </c>
      <c r="E154">
        <v>912.98</v>
      </c>
      <c r="F154">
        <v>650.76</v>
      </c>
      <c r="G154">
        <f t="shared" si="11"/>
        <v>1.4029442498002336</v>
      </c>
      <c r="H154" s="34">
        <v>9.5102999999999994E-6</v>
      </c>
      <c r="I154">
        <f t="shared" si="12"/>
        <v>1.5406535015956842E-5</v>
      </c>
      <c r="J154">
        <v>1.1629E-2</v>
      </c>
      <c r="K154">
        <f t="shared" si="13"/>
        <v>2.0634400950519482E-5</v>
      </c>
      <c r="L154">
        <f t="shared" si="14"/>
        <v>0.74664319322383688</v>
      </c>
      <c r="M154" t="s">
        <v>265</v>
      </c>
    </row>
    <row r="155" spans="1:13">
      <c r="A155">
        <f t="shared" si="10"/>
        <v>-138.14999999999998</v>
      </c>
      <c r="B155">
        <v>135</v>
      </c>
      <c r="C155">
        <v>20265</v>
      </c>
      <c r="D155">
        <v>0.57128999999999996</v>
      </c>
      <c r="E155">
        <v>912.39</v>
      </c>
      <c r="F155">
        <v>650.62</v>
      </c>
      <c r="G155">
        <f t="shared" si="11"/>
        <v>1.402339307122437</v>
      </c>
      <c r="H155" s="34">
        <v>1.0231000000000001E-5</v>
      </c>
      <c r="I155">
        <f t="shared" si="12"/>
        <v>1.7908592833762189E-5</v>
      </c>
      <c r="J155">
        <v>1.2565E-2</v>
      </c>
      <c r="K155">
        <f t="shared" si="13"/>
        <v>2.4106011207120395E-5</v>
      </c>
      <c r="L155">
        <f t="shared" si="14"/>
        <v>0.74290983605252692</v>
      </c>
      <c r="M155" t="s">
        <v>265</v>
      </c>
    </row>
    <row r="156" spans="1:13">
      <c r="A156">
        <f t="shared" si="10"/>
        <v>-128.14999999999998</v>
      </c>
      <c r="B156">
        <v>145</v>
      </c>
      <c r="C156">
        <v>20265</v>
      </c>
      <c r="D156">
        <v>0.53169</v>
      </c>
      <c r="E156">
        <v>911.92</v>
      </c>
      <c r="F156">
        <v>650.49</v>
      </c>
      <c r="G156">
        <f t="shared" si="11"/>
        <v>1.4018970314685852</v>
      </c>
      <c r="H156" s="34">
        <v>1.0937999999999999E-5</v>
      </c>
      <c r="I156">
        <f t="shared" si="12"/>
        <v>2.0572137899904077E-5</v>
      </c>
      <c r="J156">
        <v>1.3488999999999999E-2</v>
      </c>
      <c r="K156">
        <f t="shared" si="13"/>
        <v>2.7820473786781127E-5</v>
      </c>
      <c r="L156">
        <f t="shared" si="14"/>
        <v>0.7394603721550892</v>
      </c>
      <c r="M156" t="s">
        <v>265</v>
      </c>
    </row>
    <row r="157" spans="1:13">
      <c r="A157">
        <f t="shared" si="10"/>
        <v>-118.14999999999998</v>
      </c>
      <c r="B157">
        <v>155</v>
      </c>
      <c r="C157">
        <v>20265</v>
      </c>
      <c r="D157">
        <v>0.49725000000000003</v>
      </c>
      <c r="E157">
        <v>911.56999999999994</v>
      </c>
      <c r="F157">
        <v>650.39</v>
      </c>
      <c r="G157">
        <f t="shared" si="11"/>
        <v>1.4015744399514136</v>
      </c>
      <c r="H157" s="34">
        <v>1.1633E-5</v>
      </c>
      <c r="I157">
        <f t="shared" si="12"/>
        <v>2.3394670688788334E-5</v>
      </c>
      <c r="J157">
        <v>1.4402E-2</v>
      </c>
      <c r="K157">
        <f t="shared" si="13"/>
        <v>3.177298302902545E-5</v>
      </c>
      <c r="L157">
        <f t="shared" si="14"/>
        <v>0.73630702749618115</v>
      </c>
      <c r="M157" t="s">
        <v>265</v>
      </c>
    </row>
    <row r="158" spans="1:13">
      <c r="A158">
        <f t="shared" si="10"/>
        <v>-108.14999999999998</v>
      </c>
      <c r="B158">
        <v>165</v>
      </c>
      <c r="C158">
        <v>20265</v>
      </c>
      <c r="D158">
        <v>0.46700999999999998</v>
      </c>
      <c r="E158">
        <v>911.31</v>
      </c>
      <c r="F158">
        <v>650.34</v>
      </c>
      <c r="G158">
        <f t="shared" si="11"/>
        <v>1.4012824061260263</v>
      </c>
      <c r="H158" s="34">
        <v>1.2316E-5</v>
      </c>
      <c r="I158">
        <f t="shared" si="12"/>
        <v>2.6372026294940154E-5</v>
      </c>
      <c r="J158">
        <v>1.5304E-2</v>
      </c>
      <c r="K158">
        <f t="shared" si="13"/>
        <v>3.5959416913552773E-5</v>
      </c>
      <c r="L158">
        <f t="shared" si="14"/>
        <v>0.73338303450078413</v>
      </c>
      <c r="M158" t="s">
        <v>265</v>
      </c>
    </row>
    <row r="159" spans="1:13">
      <c r="A159">
        <f t="shared" si="10"/>
        <v>-98.149999999999977</v>
      </c>
      <c r="B159">
        <v>175</v>
      </c>
      <c r="C159">
        <v>20265</v>
      </c>
      <c r="D159">
        <v>0.44024000000000002</v>
      </c>
      <c r="E159">
        <v>911.14</v>
      </c>
      <c r="F159">
        <v>650.32999999999993</v>
      </c>
      <c r="G159">
        <f t="shared" si="11"/>
        <v>1.4010425476296651</v>
      </c>
      <c r="H159" s="34">
        <v>1.2986999999999999E-5</v>
      </c>
      <c r="I159">
        <f t="shared" si="12"/>
        <v>2.9499818280937668E-5</v>
      </c>
      <c r="J159">
        <v>1.6194E-2</v>
      </c>
      <c r="K159">
        <f t="shared" si="13"/>
        <v>4.0371930978858407E-5</v>
      </c>
      <c r="L159">
        <f t="shared" si="14"/>
        <v>0.73070119673953315</v>
      </c>
      <c r="M159" t="s">
        <v>265</v>
      </c>
    </row>
    <row r="160" spans="1:13">
      <c r="A160">
        <f t="shared" si="10"/>
        <v>-88.149999999999977</v>
      </c>
      <c r="B160">
        <v>185</v>
      </c>
      <c r="C160">
        <v>20265</v>
      </c>
      <c r="D160">
        <v>0.41638999999999998</v>
      </c>
      <c r="E160">
        <v>911.06</v>
      </c>
      <c r="F160">
        <v>650.38</v>
      </c>
      <c r="G160">
        <f t="shared" si="11"/>
        <v>1.4008118330821979</v>
      </c>
      <c r="H160" s="34">
        <v>1.3647E-5</v>
      </c>
      <c r="I160">
        <f t="shared" si="12"/>
        <v>3.2774562309373423E-5</v>
      </c>
      <c r="J160">
        <v>1.7073000000000001E-2</v>
      </c>
      <c r="K160">
        <f t="shared" si="13"/>
        <v>4.5005186936760973E-5</v>
      </c>
      <c r="L160">
        <f t="shared" si="14"/>
        <v>0.7282396661395184</v>
      </c>
      <c r="M160" t="s">
        <v>265</v>
      </c>
    </row>
    <row r="161" spans="1:13">
      <c r="A161">
        <f t="shared" si="10"/>
        <v>-78.149999999999977</v>
      </c>
      <c r="B161">
        <v>195</v>
      </c>
      <c r="C161">
        <v>20265</v>
      </c>
      <c r="D161">
        <v>0.39499000000000001</v>
      </c>
      <c r="E161">
        <v>911.07</v>
      </c>
      <c r="F161">
        <v>650.49</v>
      </c>
      <c r="G161">
        <f t="shared" si="11"/>
        <v>1.4005903242171287</v>
      </c>
      <c r="H161" s="34">
        <v>1.4296E-5</v>
      </c>
      <c r="I161">
        <f t="shared" si="12"/>
        <v>3.6193321349907591E-5</v>
      </c>
      <c r="J161">
        <v>1.7943000000000001E-2</v>
      </c>
      <c r="K161">
        <f t="shared" si="13"/>
        <v>4.9860566688424166E-5</v>
      </c>
      <c r="L161">
        <f t="shared" si="14"/>
        <v>0.72589069386390237</v>
      </c>
      <c r="M161" t="s">
        <v>265</v>
      </c>
    </row>
    <row r="162" spans="1:13">
      <c r="A162">
        <f t="shared" si="10"/>
        <v>-68.149999999999977</v>
      </c>
      <c r="B162">
        <v>205</v>
      </c>
      <c r="C162">
        <v>20265</v>
      </c>
      <c r="D162">
        <v>0.37568000000000001</v>
      </c>
      <c r="E162">
        <v>911.17000000000007</v>
      </c>
      <c r="F162">
        <v>650.68000000000006</v>
      </c>
      <c r="G162">
        <f t="shared" si="11"/>
        <v>1.4003350341181533</v>
      </c>
      <c r="H162" s="34">
        <v>1.4935E-5</v>
      </c>
      <c r="I162">
        <f t="shared" si="12"/>
        <v>3.975457836456559E-5</v>
      </c>
      <c r="J162">
        <v>1.8803E-2</v>
      </c>
      <c r="K162">
        <f t="shared" si="13"/>
        <v>5.4930007525939789E-5</v>
      </c>
      <c r="L162">
        <f t="shared" si="14"/>
        <v>0.723731529543158</v>
      </c>
      <c r="M162" t="s">
        <v>265</v>
      </c>
    </row>
    <row r="163" spans="1:13">
      <c r="A163">
        <f t="shared" si="10"/>
        <v>-58.149999999999977</v>
      </c>
      <c r="B163">
        <v>215</v>
      </c>
      <c r="C163">
        <v>20265</v>
      </c>
      <c r="D163">
        <v>0.35818</v>
      </c>
      <c r="E163">
        <v>911.37</v>
      </c>
      <c r="F163">
        <v>650.96</v>
      </c>
      <c r="G163">
        <f t="shared" si="11"/>
        <v>1.4000399410102002</v>
      </c>
      <c r="H163" s="34">
        <v>1.5563E-5</v>
      </c>
      <c r="I163">
        <f t="shared" si="12"/>
        <v>4.3450220559495227E-5</v>
      </c>
      <c r="J163">
        <v>1.9654000000000001E-2</v>
      </c>
      <c r="K163">
        <f t="shared" si="13"/>
        <v>6.0208095659700711E-5</v>
      </c>
      <c r="L163">
        <f t="shared" si="14"/>
        <v>0.72166741172280446</v>
      </c>
      <c r="M163" t="s">
        <v>265</v>
      </c>
    </row>
    <row r="164" spans="1:13">
      <c r="A164">
        <f t="shared" si="10"/>
        <v>-48.149999999999977</v>
      </c>
      <c r="B164">
        <v>225</v>
      </c>
      <c r="C164">
        <v>20265</v>
      </c>
      <c r="D164">
        <v>0.34223999999999999</v>
      </c>
      <c r="E164">
        <v>911.69</v>
      </c>
      <c r="F164">
        <v>651.32999999999993</v>
      </c>
      <c r="G164">
        <f t="shared" si="11"/>
        <v>1.3997359249535568</v>
      </c>
      <c r="H164" s="34">
        <v>1.6181999999999999E-5</v>
      </c>
      <c r="I164">
        <f t="shared" si="12"/>
        <v>4.728260869565217E-5</v>
      </c>
      <c r="J164">
        <v>2.0496E-2</v>
      </c>
      <c r="K164">
        <f t="shared" si="13"/>
        <v>6.5688773636286054E-5</v>
      </c>
      <c r="L164">
        <f t="shared" si="14"/>
        <v>0.71979740339578457</v>
      </c>
      <c r="M164" t="s">
        <v>265</v>
      </c>
    </row>
    <row r="165" spans="1:13">
      <c r="A165">
        <f t="shared" si="10"/>
        <v>-38.149999999999977</v>
      </c>
      <c r="B165">
        <v>235</v>
      </c>
      <c r="C165">
        <v>20265</v>
      </c>
      <c r="D165">
        <v>0.32766000000000001</v>
      </c>
      <c r="E165">
        <v>912.13</v>
      </c>
      <c r="F165">
        <v>651.81999999999994</v>
      </c>
      <c r="G165">
        <f t="shared" si="11"/>
        <v>1.3993587186646621</v>
      </c>
      <c r="H165" s="34">
        <v>1.6790999999999999E-5</v>
      </c>
      <c r="I165">
        <f t="shared" si="12"/>
        <v>5.1245193188060792E-5</v>
      </c>
      <c r="J165">
        <v>2.1332E-2</v>
      </c>
      <c r="K165">
        <f t="shared" si="13"/>
        <v>7.1375868893045838E-5</v>
      </c>
      <c r="L165">
        <f t="shared" si="14"/>
        <v>0.71796244280892552</v>
      </c>
      <c r="M165" t="s">
        <v>265</v>
      </c>
    </row>
    <row r="166" spans="1:13">
      <c r="A166">
        <f t="shared" si="10"/>
        <v>-28.149999999999977</v>
      </c>
      <c r="B166">
        <v>245</v>
      </c>
      <c r="C166">
        <v>20265</v>
      </c>
      <c r="D166">
        <v>0.31426999999999999</v>
      </c>
      <c r="E166">
        <v>912.69999999999993</v>
      </c>
      <c r="F166">
        <v>652.44000000000005</v>
      </c>
      <c r="G166">
        <f t="shared" si="11"/>
        <v>1.3989025810802524</v>
      </c>
      <c r="H166" s="34">
        <v>1.7391E-5</v>
      </c>
      <c r="I166">
        <f t="shared" si="12"/>
        <v>5.5337766888344415E-5</v>
      </c>
      <c r="J166">
        <v>2.2161E-2</v>
      </c>
      <c r="K166">
        <f t="shared" si="13"/>
        <v>7.7260653574228756E-5</v>
      </c>
      <c r="L166">
        <f t="shared" si="14"/>
        <v>0.71624771896575057</v>
      </c>
      <c r="M166" t="s">
        <v>265</v>
      </c>
    </row>
    <row r="167" spans="1:13">
      <c r="A167">
        <f t="shared" si="10"/>
        <v>-18.149999999999977</v>
      </c>
      <c r="B167">
        <v>255</v>
      </c>
      <c r="C167">
        <v>20265</v>
      </c>
      <c r="D167">
        <v>0.30192999999999998</v>
      </c>
      <c r="E167">
        <v>913.42</v>
      </c>
      <c r="F167">
        <v>653.20000000000005</v>
      </c>
      <c r="G167">
        <f t="shared" si="11"/>
        <v>1.3983772198407838</v>
      </c>
      <c r="H167" s="34">
        <v>1.7983E-5</v>
      </c>
      <c r="I167">
        <f t="shared" si="12"/>
        <v>5.9560162951677548E-5</v>
      </c>
      <c r="J167">
        <v>2.2984000000000001E-2</v>
      </c>
      <c r="K167">
        <f t="shared" si="13"/>
        <v>8.3339104474460505E-5</v>
      </c>
      <c r="L167">
        <f t="shared" si="14"/>
        <v>0.71467246171249554</v>
      </c>
      <c r="M167" t="s">
        <v>265</v>
      </c>
    </row>
    <row r="168" spans="1:13">
      <c r="A168">
        <f t="shared" si="10"/>
        <v>-8.1499999999999773</v>
      </c>
      <c r="B168">
        <v>265</v>
      </c>
      <c r="C168">
        <v>20265</v>
      </c>
      <c r="D168">
        <v>0.29053000000000001</v>
      </c>
      <c r="E168">
        <v>914.3</v>
      </c>
      <c r="F168">
        <v>654.11</v>
      </c>
      <c r="G168">
        <f t="shared" si="11"/>
        <v>1.3977771322866184</v>
      </c>
      <c r="H168" s="34">
        <v>1.8564999999999999E-5</v>
      </c>
      <c r="I168">
        <f t="shared" si="12"/>
        <v>6.3900457784049839E-5</v>
      </c>
      <c r="J168">
        <v>2.3803000000000001E-2</v>
      </c>
      <c r="K168">
        <f t="shared" si="13"/>
        <v>8.9609074680085387E-5</v>
      </c>
      <c r="L168">
        <f t="shared" si="14"/>
        <v>0.71310252909297145</v>
      </c>
      <c r="M168" t="s">
        <v>265</v>
      </c>
    </row>
    <row r="169" spans="1:13">
      <c r="A169">
        <f t="shared" si="10"/>
        <v>1.8500000000000227</v>
      </c>
      <c r="B169">
        <v>275</v>
      </c>
      <c r="C169">
        <v>20265</v>
      </c>
      <c r="D169">
        <v>0.27994999999999998</v>
      </c>
      <c r="E169">
        <v>915.32999999999993</v>
      </c>
      <c r="F169">
        <v>655.17000000000007</v>
      </c>
      <c r="G169">
        <f t="shared" si="11"/>
        <v>1.3970877787444478</v>
      </c>
      <c r="H169" s="34">
        <v>1.914E-5</v>
      </c>
      <c r="I169">
        <f t="shared" si="12"/>
        <v>6.8369351669941061E-5</v>
      </c>
      <c r="J169">
        <v>2.4617E-2</v>
      </c>
      <c r="K169">
        <f t="shared" si="13"/>
        <v>9.6067603557414158E-5</v>
      </c>
      <c r="L169">
        <f t="shared" si="14"/>
        <v>0.71167957915261804</v>
      </c>
      <c r="M169" t="s">
        <v>265</v>
      </c>
    </row>
    <row r="170" spans="1:13">
      <c r="A170">
        <f t="shared" si="10"/>
        <v>11.850000000000023</v>
      </c>
      <c r="B170">
        <v>285</v>
      </c>
      <c r="C170">
        <v>20265</v>
      </c>
      <c r="D170">
        <v>0.27012000000000003</v>
      </c>
      <c r="E170">
        <v>916.52</v>
      </c>
      <c r="F170">
        <v>656.4</v>
      </c>
      <c r="G170">
        <f t="shared" si="11"/>
        <v>1.3962827544180378</v>
      </c>
      <c r="H170" s="34">
        <v>1.9707E-5</v>
      </c>
      <c r="I170">
        <f t="shared" si="12"/>
        <v>7.2956463793869382E-5</v>
      </c>
      <c r="J170">
        <v>2.5427999999999999E-2</v>
      </c>
      <c r="K170">
        <f t="shared" si="13"/>
        <v>1.0271018590146184E-4</v>
      </c>
      <c r="L170">
        <f t="shared" si="14"/>
        <v>0.71031381311939601</v>
      </c>
      <c r="M170" t="s">
        <v>265</v>
      </c>
    </row>
    <row r="171" spans="1:13">
      <c r="A171">
        <f t="shared" si="10"/>
        <v>21.850000000000023</v>
      </c>
      <c r="B171">
        <v>295</v>
      </c>
      <c r="C171">
        <v>20265</v>
      </c>
      <c r="D171">
        <v>0.26096000000000003</v>
      </c>
      <c r="E171">
        <v>917.88</v>
      </c>
      <c r="F171">
        <v>657.78000000000009</v>
      </c>
      <c r="G171">
        <f t="shared" si="11"/>
        <v>1.3954209614156707</v>
      </c>
      <c r="H171" s="34">
        <v>2.0265999999999999E-5</v>
      </c>
      <c r="I171">
        <f t="shared" si="12"/>
        <v>7.7659411404046582E-5</v>
      </c>
      <c r="J171">
        <v>2.6235999999999999E-2</v>
      </c>
      <c r="K171">
        <f t="shared" si="13"/>
        <v>1.0953118129460851E-4</v>
      </c>
      <c r="L171">
        <f t="shared" si="14"/>
        <v>0.709016468973929</v>
      </c>
      <c r="M171" t="s">
        <v>265</v>
      </c>
    </row>
    <row r="172" spans="1:13">
      <c r="A172">
        <f t="shared" si="10"/>
        <v>31.850000000000023</v>
      </c>
      <c r="B172">
        <v>305</v>
      </c>
      <c r="C172">
        <v>20265</v>
      </c>
      <c r="D172">
        <v>0.25240000000000001</v>
      </c>
      <c r="E172">
        <v>919.41</v>
      </c>
      <c r="F172">
        <v>659.32</v>
      </c>
      <c r="G172">
        <f t="shared" si="11"/>
        <v>1.3944821937754048</v>
      </c>
      <c r="H172" s="34">
        <v>2.0818E-5</v>
      </c>
      <c r="I172">
        <f t="shared" si="12"/>
        <v>8.2480190174326465E-5</v>
      </c>
      <c r="J172">
        <v>2.7042E-2</v>
      </c>
      <c r="K172">
        <f t="shared" si="13"/>
        <v>1.1653066768116692E-4</v>
      </c>
      <c r="L172">
        <f t="shared" si="14"/>
        <v>0.70779814288883947</v>
      </c>
      <c r="M172" t="s">
        <v>265</v>
      </c>
    </row>
    <row r="173" spans="1:13">
      <c r="A173">
        <f t="shared" si="10"/>
        <v>41.850000000000023</v>
      </c>
      <c r="B173">
        <v>315</v>
      </c>
      <c r="C173">
        <v>20265</v>
      </c>
      <c r="D173">
        <v>0.24437999999999999</v>
      </c>
      <c r="E173">
        <v>921.08999999999992</v>
      </c>
      <c r="F173">
        <v>661.03</v>
      </c>
      <c r="G173">
        <f t="shared" si="11"/>
        <v>1.3934163351133837</v>
      </c>
      <c r="H173" s="34">
        <v>2.1362999999999999E-5</v>
      </c>
      <c r="I173">
        <f t="shared" si="12"/>
        <v>8.7417137245273746E-5</v>
      </c>
      <c r="J173">
        <v>2.7847E-2</v>
      </c>
      <c r="K173">
        <f t="shared" si="13"/>
        <v>1.2371167498205753E-4</v>
      </c>
      <c r="L173">
        <f t="shared" si="14"/>
        <v>0.70661994721154864</v>
      </c>
      <c r="M173" t="s">
        <v>265</v>
      </c>
    </row>
    <row r="174" spans="1:13">
      <c r="A174">
        <f t="shared" si="10"/>
        <v>51.850000000000023</v>
      </c>
      <c r="B174">
        <v>325</v>
      </c>
      <c r="C174">
        <v>20265</v>
      </c>
      <c r="D174">
        <v>0.23685999999999999</v>
      </c>
      <c r="E174">
        <v>922.93999999999994</v>
      </c>
      <c r="F174">
        <v>662.89</v>
      </c>
      <c r="G174">
        <f t="shared" si="11"/>
        <v>1.3922973645702907</v>
      </c>
      <c r="H174" s="34">
        <v>2.1900999999999999E-5</v>
      </c>
      <c r="I174">
        <f t="shared" si="12"/>
        <v>9.2463902727349495E-5</v>
      </c>
      <c r="J174">
        <v>2.8650999999999999E-2</v>
      </c>
      <c r="K174">
        <f t="shared" si="13"/>
        <v>1.3106133611794933E-4</v>
      </c>
      <c r="L174">
        <f t="shared" si="14"/>
        <v>0.70550099263551003</v>
      </c>
      <c r="M174" t="s">
        <v>265</v>
      </c>
    </row>
    <row r="175" spans="1:13">
      <c r="A175">
        <f t="shared" ref="A175:A238" si="15">B175-273.15</f>
        <v>61.850000000000023</v>
      </c>
      <c r="B175">
        <v>335</v>
      </c>
      <c r="C175">
        <v>20265</v>
      </c>
      <c r="D175">
        <v>0.22978000000000001</v>
      </c>
      <c r="E175">
        <v>924.93000000000006</v>
      </c>
      <c r="F175">
        <v>664.90000000000009</v>
      </c>
      <c r="G175">
        <f t="shared" ref="G175:G238" si="16">E175/F175</f>
        <v>1.3910813656188901</v>
      </c>
      <c r="H175" s="34">
        <v>2.2432000000000001E-5</v>
      </c>
      <c r="I175">
        <f t="shared" ref="I175:I238" si="17">H175/D175</f>
        <v>9.7623814083035951E-5</v>
      </c>
      <c r="J175">
        <v>2.9454000000000001E-2</v>
      </c>
      <c r="K175">
        <f t="shared" ref="K175:K238" si="18">J175/E175/D175</f>
        <v>1.3858722265500264E-4</v>
      </c>
      <c r="L175">
        <f t="shared" ref="L175:L238" si="19">H175*E175/J175</f>
        <v>0.7044214626196782</v>
      </c>
      <c r="M175" t="s">
        <v>265</v>
      </c>
    </row>
    <row r="176" spans="1:13">
      <c r="A176">
        <f t="shared" si="15"/>
        <v>71.850000000000023</v>
      </c>
      <c r="B176">
        <v>345</v>
      </c>
      <c r="C176">
        <v>20265</v>
      </c>
      <c r="D176">
        <v>0.22312000000000001</v>
      </c>
      <c r="E176">
        <v>927.06999999999994</v>
      </c>
      <c r="F176">
        <v>667.05000000000007</v>
      </c>
      <c r="G176">
        <f t="shared" si="16"/>
        <v>1.3898058616295628</v>
      </c>
      <c r="H176" s="34">
        <v>2.2957000000000001E-5</v>
      </c>
      <c r="I176">
        <f t="shared" si="17"/>
        <v>1.0289082108282539E-4</v>
      </c>
      <c r="J176">
        <v>3.0256000000000002E-2</v>
      </c>
      <c r="K176">
        <f t="shared" si="18"/>
        <v>1.4627175854773077E-4</v>
      </c>
      <c r="L176">
        <f t="shared" si="19"/>
        <v>0.70342232912480152</v>
      </c>
      <c r="M176" t="s">
        <v>265</v>
      </c>
    </row>
    <row r="177" spans="1:13">
      <c r="A177">
        <f t="shared" si="15"/>
        <v>81.850000000000023</v>
      </c>
      <c r="B177">
        <v>355</v>
      </c>
      <c r="C177">
        <v>20265</v>
      </c>
      <c r="D177">
        <v>0.21682999999999999</v>
      </c>
      <c r="E177">
        <v>929.35</v>
      </c>
      <c r="F177">
        <v>669.34</v>
      </c>
      <c r="G177">
        <f t="shared" si="16"/>
        <v>1.388457286282009</v>
      </c>
      <c r="H177" s="34">
        <v>2.3476E-5</v>
      </c>
      <c r="I177">
        <f t="shared" si="17"/>
        <v>1.0826915094774709E-4</v>
      </c>
      <c r="J177">
        <v>3.1059E-2</v>
      </c>
      <c r="K177">
        <f t="shared" si="18"/>
        <v>1.5413057395456166E-4</v>
      </c>
      <c r="L177">
        <f t="shared" si="19"/>
        <v>0.70245083872629521</v>
      </c>
      <c r="M177" t="s">
        <v>265</v>
      </c>
    </row>
    <row r="178" spans="1:13">
      <c r="A178">
        <f t="shared" si="15"/>
        <v>91.850000000000023</v>
      </c>
      <c r="B178">
        <v>365</v>
      </c>
      <c r="C178">
        <v>20265</v>
      </c>
      <c r="D178">
        <v>0.21088999999999999</v>
      </c>
      <c r="E178">
        <v>931.75</v>
      </c>
      <c r="F178">
        <v>671.75</v>
      </c>
      <c r="G178">
        <f t="shared" si="16"/>
        <v>1.3870487532564197</v>
      </c>
      <c r="H178" s="34">
        <v>2.3988000000000001E-5</v>
      </c>
      <c r="I178">
        <f t="shared" si="17"/>
        <v>1.1374650291621225E-4</v>
      </c>
      <c r="J178">
        <v>3.1862000000000001E-2</v>
      </c>
      <c r="K178">
        <f t="shared" si="18"/>
        <v>1.6215025838276238E-4</v>
      </c>
      <c r="L178">
        <f t="shared" si="19"/>
        <v>0.70148826187935476</v>
      </c>
      <c r="M178" t="s">
        <v>265</v>
      </c>
    </row>
    <row r="179" spans="1:13">
      <c r="A179">
        <f t="shared" si="15"/>
        <v>101.85000000000002</v>
      </c>
      <c r="B179">
        <v>375</v>
      </c>
      <c r="C179">
        <v>20265</v>
      </c>
      <c r="D179">
        <v>0.20526</v>
      </c>
      <c r="E179">
        <v>934.2700000000001</v>
      </c>
      <c r="F179">
        <v>674.28</v>
      </c>
      <c r="G179">
        <f t="shared" si="16"/>
        <v>1.3855816574716737</v>
      </c>
      <c r="H179" s="34">
        <v>2.4494999999999998E-5</v>
      </c>
      <c r="I179">
        <f t="shared" si="17"/>
        <v>1.1933645133002046E-4</v>
      </c>
      <c r="J179">
        <v>3.2666000000000001E-2</v>
      </c>
      <c r="K179">
        <f t="shared" si="18"/>
        <v>1.7034101454501278E-4</v>
      </c>
      <c r="L179">
        <f t="shared" si="19"/>
        <v>0.70057379691422272</v>
      </c>
      <c r="M179" t="s">
        <v>265</v>
      </c>
    </row>
    <row r="180" spans="1:13">
      <c r="A180">
        <f t="shared" si="15"/>
        <v>-218.14999999999998</v>
      </c>
      <c r="B180">
        <v>55</v>
      </c>
      <c r="C180">
        <v>30397.5</v>
      </c>
      <c r="D180">
        <v>1303.5</v>
      </c>
      <c r="E180">
        <v>1671.5</v>
      </c>
      <c r="F180">
        <v>1176.6000000000001</v>
      </c>
      <c r="G180">
        <f t="shared" si="16"/>
        <v>1.4206187319394865</v>
      </c>
      <c r="H180">
        <v>8.7325E-4</v>
      </c>
      <c r="I180">
        <f t="shared" si="17"/>
        <v>6.6992711929420794E-7</v>
      </c>
      <c r="J180">
        <v>0.20007</v>
      </c>
      <c r="K180">
        <f t="shared" si="18"/>
        <v>9.1825765120047146E-8</v>
      </c>
      <c r="L180">
        <f t="shared" si="19"/>
        <v>7.2956334033088419</v>
      </c>
      <c r="M180" t="s">
        <v>267</v>
      </c>
    </row>
    <row r="181" spans="1:13">
      <c r="A181">
        <f t="shared" si="15"/>
        <v>-208.14999999999998</v>
      </c>
      <c r="B181">
        <v>65</v>
      </c>
      <c r="C181">
        <v>30397.5</v>
      </c>
      <c r="D181">
        <v>1259.7</v>
      </c>
      <c r="E181">
        <v>1677.1000000000001</v>
      </c>
      <c r="F181">
        <v>1046</v>
      </c>
      <c r="G181">
        <f t="shared" si="16"/>
        <v>1.6033460803059274</v>
      </c>
      <c r="H181">
        <v>4.9912000000000003E-4</v>
      </c>
      <c r="I181">
        <f t="shared" si="17"/>
        <v>3.9622132253711202E-7</v>
      </c>
      <c r="J181">
        <v>0.18740999999999999</v>
      </c>
      <c r="K181">
        <f t="shared" si="18"/>
        <v>8.8708793455469343E-8</v>
      </c>
      <c r="L181">
        <f t="shared" si="19"/>
        <v>4.466539416253136</v>
      </c>
      <c r="M181" t="s">
        <v>267</v>
      </c>
    </row>
    <row r="182" spans="1:13">
      <c r="A182">
        <f t="shared" si="15"/>
        <v>-198.14999999999998</v>
      </c>
      <c r="B182">
        <v>75</v>
      </c>
      <c r="C182">
        <v>30397.5</v>
      </c>
      <c r="D182">
        <v>1213.9000000000001</v>
      </c>
      <c r="E182">
        <v>1678.7</v>
      </c>
      <c r="F182">
        <v>992.11</v>
      </c>
      <c r="G182">
        <f t="shared" si="16"/>
        <v>1.6920502766830292</v>
      </c>
      <c r="H182">
        <v>3.2243000000000001E-4</v>
      </c>
      <c r="I182">
        <f t="shared" si="17"/>
        <v>2.6561496004613227E-7</v>
      </c>
      <c r="J182">
        <v>0.17346</v>
      </c>
      <c r="K182">
        <f t="shared" si="18"/>
        <v>8.512229813441572E-8</v>
      </c>
      <c r="L182">
        <f t="shared" si="19"/>
        <v>3.1203922575809986</v>
      </c>
      <c r="M182" t="s">
        <v>267</v>
      </c>
    </row>
    <row r="183" spans="1:13">
      <c r="A183">
        <f t="shared" si="15"/>
        <v>-193.17999999999998</v>
      </c>
      <c r="B183">
        <v>79.97</v>
      </c>
      <c r="C183">
        <v>30397.5</v>
      </c>
      <c r="D183">
        <v>1190.5999999999999</v>
      </c>
      <c r="E183">
        <v>1681.5</v>
      </c>
      <c r="F183">
        <v>969.85</v>
      </c>
      <c r="G183">
        <f t="shared" si="16"/>
        <v>1.7337732639067898</v>
      </c>
      <c r="H183">
        <v>2.6886999999999999E-4</v>
      </c>
      <c r="I183">
        <f t="shared" si="17"/>
        <v>2.2582731395934824E-7</v>
      </c>
      <c r="J183">
        <v>0.16636999999999999</v>
      </c>
      <c r="K183">
        <f t="shared" si="18"/>
        <v>8.3102151310251245E-8</v>
      </c>
      <c r="L183">
        <f t="shared" si="19"/>
        <v>2.7174665204063233</v>
      </c>
      <c r="M183" t="s">
        <v>267</v>
      </c>
    </row>
    <row r="184" spans="1:13">
      <c r="A184">
        <f t="shared" si="15"/>
        <v>-193.17999999999998</v>
      </c>
      <c r="B184">
        <v>79.97</v>
      </c>
      <c r="C184">
        <v>30397.5</v>
      </c>
      <c r="D184">
        <v>1.4629000000000001</v>
      </c>
      <c r="E184">
        <v>974.34</v>
      </c>
      <c r="F184">
        <v>695.06000000000006</v>
      </c>
      <c r="G184">
        <f t="shared" si="16"/>
        <v>1.4018070382413028</v>
      </c>
      <c r="H184" s="34">
        <v>6.1234999999999999E-6</v>
      </c>
      <c r="I184">
        <f t="shared" si="17"/>
        <v>4.1858636953995481E-6</v>
      </c>
      <c r="J184">
        <v>7.2905000000000001E-3</v>
      </c>
      <c r="K184">
        <f t="shared" si="18"/>
        <v>5.1148410520329385E-6</v>
      </c>
      <c r="L184">
        <f t="shared" si="19"/>
        <v>0.81837610451958021</v>
      </c>
      <c r="M184" t="s">
        <v>265</v>
      </c>
    </row>
    <row r="185" spans="1:13">
      <c r="A185">
        <f t="shared" si="15"/>
        <v>-188.14999999999998</v>
      </c>
      <c r="B185">
        <v>85</v>
      </c>
      <c r="C185">
        <v>30397.5</v>
      </c>
      <c r="D185">
        <v>1.3731</v>
      </c>
      <c r="E185">
        <v>924.33</v>
      </c>
      <c r="F185">
        <v>654.25</v>
      </c>
      <c r="G185">
        <f t="shared" si="16"/>
        <v>1.4128085594191824</v>
      </c>
      <c r="H185" s="34">
        <v>6.5146999999999996E-6</v>
      </c>
      <c r="I185">
        <f t="shared" si="17"/>
        <v>4.7445196999490204E-6</v>
      </c>
      <c r="J185">
        <v>7.7847000000000003E-3</v>
      </c>
      <c r="K185">
        <f t="shared" si="18"/>
        <v>6.1335606624879933E-6</v>
      </c>
      <c r="L185">
        <f t="shared" si="19"/>
        <v>0.77353432386604482</v>
      </c>
      <c r="M185" t="s">
        <v>265</v>
      </c>
    </row>
    <row r="186" spans="1:13">
      <c r="A186">
        <f t="shared" si="15"/>
        <v>-178.14999999999998</v>
      </c>
      <c r="B186">
        <v>95</v>
      </c>
      <c r="C186">
        <v>30397.5</v>
      </c>
      <c r="D186">
        <v>1.2251000000000001</v>
      </c>
      <c r="E186">
        <v>916.16</v>
      </c>
      <c r="F186">
        <v>649.25</v>
      </c>
      <c r="G186">
        <f t="shared" si="16"/>
        <v>1.4111051212938004</v>
      </c>
      <c r="H186" s="34">
        <v>7.2841000000000003E-6</v>
      </c>
      <c r="I186">
        <f t="shared" si="17"/>
        <v>5.9457187168394412E-6</v>
      </c>
      <c r="J186">
        <v>8.7620000000000007E-3</v>
      </c>
      <c r="K186">
        <f t="shared" si="18"/>
        <v>7.8065722350236628E-6</v>
      </c>
      <c r="L186">
        <f t="shared" si="19"/>
        <v>0.76162988541428889</v>
      </c>
      <c r="M186" t="s">
        <v>265</v>
      </c>
    </row>
    <row r="187" spans="1:13">
      <c r="A187">
        <f t="shared" si="15"/>
        <v>-168.14999999999998</v>
      </c>
      <c r="B187">
        <v>105</v>
      </c>
      <c r="C187">
        <v>30397.5</v>
      </c>
      <c r="D187">
        <v>1.1063000000000001</v>
      </c>
      <c r="E187">
        <v>916.32</v>
      </c>
      <c r="F187">
        <v>650.81999999999994</v>
      </c>
      <c r="G187">
        <f t="shared" si="16"/>
        <v>1.4079468977597493</v>
      </c>
      <c r="H187" s="34">
        <v>8.0415999999999994E-6</v>
      </c>
      <c r="I187">
        <f t="shared" si="17"/>
        <v>7.2689143993491811E-6</v>
      </c>
      <c r="J187">
        <v>9.7301999999999996E-3</v>
      </c>
      <c r="K187">
        <f t="shared" si="18"/>
        <v>9.5984628633181237E-6</v>
      </c>
      <c r="L187">
        <f t="shared" si="19"/>
        <v>0.75729984090768943</v>
      </c>
      <c r="M187" t="s">
        <v>265</v>
      </c>
    </row>
    <row r="188" spans="1:13">
      <c r="A188">
        <f t="shared" si="15"/>
        <v>-158.14999999999998</v>
      </c>
      <c r="B188">
        <v>115</v>
      </c>
      <c r="C188">
        <v>30397.5</v>
      </c>
      <c r="D188">
        <v>1.0086999999999999</v>
      </c>
      <c r="E188">
        <v>915.57999999999993</v>
      </c>
      <c r="F188">
        <v>651.24</v>
      </c>
      <c r="G188">
        <f t="shared" si="16"/>
        <v>1.4059025858362506</v>
      </c>
      <c r="H188" s="34">
        <v>8.7863999999999994E-6</v>
      </c>
      <c r="I188">
        <f t="shared" si="17"/>
        <v>8.7106176266481618E-6</v>
      </c>
      <c r="J188">
        <v>1.0688E-2</v>
      </c>
      <c r="K188">
        <f t="shared" si="18"/>
        <v>1.1572791451695228E-5</v>
      </c>
      <c r="L188">
        <f t="shared" si="19"/>
        <v>0.75268077395209576</v>
      </c>
      <c r="M188" t="s">
        <v>265</v>
      </c>
    </row>
    <row r="189" spans="1:13">
      <c r="A189">
        <f t="shared" si="15"/>
        <v>-148.14999999999998</v>
      </c>
      <c r="B189">
        <v>125</v>
      </c>
      <c r="C189">
        <v>30397.5</v>
      </c>
      <c r="D189">
        <v>0.92708000000000002</v>
      </c>
      <c r="E189">
        <v>914.59</v>
      </c>
      <c r="F189">
        <v>651.16</v>
      </c>
      <c r="G189">
        <f t="shared" si="16"/>
        <v>1.4045549480926347</v>
      </c>
      <c r="H189" s="34">
        <v>9.5185000000000004E-6</v>
      </c>
      <c r="I189">
        <f t="shared" si="17"/>
        <v>1.0267182983129827E-5</v>
      </c>
      <c r="J189">
        <v>1.1635E-2</v>
      </c>
      <c r="K189">
        <f t="shared" si="18"/>
        <v>1.3722167838826467E-5</v>
      </c>
      <c r="L189">
        <f t="shared" si="19"/>
        <v>0.74821872926514832</v>
      </c>
      <c r="M189" t="s">
        <v>265</v>
      </c>
    </row>
    <row r="190" spans="1:13">
      <c r="A190">
        <f t="shared" si="15"/>
        <v>-138.14999999999998</v>
      </c>
      <c r="B190">
        <v>135</v>
      </c>
      <c r="C190">
        <v>30397.5</v>
      </c>
      <c r="D190">
        <v>0.85777999999999999</v>
      </c>
      <c r="E190">
        <v>913.71</v>
      </c>
      <c r="F190">
        <v>650.96</v>
      </c>
      <c r="G190">
        <f t="shared" si="16"/>
        <v>1.4036346319282291</v>
      </c>
      <c r="H190" s="34">
        <v>1.0237999999999999E-5</v>
      </c>
      <c r="I190">
        <f t="shared" si="17"/>
        <v>1.1935461307095059E-5</v>
      </c>
      <c r="J190">
        <v>1.2571000000000001E-2</v>
      </c>
      <c r="K190">
        <f t="shared" si="18"/>
        <v>1.603930449902129E-5</v>
      </c>
      <c r="L190">
        <f t="shared" si="19"/>
        <v>0.74413833267043195</v>
      </c>
      <c r="M190" t="s">
        <v>265</v>
      </c>
    </row>
    <row r="191" spans="1:13">
      <c r="A191">
        <f t="shared" si="15"/>
        <v>-128.14999999999998</v>
      </c>
      <c r="B191">
        <v>145</v>
      </c>
      <c r="C191">
        <v>30397.5</v>
      </c>
      <c r="D191">
        <v>0.79818</v>
      </c>
      <c r="E191">
        <v>913</v>
      </c>
      <c r="F191">
        <v>650.76</v>
      </c>
      <c r="G191">
        <f t="shared" si="16"/>
        <v>1.4029749830966869</v>
      </c>
      <c r="H191" s="34">
        <v>1.0944999999999999E-5</v>
      </c>
      <c r="I191">
        <f t="shared" si="17"/>
        <v>1.3712445814227367E-5</v>
      </c>
      <c r="J191">
        <v>1.3495E-2</v>
      </c>
      <c r="K191">
        <f t="shared" si="18"/>
        <v>1.8518306584500549E-5</v>
      </c>
      <c r="L191">
        <f t="shared" si="19"/>
        <v>0.74048054835124111</v>
      </c>
      <c r="M191" t="s">
        <v>265</v>
      </c>
    </row>
    <row r="192" spans="1:13">
      <c r="A192">
        <f t="shared" si="15"/>
        <v>-118.14999999999998</v>
      </c>
      <c r="B192">
        <v>155</v>
      </c>
      <c r="C192">
        <v>30397.5</v>
      </c>
      <c r="D192">
        <v>0.74636000000000002</v>
      </c>
      <c r="E192">
        <v>912.44999999999993</v>
      </c>
      <c r="F192">
        <v>650.61</v>
      </c>
      <c r="G192">
        <f t="shared" si="16"/>
        <v>1.4024530824918153</v>
      </c>
      <c r="H192" s="34">
        <v>1.1639E-5</v>
      </c>
      <c r="I192">
        <f t="shared" si="17"/>
        <v>1.5594351251406826E-5</v>
      </c>
      <c r="J192">
        <v>1.4407E-2</v>
      </c>
      <c r="K192">
        <f t="shared" si="18"/>
        <v>2.1155150759692226E-5</v>
      </c>
      <c r="L192">
        <f t="shared" si="19"/>
        <v>0.73714205247449149</v>
      </c>
      <c r="M192" t="s">
        <v>265</v>
      </c>
    </row>
    <row r="193" spans="1:13">
      <c r="A193">
        <f t="shared" si="15"/>
        <v>-108.14999999999998</v>
      </c>
      <c r="B193">
        <v>165</v>
      </c>
      <c r="C193">
        <v>30397.5</v>
      </c>
      <c r="D193">
        <v>0.70089000000000001</v>
      </c>
      <c r="E193">
        <v>912.05000000000007</v>
      </c>
      <c r="F193">
        <v>650.51</v>
      </c>
      <c r="G193">
        <f t="shared" si="16"/>
        <v>1.4020537731933407</v>
      </c>
      <c r="H193" s="34">
        <v>1.2320999999999999E-5</v>
      </c>
      <c r="I193">
        <f t="shared" si="17"/>
        <v>1.7579078029362667E-5</v>
      </c>
      <c r="J193">
        <v>1.5308E-2</v>
      </c>
      <c r="K193">
        <f t="shared" si="18"/>
        <v>2.3946935374558967E-5</v>
      </c>
      <c r="L193">
        <f t="shared" si="19"/>
        <v>0.73408466488110791</v>
      </c>
      <c r="M193" t="s">
        <v>265</v>
      </c>
    </row>
    <row r="194" spans="1:13">
      <c r="A194">
        <f t="shared" si="15"/>
        <v>-98.149999999999977</v>
      </c>
      <c r="B194">
        <v>175</v>
      </c>
      <c r="C194">
        <v>30397.5</v>
      </c>
      <c r="D194">
        <v>0.66066999999999998</v>
      </c>
      <c r="E194">
        <v>911.77</v>
      </c>
      <c r="F194">
        <v>650.47</v>
      </c>
      <c r="G194">
        <f t="shared" si="16"/>
        <v>1.4017095331068303</v>
      </c>
      <c r="H194" s="34">
        <v>1.2992E-5</v>
      </c>
      <c r="I194">
        <f t="shared" si="17"/>
        <v>1.9664885646389271E-5</v>
      </c>
      <c r="J194">
        <v>1.6198000000000001E-2</v>
      </c>
      <c r="K194">
        <f t="shared" si="18"/>
        <v>2.6890043793268425E-5</v>
      </c>
      <c r="L194">
        <f t="shared" si="19"/>
        <v>0.73130731201382881</v>
      </c>
      <c r="M194" t="s">
        <v>265</v>
      </c>
    </row>
    <row r="195" spans="1:13">
      <c r="A195">
        <f t="shared" si="15"/>
        <v>-88.149999999999977</v>
      </c>
      <c r="B195">
        <v>185</v>
      </c>
      <c r="C195">
        <v>30397.5</v>
      </c>
      <c r="D195">
        <v>0.62482000000000004</v>
      </c>
      <c r="E195">
        <v>911.59999999999991</v>
      </c>
      <c r="F195">
        <v>650.49</v>
      </c>
      <c r="G195">
        <f t="shared" si="16"/>
        <v>1.401405094620978</v>
      </c>
      <c r="H195" s="34">
        <v>1.3652000000000001E-5</v>
      </c>
      <c r="I195">
        <f t="shared" si="17"/>
        <v>2.1849492653884319E-5</v>
      </c>
      <c r="J195">
        <v>1.7076999999999998E-2</v>
      </c>
      <c r="K195">
        <f t="shared" si="18"/>
        <v>2.9981429737328191E-5</v>
      </c>
      <c r="L195">
        <f t="shared" si="19"/>
        <v>0.72876753528137261</v>
      </c>
      <c r="M195" t="s">
        <v>265</v>
      </c>
    </row>
    <row r="196" spans="1:13">
      <c r="A196">
        <f t="shared" si="15"/>
        <v>-78.149999999999977</v>
      </c>
      <c r="B196">
        <v>195</v>
      </c>
      <c r="C196">
        <v>30397.5</v>
      </c>
      <c r="D196">
        <v>0.59267000000000003</v>
      </c>
      <c r="E196">
        <v>911.53</v>
      </c>
      <c r="F196">
        <v>650.59</v>
      </c>
      <c r="G196">
        <f t="shared" si="16"/>
        <v>1.4010820947140288</v>
      </c>
      <c r="H196" s="34">
        <v>1.4301000000000001E-5</v>
      </c>
      <c r="I196">
        <f t="shared" si="17"/>
        <v>2.4129785546762955E-5</v>
      </c>
      <c r="J196">
        <v>1.7946E-2</v>
      </c>
      <c r="K196">
        <f t="shared" si="18"/>
        <v>3.3218785652135511E-5</v>
      </c>
      <c r="L196">
        <f t="shared" si="19"/>
        <v>0.7263897542627884</v>
      </c>
      <c r="M196" t="s">
        <v>265</v>
      </c>
    </row>
    <row r="197" spans="1:13">
      <c r="A197">
        <f t="shared" si="15"/>
        <v>-68.149999999999977</v>
      </c>
      <c r="B197">
        <v>205</v>
      </c>
      <c r="C197">
        <v>30397.5</v>
      </c>
      <c r="D197">
        <v>0.56367999999999996</v>
      </c>
      <c r="E197">
        <v>911.56999999999994</v>
      </c>
      <c r="F197">
        <v>650.76</v>
      </c>
      <c r="G197">
        <f t="shared" si="16"/>
        <v>1.4007775524002704</v>
      </c>
      <c r="H197" s="34">
        <v>1.4939E-5</v>
      </c>
      <c r="I197">
        <f t="shared" si="17"/>
        <v>2.6502625603179112E-5</v>
      </c>
      <c r="J197">
        <v>1.8806E-2</v>
      </c>
      <c r="K197">
        <f t="shared" si="18"/>
        <v>3.6599384508816307E-5</v>
      </c>
      <c r="L197">
        <f t="shared" si="19"/>
        <v>0.72412763107518874</v>
      </c>
      <c r="M197" t="s">
        <v>265</v>
      </c>
    </row>
    <row r="198" spans="1:13">
      <c r="A198">
        <f t="shared" si="15"/>
        <v>-58.149999999999977</v>
      </c>
      <c r="B198">
        <v>215</v>
      </c>
      <c r="C198">
        <v>30397.5</v>
      </c>
      <c r="D198">
        <v>0.53739999999999999</v>
      </c>
      <c r="E198">
        <v>911.73</v>
      </c>
      <c r="F198">
        <v>651.0200000000001</v>
      </c>
      <c r="G198">
        <f t="shared" si="16"/>
        <v>1.4004638874381738</v>
      </c>
      <c r="H198" s="34">
        <v>1.5566999999999999E-5</v>
      </c>
      <c r="I198">
        <f t="shared" si="17"/>
        <v>2.89672497208783E-5</v>
      </c>
      <c r="J198">
        <v>1.9657000000000001E-2</v>
      </c>
      <c r="K198">
        <f t="shared" si="18"/>
        <v>4.011929846999156E-5</v>
      </c>
      <c r="L198">
        <f t="shared" si="19"/>
        <v>0.72202782265859478</v>
      </c>
      <c r="M198" t="s">
        <v>265</v>
      </c>
    </row>
    <row r="199" spans="1:13">
      <c r="A199">
        <f t="shared" si="15"/>
        <v>-48.149999999999977</v>
      </c>
      <c r="B199">
        <v>225</v>
      </c>
      <c r="C199">
        <v>30397.5</v>
      </c>
      <c r="D199">
        <v>0.51346000000000003</v>
      </c>
      <c r="E199">
        <v>912</v>
      </c>
      <c r="F199">
        <v>651.39</v>
      </c>
      <c r="G199">
        <f t="shared" si="16"/>
        <v>1.4000828996453738</v>
      </c>
      <c r="H199" s="34">
        <v>1.6184999999999998E-5</v>
      </c>
      <c r="I199">
        <f t="shared" si="17"/>
        <v>3.1521442760877182E-5</v>
      </c>
      <c r="J199">
        <v>2.0499E-2</v>
      </c>
      <c r="K199">
        <f t="shared" si="18"/>
        <v>4.3775510622464308E-5</v>
      </c>
      <c r="L199">
        <f t="shared" si="19"/>
        <v>0.72007024732913794</v>
      </c>
      <c r="M199" t="s">
        <v>265</v>
      </c>
    </row>
    <row r="200" spans="1:13">
      <c r="A200">
        <f t="shared" si="15"/>
        <v>-38.149999999999977</v>
      </c>
      <c r="B200">
        <v>235</v>
      </c>
      <c r="C200">
        <v>30397.5</v>
      </c>
      <c r="D200">
        <v>0.49157000000000001</v>
      </c>
      <c r="E200">
        <v>912.41000000000008</v>
      </c>
      <c r="F200">
        <v>651.87</v>
      </c>
      <c r="G200">
        <f t="shared" si="16"/>
        <v>1.3996809179744429</v>
      </c>
      <c r="H200" s="34">
        <v>1.6793999999999999E-5</v>
      </c>
      <c r="I200">
        <f t="shared" si="17"/>
        <v>3.4164005126431635E-5</v>
      </c>
      <c r="J200">
        <v>2.1335E-2</v>
      </c>
      <c r="K200">
        <f t="shared" si="18"/>
        <v>4.7568257214528237E-5</v>
      </c>
      <c r="L200">
        <f t="shared" si="19"/>
        <v>0.71821014951956874</v>
      </c>
      <c r="M200" t="s">
        <v>265</v>
      </c>
    </row>
    <row r="201" spans="1:13">
      <c r="A201">
        <f t="shared" si="15"/>
        <v>-28.149999999999977</v>
      </c>
      <c r="B201">
        <v>245</v>
      </c>
      <c r="C201">
        <v>30397.5</v>
      </c>
      <c r="D201">
        <v>0.47147</v>
      </c>
      <c r="E201">
        <v>912.96</v>
      </c>
      <c r="F201">
        <v>652.49</v>
      </c>
      <c r="G201">
        <f t="shared" si="16"/>
        <v>1.3991938573771245</v>
      </c>
      <c r="H201" s="34">
        <v>1.7394E-5</v>
      </c>
      <c r="I201">
        <f t="shared" si="17"/>
        <v>3.6893121513563962E-5</v>
      </c>
      <c r="J201">
        <v>2.2164E-2</v>
      </c>
      <c r="K201">
        <f t="shared" si="18"/>
        <v>5.1492304412378071E-5</v>
      </c>
      <c r="L201">
        <f t="shared" si="19"/>
        <v>0.71647835408770988</v>
      </c>
      <c r="M201" t="s">
        <v>265</v>
      </c>
    </row>
    <row r="202" spans="1:13">
      <c r="A202">
        <f t="shared" si="15"/>
        <v>-18.149999999999977</v>
      </c>
      <c r="B202">
        <v>255</v>
      </c>
      <c r="C202">
        <v>30397.5</v>
      </c>
      <c r="D202">
        <v>0.45295000000000002</v>
      </c>
      <c r="E202">
        <v>913.65</v>
      </c>
      <c r="F202">
        <v>653.24</v>
      </c>
      <c r="G202">
        <f t="shared" si="16"/>
        <v>1.3986436837915619</v>
      </c>
      <c r="H202" s="34">
        <v>1.7985000000000001E-5</v>
      </c>
      <c r="I202">
        <f t="shared" si="17"/>
        <v>3.9706369356441112E-5</v>
      </c>
      <c r="J202">
        <v>2.2987E-2</v>
      </c>
      <c r="K202">
        <f t="shared" si="18"/>
        <v>5.5545921144086976E-5</v>
      </c>
      <c r="L202">
        <f t="shared" si="19"/>
        <v>0.71483861530430248</v>
      </c>
      <c r="M202" t="s">
        <v>265</v>
      </c>
    </row>
    <row r="203" spans="1:13">
      <c r="A203">
        <f t="shared" si="15"/>
        <v>-8.1499999999999773</v>
      </c>
      <c r="B203">
        <v>265</v>
      </c>
      <c r="C203">
        <v>30397.5</v>
      </c>
      <c r="D203">
        <v>0.43584000000000001</v>
      </c>
      <c r="E203">
        <v>914.5</v>
      </c>
      <c r="F203">
        <v>654.15</v>
      </c>
      <c r="G203">
        <f t="shared" si="16"/>
        <v>1.3979974012076741</v>
      </c>
      <c r="H203" s="34">
        <v>1.8567999999999999E-5</v>
      </c>
      <c r="I203">
        <f t="shared" si="17"/>
        <v>4.2602790014684283E-5</v>
      </c>
      <c r="J203">
        <v>2.3805E-2</v>
      </c>
      <c r="K203">
        <f t="shared" si="18"/>
        <v>5.9725169383139481E-5</v>
      </c>
      <c r="L203">
        <f t="shared" si="19"/>
        <v>0.71331384162990963</v>
      </c>
      <c r="M203" t="s">
        <v>265</v>
      </c>
    </row>
    <row r="204" spans="1:13">
      <c r="A204">
        <f t="shared" si="15"/>
        <v>1.8500000000000227</v>
      </c>
      <c r="B204">
        <v>275</v>
      </c>
      <c r="C204">
        <v>30397.5</v>
      </c>
      <c r="D204">
        <v>0.41997000000000001</v>
      </c>
      <c r="E204">
        <v>915.52</v>
      </c>
      <c r="F204">
        <v>655.20000000000005</v>
      </c>
      <c r="G204">
        <f t="shared" si="16"/>
        <v>1.3973137973137972</v>
      </c>
      <c r="H204" s="34">
        <v>1.9143E-5</v>
      </c>
      <c r="I204">
        <f t="shared" si="17"/>
        <v>4.558182727337667E-5</v>
      </c>
      <c r="J204">
        <v>2.4618999999999999E-2</v>
      </c>
      <c r="K204">
        <f t="shared" si="18"/>
        <v>6.4030118261222641E-5</v>
      </c>
      <c r="L204">
        <f t="shared" si="19"/>
        <v>0.71188104147203379</v>
      </c>
      <c r="M204" t="s">
        <v>265</v>
      </c>
    </row>
    <row r="205" spans="1:13">
      <c r="A205">
        <f t="shared" si="15"/>
        <v>11.850000000000023</v>
      </c>
      <c r="B205">
        <v>285</v>
      </c>
      <c r="C205">
        <v>30397.5</v>
      </c>
      <c r="D205">
        <v>0.40522000000000002</v>
      </c>
      <c r="E205">
        <v>916.69999999999993</v>
      </c>
      <c r="F205">
        <v>656.42</v>
      </c>
      <c r="G205">
        <f t="shared" si="16"/>
        <v>1.3965144267389782</v>
      </c>
      <c r="H205" s="34">
        <v>1.9709000000000001E-5</v>
      </c>
      <c r="I205">
        <f t="shared" si="17"/>
        <v>4.8637777010019249E-5</v>
      </c>
      <c r="J205">
        <v>2.5430000000000001E-2</v>
      </c>
      <c r="K205">
        <f t="shared" si="18"/>
        <v>6.845863833253989E-5</v>
      </c>
      <c r="L205">
        <f t="shared" si="19"/>
        <v>0.71046953598112461</v>
      </c>
      <c r="M205" t="s">
        <v>265</v>
      </c>
    </row>
    <row r="206" spans="1:13">
      <c r="A206">
        <f t="shared" si="15"/>
        <v>21.850000000000023</v>
      </c>
      <c r="B206">
        <v>295</v>
      </c>
      <c r="C206">
        <v>30397.5</v>
      </c>
      <c r="D206">
        <v>0.39145999999999997</v>
      </c>
      <c r="E206">
        <v>918.04</v>
      </c>
      <c r="F206">
        <v>657.80000000000007</v>
      </c>
      <c r="G206">
        <f t="shared" si="16"/>
        <v>1.3956217695348128</v>
      </c>
      <c r="H206" s="34">
        <v>2.0268999999999999E-5</v>
      </c>
      <c r="I206">
        <f t="shared" si="17"/>
        <v>5.1777959433914066E-5</v>
      </c>
      <c r="J206">
        <v>2.6238000000000001E-2</v>
      </c>
      <c r="K206">
        <f t="shared" si="18"/>
        <v>7.3009896313080497E-5</v>
      </c>
      <c r="L206">
        <f t="shared" si="19"/>
        <v>0.70919097339736248</v>
      </c>
      <c r="M206" t="s">
        <v>265</v>
      </c>
    </row>
    <row r="207" spans="1:13">
      <c r="A207">
        <f t="shared" si="15"/>
        <v>31.850000000000023</v>
      </c>
      <c r="B207">
        <v>305</v>
      </c>
      <c r="C207">
        <v>30397.5</v>
      </c>
      <c r="D207">
        <v>0.37862000000000001</v>
      </c>
      <c r="E207">
        <v>919.56000000000006</v>
      </c>
      <c r="F207">
        <v>659.35</v>
      </c>
      <c r="G207">
        <f t="shared" si="16"/>
        <v>1.3946462425115644</v>
      </c>
      <c r="H207" s="34">
        <v>2.0820000000000001E-5</v>
      </c>
      <c r="I207">
        <f t="shared" si="17"/>
        <v>5.4989171200676138E-5</v>
      </c>
      <c r="J207">
        <v>2.7043999999999999E-2</v>
      </c>
      <c r="K207">
        <f t="shared" si="18"/>
        <v>7.767608074340932E-5</v>
      </c>
      <c r="L207">
        <f t="shared" si="19"/>
        <v>0.70792927081792645</v>
      </c>
      <c r="M207" t="s">
        <v>265</v>
      </c>
    </row>
    <row r="208" spans="1:13">
      <c r="A208">
        <f t="shared" si="15"/>
        <v>41.850000000000023</v>
      </c>
      <c r="B208">
        <v>315</v>
      </c>
      <c r="C208">
        <v>30397.5</v>
      </c>
      <c r="D208">
        <v>0.36659000000000003</v>
      </c>
      <c r="E208">
        <v>921.23</v>
      </c>
      <c r="F208">
        <v>661.05000000000007</v>
      </c>
      <c r="G208">
        <f t="shared" si="16"/>
        <v>1.3935859617275546</v>
      </c>
      <c r="H208" s="34">
        <v>2.1365E-5</v>
      </c>
      <c r="I208">
        <f t="shared" si="17"/>
        <v>5.828036771324913E-5</v>
      </c>
      <c r="J208">
        <v>2.7848999999999999E-2</v>
      </c>
      <c r="K208">
        <f t="shared" si="18"/>
        <v>8.2463339597887083E-5</v>
      </c>
      <c r="L208">
        <f t="shared" si="19"/>
        <v>0.70674275377930995</v>
      </c>
      <c r="M208" t="s">
        <v>265</v>
      </c>
    </row>
    <row r="209" spans="1:13">
      <c r="A209">
        <f t="shared" si="15"/>
        <v>51.850000000000023</v>
      </c>
      <c r="B209">
        <v>325</v>
      </c>
      <c r="C209">
        <v>30397.5</v>
      </c>
      <c r="D209">
        <v>0.3553</v>
      </c>
      <c r="E209">
        <v>923.06</v>
      </c>
      <c r="F209">
        <v>662.91</v>
      </c>
      <c r="G209">
        <f t="shared" si="16"/>
        <v>1.3924363789956404</v>
      </c>
      <c r="H209" s="34">
        <v>2.1903E-5</v>
      </c>
      <c r="I209">
        <f t="shared" si="17"/>
        <v>6.1646495918941734E-5</v>
      </c>
      <c r="J209">
        <v>2.8653000000000001E-2</v>
      </c>
      <c r="K209">
        <f t="shared" si="18"/>
        <v>8.7366504618209973E-5</v>
      </c>
      <c r="L209">
        <f t="shared" si="19"/>
        <v>0.70560790074337765</v>
      </c>
      <c r="M209" t="s">
        <v>265</v>
      </c>
    </row>
    <row r="210" spans="1:13">
      <c r="A210">
        <f t="shared" si="15"/>
        <v>61.850000000000023</v>
      </c>
      <c r="B210">
        <v>335</v>
      </c>
      <c r="C210">
        <v>30397.5</v>
      </c>
      <c r="D210">
        <v>0.34469</v>
      </c>
      <c r="E210">
        <v>925.05000000000007</v>
      </c>
      <c r="F210">
        <v>664.92</v>
      </c>
      <c r="G210">
        <f t="shared" si="16"/>
        <v>1.3912199963905434</v>
      </c>
      <c r="H210" s="34">
        <v>2.2433999999999999E-5</v>
      </c>
      <c r="I210">
        <f t="shared" si="17"/>
        <v>6.508456874292842E-5</v>
      </c>
      <c r="J210">
        <v>2.9456E-2</v>
      </c>
      <c r="K210">
        <f t="shared" si="18"/>
        <v>9.2380408780454886E-5</v>
      </c>
      <c r="L210">
        <f t="shared" si="19"/>
        <v>0.70452782794676805</v>
      </c>
      <c r="M210" t="s">
        <v>265</v>
      </c>
    </row>
    <row r="211" spans="1:13">
      <c r="A211">
        <f t="shared" si="15"/>
        <v>71.850000000000023</v>
      </c>
      <c r="B211">
        <v>345</v>
      </c>
      <c r="C211">
        <v>30397.5</v>
      </c>
      <c r="D211">
        <v>0.33468999999999999</v>
      </c>
      <c r="E211">
        <v>927.18</v>
      </c>
      <c r="F211">
        <v>667.07</v>
      </c>
      <c r="G211">
        <f t="shared" si="16"/>
        <v>1.389929092898796</v>
      </c>
      <c r="H211" s="34">
        <v>2.2959000000000002E-5</v>
      </c>
      <c r="I211">
        <f t="shared" si="17"/>
        <v>6.8597806925811957E-5</v>
      </c>
      <c r="J211">
        <v>3.0258E-2</v>
      </c>
      <c r="K211">
        <f t="shared" si="18"/>
        <v>9.7506468417280764E-5</v>
      </c>
      <c r="L211">
        <f t="shared" si="19"/>
        <v>0.70352057703747772</v>
      </c>
      <c r="M211" t="s">
        <v>265</v>
      </c>
    </row>
    <row r="212" spans="1:13">
      <c r="A212">
        <f t="shared" si="15"/>
        <v>81.850000000000023</v>
      </c>
      <c r="B212">
        <v>355</v>
      </c>
      <c r="C212">
        <v>30397.5</v>
      </c>
      <c r="D212">
        <v>0.32525999999999999</v>
      </c>
      <c r="E212">
        <v>929.45</v>
      </c>
      <c r="F212">
        <v>669.35</v>
      </c>
      <c r="G212">
        <f t="shared" si="16"/>
        <v>1.3885859415851198</v>
      </c>
      <c r="H212" s="34">
        <v>2.3476999999999999E-5</v>
      </c>
      <c r="I212">
        <f t="shared" si="17"/>
        <v>7.2179179733136565E-5</v>
      </c>
      <c r="J212">
        <v>3.1060999999999998E-2</v>
      </c>
      <c r="K212">
        <f t="shared" si="18"/>
        <v>1.0274453812850273E-4</v>
      </c>
      <c r="L212">
        <f t="shared" si="19"/>
        <v>0.70251111200540883</v>
      </c>
      <c r="M212" t="s">
        <v>265</v>
      </c>
    </row>
    <row r="213" spans="1:13">
      <c r="A213">
        <f t="shared" si="15"/>
        <v>91.850000000000023</v>
      </c>
      <c r="B213">
        <v>365</v>
      </c>
      <c r="C213">
        <v>30397.5</v>
      </c>
      <c r="D213">
        <v>0.31634000000000001</v>
      </c>
      <c r="E213">
        <v>931.84999999999991</v>
      </c>
      <c r="F213">
        <v>671.77</v>
      </c>
      <c r="G213">
        <f t="shared" si="16"/>
        <v>1.3871563183827798</v>
      </c>
      <c r="H213" s="34">
        <v>2.3989999999999999E-5</v>
      </c>
      <c r="I213">
        <f t="shared" si="17"/>
        <v>7.583612568755136E-5</v>
      </c>
      <c r="J213">
        <v>3.1864000000000003E-2</v>
      </c>
      <c r="K213">
        <f t="shared" si="18"/>
        <v>1.0809364792108394E-4</v>
      </c>
      <c r="L213">
        <f t="shared" si="19"/>
        <v>0.7015780033894049</v>
      </c>
      <c r="M213" t="s">
        <v>265</v>
      </c>
    </row>
    <row r="214" spans="1:13">
      <c r="A214">
        <f t="shared" si="15"/>
        <v>101.85000000000002</v>
      </c>
      <c r="B214">
        <v>375</v>
      </c>
      <c r="C214">
        <v>30397.5</v>
      </c>
      <c r="D214">
        <v>0.30790000000000001</v>
      </c>
      <c r="E214">
        <v>934.36</v>
      </c>
      <c r="F214">
        <v>674.3</v>
      </c>
      <c r="G214">
        <f t="shared" si="16"/>
        <v>1.3856740323298236</v>
      </c>
      <c r="H214" s="34">
        <v>2.4496999999999999E-5</v>
      </c>
      <c r="I214">
        <f t="shared" si="17"/>
        <v>7.9561545956479372E-5</v>
      </c>
      <c r="J214">
        <v>3.2667000000000002E-2</v>
      </c>
      <c r="K214">
        <f t="shared" si="18"/>
        <v>1.1354952599512133E-4</v>
      </c>
      <c r="L214">
        <f t="shared" si="19"/>
        <v>0.70067704166284017</v>
      </c>
      <c r="M214" t="s">
        <v>265</v>
      </c>
    </row>
    <row r="215" spans="1:13">
      <c r="A215">
        <f t="shared" si="15"/>
        <v>-218.14999999999998</v>
      </c>
      <c r="B215">
        <v>55</v>
      </c>
      <c r="C215">
        <v>40530</v>
      </c>
      <c r="D215">
        <v>1303.5</v>
      </c>
      <c r="E215">
        <v>1671.5</v>
      </c>
      <c r="F215">
        <v>1176.6000000000001</v>
      </c>
      <c r="G215">
        <f t="shared" si="16"/>
        <v>1.4206187319394865</v>
      </c>
      <c r="H215">
        <v>8.7328999999999998E-4</v>
      </c>
      <c r="I215">
        <f t="shared" si="17"/>
        <v>6.69957805907173E-7</v>
      </c>
      <c r="J215">
        <v>0.20008000000000001</v>
      </c>
      <c r="K215">
        <f t="shared" si="18"/>
        <v>9.1830354801914503E-8</v>
      </c>
      <c r="L215">
        <f t="shared" si="19"/>
        <v>7.2956029338264692</v>
      </c>
      <c r="M215" t="s">
        <v>267</v>
      </c>
    </row>
    <row r="216" spans="1:13">
      <c r="A216">
        <f t="shared" si="15"/>
        <v>-208.14999999999998</v>
      </c>
      <c r="B216">
        <v>65</v>
      </c>
      <c r="C216">
        <v>40530</v>
      </c>
      <c r="D216">
        <v>1259.7</v>
      </c>
      <c r="E216">
        <v>1677.1000000000001</v>
      </c>
      <c r="F216">
        <v>1046</v>
      </c>
      <c r="G216">
        <f t="shared" si="16"/>
        <v>1.6033460803059274</v>
      </c>
      <c r="H216">
        <v>4.9914999999999996E-4</v>
      </c>
      <c r="I216">
        <f t="shared" si="17"/>
        <v>3.962451377312058E-7</v>
      </c>
      <c r="J216">
        <v>0.18740999999999999</v>
      </c>
      <c r="K216">
        <f t="shared" si="18"/>
        <v>8.8708793455469343E-8</v>
      </c>
      <c r="L216">
        <f t="shared" si="19"/>
        <v>4.4668078811162699</v>
      </c>
      <c r="M216" t="s">
        <v>267</v>
      </c>
    </row>
    <row r="217" spans="1:13">
      <c r="A217">
        <f t="shared" si="15"/>
        <v>-198.14999999999998</v>
      </c>
      <c r="B217">
        <v>75</v>
      </c>
      <c r="C217">
        <v>40530</v>
      </c>
      <c r="D217">
        <v>1213.9000000000001</v>
      </c>
      <c r="E217">
        <v>1678.7</v>
      </c>
      <c r="F217">
        <v>992.12</v>
      </c>
      <c r="G217">
        <f t="shared" si="16"/>
        <v>1.692033221787687</v>
      </c>
      <c r="H217">
        <v>3.2245E-4</v>
      </c>
      <c r="I217">
        <f t="shared" si="17"/>
        <v>2.6563143586786392E-7</v>
      </c>
      <c r="J217">
        <v>0.17347000000000001</v>
      </c>
      <c r="K217">
        <f t="shared" si="18"/>
        <v>8.5127205450115857E-8</v>
      </c>
      <c r="L217">
        <f t="shared" si="19"/>
        <v>3.120405920332046</v>
      </c>
      <c r="M217" t="s">
        <v>267</v>
      </c>
    </row>
    <row r="218" spans="1:13">
      <c r="A218">
        <f t="shared" si="15"/>
        <v>-190.99799999999999</v>
      </c>
      <c r="B218">
        <v>82.152000000000001</v>
      </c>
      <c r="C218">
        <v>40530</v>
      </c>
      <c r="D218">
        <v>1180.2</v>
      </c>
      <c r="E218">
        <v>1683.8</v>
      </c>
      <c r="F218">
        <v>960.6</v>
      </c>
      <c r="G218">
        <f t="shared" si="16"/>
        <v>1.7528627940870289</v>
      </c>
      <c r="H218">
        <v>2.498E-4</v>
      </c>
      <c r="I218">
        <f t="shared" si="17"/>
        <v>2.1165904084053551E-7</v>
      </c>
      <c r="J218">
        <v>0.16324</v>
      </c>
      <c r="K218">
        <f t="shared" si="18"/>
        <v>8.2144874533214921E-8</v>
      </c>
      <c r="L218">
        <f t="shared" si="19"/>
        <v>2.576655476598873</v>
      </c>
      <c r="M218" t="s">
        <v>267</v>
      </c>
    </row>
    <row r="219" spans="1:13">
      <c r="A219">
        <f t="shared" si="15"/>
        <v>-190.99799999999999</v>
      </c>
      <c r="B219">
        <v>82.152000000000001</v>
      </c>
      <c r="C219">
        <v>40530</v>
      </c>
      <c r="D219">
        <v>1.9047000000000001</v>
      </c>
      <c r="E219">
        <v>971.79000000000008</v>
      </c>
      <c r="F219">
        <v>690.36</v>
      </c>
      <c r="G219">
        <f t="shared" si="16"/>
        <v>1.4076568746740832</v>
      </c>
      <c r="H219" s="34">
        <v>6.3091999999999997E-6</v>
      </c>
      <c r="I219">
        <f t="shared" si="17"/>
        <v>3.3124376542237618E-6</v>
      </c>
      <c r="J219">
        <v>7.5164999999999997E-3</v>
      </c>
      <c r="K219">
        <f t="shared" si="18"/>
        <v>4.0608472555279634E-6</v>
      </c>
      <c r="L219">
        <f t="shared" si="19"/>
        <v>0.81570111993614058</v>
      </c>
      <c r="M219" t="s">
        <v>265</v>
      </c>
    </row>
    <row r="220" spans="1:13">
      <c r="A220">
        <f t="shared" si="15"/>
        <v>-188.14999999999998</v>
      </c>
      <c r="B220">
        <v>85</v>
      </c>
      <c r="C220">
        <v>40530</v>
      </c>
      <c r="D220">
        <v>1.8378000000000001</v>
      </c>
      <c r="E220">
        <v>937.36</v>
      </c>
      <c r="F220">
        <v>662.4</v>
      </c>
      <c r="G220">
        <f t="shared" si="16"/>
        <v>1.415096618357488</v>
      </c>
      <c r="H220" s="34">
        <v>6.5294999999999999E-6</v>
      </c>
      <c r="I220">
        <f t="shared" si="17"/>
        <v>3.5528893241919683E-6</v>
      </c>
      <c r="J220">
        <v>7.7954000000000001E-3</v>
      </c>
      <c r="K220">
        <f t="shared" si="18"/>
        <v>4.52515792762855E-6</v>
      </c>
      <c r="L220">
        <f t="shared" si="19"/>
        <v>0.78514150909510738</v>
      </c>
      <c r="M220" t="s">
        <v>265</v>
      </c>
    </row>
    <row r="221" spans="1:13">
      <c r="A221">
        <f t="shared" si="15"/>
        <v>-178.14999999999998</v>
      </c>
      <c r="B221">
        <v>95</v>
      </c>
      <c r="C221">
        <v>40530</v>
      </c>
      <c r="D221">
        <v>1.6378999999999999</v>
      </c>
      <c r="E221">
        <v>918.86</v>
      </c>
      <c r="F221">
        <v>649.41999999999996</v>
      </c>
      <c r="G221">
        <f t="shared" si="16"/>
        <v>1.4148932893966926</v>
      </c>
      <c r="H221" s="34">
        <v>7.2965999999999997E-6</v>
      </c>
      <c r="I221">
        <f t="shared" si="17"/>
        <v>4.4548507234873925E-6</v>
      </c>
      <c r="J221">
        <v>8.7709999999999993E-3</v>
      </c>
      <c r="K221">
        <f t="shared" si="18"/>
        <v>5.8279039020892363E-6</v>
      </c>
      <c r="L221">
        <f t="shared" si="19"/>
        <v>0.76440016828183799</v>
      </c>
      <c r="M221" t="s">
        <v>265</v>
      </c>
    </row>
    <row r="222" spans="1:13">
      <c r="A222">
        <f t="shared" si="15"/>
        <v>-168.14999999999998</v>
      </c>
      <c r="B222">
        <v>105</v>
      </c>
      <c r="C222">
        <v>40530</v>
      </c>
      <c r="D222">
        <v>1.4781</v>
      </c>
      <c r="E222">
        <v>918.57999999999993</v>
      </c>
      <c r="F222">
        <v>651.15</v>
      </c>
      <c r="G222">
        <f t="shared" si="16"/>
        <v>1.4107041388312984</v>
      </c>
      <c r="H222" s="34">
        <v>8.0523000000000008E-6</v>
      </c>
      <c r="I222">
        <f t="shared" si="17"/>
        <v>5.4477369596103112E-6</v>
      </c>
      <c r="J222">
        <v>9.7380000000000001E-3</v>
      </c>
      <c r="K222">
        <f t="shared" si="18"/>
        <v>7.1721434584419566E-6</v>
      </c>
      <c r="L222">
        <f t="shared" si="19"/>
        <v>0.75956887800369688</v>
      </c>
      <c r="M222" t="s">
        <v>265</v>
      </c>
    </row>
    <row r="223" spans="1:13">
      <c r="A223">
        <f t="shared" si="15"/>
        <v>-158.14999999999998</v>
      </c>
      <c r="B223">
        <v>115</v>
      </c>
      <c r="C223">
        <v>40530</v>
      </c>
      <c r="D223">
        <v>1.3471</v>
      </c>
      <c r="E223">
        <v>917.54000000000008</v>
      </c>
      <c r="F223">
        <v>651.68000000000006</v>
      </c>
      <c r="G223">
        <f t="shared" si="16"/>
        <v>1.4079609624355511</v>
      </c>
      <c r="H223" s="34">
        <v>8.7957999999999997E-6</v>
      </c>
      <c r="I223">
        <f t="shared" si="17"/>
        <v>6.529433598099621E-6</v>
      </c>
      <c r="J223">
        <v>1.0695E-2</v>
      </c>
      <c r="K223">
        <f t="shared" si="18"/>
        <v>8.6527856718322207E-6</v>
      </c>
      <c r="L223">
        <f t="shared" si="19"/>
        <v>0.75460479962599358</v>
      </c>
      <c r="M223" t="s">
        <v>265</v>
      </c>
    </row>
    <row r="224" spans="1:13">
      <c r="A224">
        <f t="shared" si="15"/>
        <v>-148.14999999999998</v>
      </c>
      <c r="B224">
        <v>125</v>
      </c>
      <c r="C224">
        <v>40530</v>
      </c>
      <c r="D224">
        <v>1.2376</v>
      </c>
      <c r="E224">
        <v>916.22</v>
      </c>
      <c r="F224">
        <v>651.56999999999994</v>
      </c>
      <c r="G224">
        <f t="shared" si="16"/>
        <v>1.4061727826634132</v>
      </c>
      <c r="H224" s="34">
        <v>9.5266999999999998E-6</v>
      </c>
      <c r="I224">
        <f t="shared" si="17"/>
        <v>7.6977213962508083E-6</v>
      </c>
      <c r="J224">
        <v>1.1641E-2</v>
      </c>
      <c r="K224">
        <f t="shared" si="18"/>
        <v>1.0266211823890623E-5</v>
      </c>
      <c r="L224">
        <f t="shared" si="19"/>
        <v>0.7498112768662486</v>
      </c>
      <c r="M224" t="s">
        <v>265</v>
      </c>
    </row>
    <row r="225" spans="1:13">
      <c r="A225">
        <f t="shared" si="15"/>
        <v>-138.14999999999998</v>
      </c>
      <c r="B225">
        <v>135</v>
      </c>
      <c r="C225">
        <v>40530</v>
      </c>
      <c r="D225">
        <v>1.1448</v>
      </c>
      <c r="E225">
        <v>915.03</v>
      </c>
      <c r="F225">
        <v>651.29999999999995</v>
      </c>
      <c r="G225">
        <f t="shared" si="16"/>
        <v>1.4049286043298019</v>
      </c>
      <c r="H225" s="34">
        <v>1.0244999999999999E-5</v>
      </c>
      <c r="I225">
        <f t="shared" si="17"/>
        <v>8.9491614255765194E-6</v>
      </c>
      <c r="J225">
        <v>1.2576E-2</v>
      </c>
      <c r="K225">
        <f t="shared" si="18"/>
        <v>1.2005425994327069E-5</v>
      </c>
      <c r="L225">
        <f t="shared" si="19"/>
        <v>0.74542639551526713</v>
      </c>
      <c r="M225" t="s">
        <v>265</v>
      </c>
    </row>
    <row r="226" spans="1:13">
      <c r="A226">
        <f t="shared" si="15"/>
        <v>-128.14999999999998</v>
      </c>
      <c r="B226">
        <v>145</v>
      </c>
      <c r="C226">
        <v>40530</v>
      </c>
      <c r="D226">
        <v>1.0650999999999999</v>
      </c>
      <c r="E226">
        <v>914.08</v>
      </c>
      <c r="F226">
        <v>651.03</v>
      </c>
      <c r="G226">
        <f t="shared" si="16"/>
        <v>1.4040520406125678</v>
      </c>
      <c r="H226" s="34">
        <v>1.0951000000000001E-5</v>
      </c>
      <c r="I226">
        <f t="shared" si="17"/>
        <v>1.0281663693549902E-5</v>
      </c>
      <c r="J226">
        <v>1.35E-2</v>
      </c>
      <c r="K226">
        <f t="shared" si="18"/>
        <v>1.3866254824244666E-5</v>
      </c>
      <c r="L226">
        <f t="shared" si="19"/>
        <v>0.74148815407407409</v>
      </c>
      <c r="M226" t="s">
        <v>265</v>
      </c>
    </row>
    <row r="227" spans="1:13">
      <c r="A227">
        <f t="shared" si="15"/>
        <v>-118.14999999999998</v>
      </c>
      <c r="B227">
        <v>155</v>
      </c>
      <c r="C227">
        <v>40530</v>
      </c>
      <c r="D227">
        <v>0.99580000000000002</v>
      </c>
      <c r="E227">
        <v>913.34</v>
      </c>
      <c r="F227">
        <v>650.81999999999994</v>
      </c>
      <c r="G227">
        <f t="shared" si="16"/>
        <v>1.4033680587566457</v>
      </c>
      <c r="H227" s="34">
        <v>1.1644999999999999E-5</v>
      </c>
      <c r="I227">
        <f t="shared" si="17"/>
        <v>1.1694115284193613E-5</v>
      </c>
      <c r="J227">
        <v>1.4411999999999999E-2</v>
      </c>
      <c r="K227">
        <f t="shared" si="18"/>
        <v>1.5846000065626978E-5</v>
      </c>
      <c r="L227">
        <f t="shared" si="19"/>
        <v>0.73798531085206776</v>
      </c>
      <c r="M227" t="s">
        <v>265</v>
      </c>
    </row>
    <row r="228" spans="1:13">
      <c r="A228">
        <f t="shared" si="15"/>
        <v>-108.14999999999998</v>
      </c>
      <c r="B228">
        <v>165</v>
      </c>
      <c r="C228">
        <v>40530</v>
      </c>
      <c r="D228">
        <v>0.93503000000000003</v>
      </c>
      <c r="E228">
        <v>912.79</v>
      </c>
      <c r="F228">
        <v>650.68000000000006</v>
      </c>
      <c r="G228">
        <f t="shared" si="16"/>
        <v>1.402824737198008</v>
      </c>
      <c r="H228" s="34">
        <v>1.2327000000000001E-5</v>
      </c>
      <c r="I228">
        <f t="shared" si="17"/>
        <v>1.3183534218153428E-5</v>
      </c>
      <c r="J228">
        <v>1.5311999999999999E-2</v>
      </c>
      <c r="K228">
        <f t="shared" si="18"/>
        <v>1.7940539616823025E-5</v>
      </c>
      <c r="L228">
        <f t="shared" si="19"/>
        <v>0.73484602468652038</v>
      </c>
      <c r="M228" t="s">
        <v>265</v>
      </c>
    </row>
    <row r="229" spans="1:13">
      <c r="A229">
        <f t="shared" si="15"/>
        <v>-98.149999999999977</v>
      </c>
      <c r="B229">
        <v>175</v>
      </c>
      <c r="C229">
        <v>40530</v>
      </c>
      <c r="D229">
        <v>0.88129000000000002</v>
      </c>
      <c r="E229">
        <v>912.4</v>
      </c>
      <c r="F229">
        <v>650.61</v>
      </c>
      <c r="G229">
        <f t="shared" si="16"/>
        <v>1.402376231536558</v>
      </c>
      <c r="H229" s="34">
        <v>1.2996999999999999E-5</v>
      </c>
      <c r="I229">
        <f t="shared" si="17"/>
        <v>1.4747699395204755E-5</v>
      </c>
      <c r="J229">
        <v>1.6202000000000001E-2</v>
      </c>
      <c r="K229">
        <f t="shared" si="18"/>
        <v>2.0149510913093011E-5</v>
      </c>
      <c r="L229">
        <f t="shared" si="19"/>
        <v>0.73191351684977146</v>
      </c>
      <c r="M229" t="s">
        <v>265</v>
      </c>
    </row>
    <row r="230" spans="1:13">
      <c r="A230">
        <f t="shared" si="15"/>
        <v>-88.149999999999977</v>
      </c>
      <c r="B230">
        <v>185</v>
      </c>
      <c r="C230">
        <v>40530</v>
      </c>
      <c r="D230">
        <v>0.83340999999999998</v>
      </c>
      <c r="E230">
        <v>912.13</v>
      </c>
      <c r="F230">
        <v>650.61</v>
      </c>
      <c r="G230">
        <f t="shared" si="16"/>
        <v>1.4019612363781682</v>
      </c>
      <c r="H230" s="34">
        <v>1.3655999999999999E-5</v>
      </c>
      <c r="I230">
        <f t="shared" si="17"/>
        <v>1.6385692516288502E-5</v>
      </c>
      <c r="J230">
        <v>1.7080999999999999E-2</v>
      </c>
      <c r="K230">
        <f t="shared" si="18"/>
        <v>2.2469729568232973E-5</v>
      </c>
      <c r="L230">
        <f t="shared" si="19"/>
        <v>0.72923407763011527</v>
      </c>
      <c r="M230" t="s">
        <v>265</v>
      </c>
    </row>
    <row r="231" spans="1:13">
      <c r="A231">
        <f t="shared" si="15"/>
        <v>-78.149999999999977</v>
      </c>
      <c r="B231">
        <v>195</v>
      </c>
      <c r="C231">
        <v>40530</v>
      </c>
      <c r="D231">
        <v>0.79049000000000003</v>
      </c>
      <c r="E231">
        <v>912</v>
      </c>
      <c r="F231">
        <v>650.68000000000006</v>
      </c>
      <c r="G231">
        <f t="shared" si="16"/>
        <v>1.4016106227331406</v>
      </c>
      <c r="H231" s="34">
        <v>1.4304999999999999E-5</v>
      </c>
      <c r="I231">
        <f t="shared" si="17"/>
        <v>1.8096370605573757E-5</v>
      </c>
      <c r="J231">
        <v>1.7950000000000001E-2</v>
      </c>
      <c r="K231">
        <f t="shared" si="18"/>
        <v>2.4898502882844376E-5</v>
      </c>
      <c r="L231">
        <f t="shared" si="19"/>
        <v>0.72680557103064058</v>
      </c>
      <c r="M231" t="s">
        <v>265</v>
      </c>
    </row>
    <row r="232" spans="1:13">
      <c r="A232">
        <f t="shared" si="15"/>
        <v>-68.149999999999977</v>
      </c>
      <c r="B232">
        <v>205</v>
      </c>
      <c r="C232">
        <v>40530</v>
      </c>
      <c r="D232">
        <v>0.75178</v>
      </c>
      <c r="E232">
        <v>911.98</v>
      </c>
      <c r="F232">
        <v>650.83000000000004</v>
      </c>
      <c r="G232">
        <f t="shared" si="16"/>
        <v>1.4012568566292272</v>
      </c>
      <c r="H232" s="34">
        <v>1.4943000000000001E-5</v>
      </c>
      <c r="I232">
        <f t="shared" si="17"/>
        <v>1.9876825667083455E-5</v>
      </c>
      <c r="J232">
        <v>1.8808999999999999E-2</v>
      </c>
      <c r="K232">
        <f t="shared" si="18"/>
        <v>2.7434030962883098E-5</v>
      </c>
      <c r="L232">
        <f t="shared" si="19"/>
        <v>0.72453172098463503</v>
      </c>
      <c r="M232" t="s">
        <v>265</v>
      </c>
    </row>
    <row r="233" spans="1:13">
      <c r="A233">
        <f t="shared" si="15"/>
        <v>-58.149999999999977</v>
      </c>
      <c r="B233">
        <v>215</v>
      </c>
      <c r="C233">
        <v>40530</v>
      </c>
      <c r="D233">
        <v>0.7167</v>
      </c>
      <c r="E233">
        <v>912.08</v>
      </c>
      <c r="F233">
        <v>651.08999999999992</v>
      </c>
      <c r="G233">
        <f t="shared" si="16"/>
        <v>1.4008508808306073</v>
      </c>
      <c r="H233" s="34">
        <v>1.5571000000000001E-5</v>
      </c>
      <c r="I233">
        <f t="shared" si="17"/>
        <v>2.1725966234128647E-5</v>
      </c>
      <c r="J233">
        <v>1.966E-2</v>
      </c>
      <c r="K233">
        <f t="shared" si="18"/>
        <v>3.0075522175621782E-5</v>
      </c>
      <c r="L233">
        <f t="shared" si="19"/>
        <v>0.72238034994913536</v>
      </c>
      <c r="M233" t="s">
        <v>265</v>
      </c>
    </row>
    <row r="234" spans="1:13">
      <c r="A234">
        <f t="shared" si="15"/>
        <v>-48.149999999999977</v>
      </c>
      <c r="B234">
        <v>225</v>
      </c>
      <c r="C234">
        <v>40530</v>
      </c>
      <c r="D234">
        <v>0.68474999999999997</v>
      </c>
      <c r="E234">
        <v>912.32</v>
      </c>
      <c r="F234">
        <v>651.44000000000005</v>
      </c>
      <c r="G234">
        <f t="shared" si="16"/>
        <v>1.4004666584796757</v>
      </c>
      <c r="H234" s="34">
        <v>1.6189E-5</v>
      </c>
      <c r="I234">
        <f t="shared" si="17"/>
        <v>2.3642205184373861E-5</v>
      </c>
      <c r="J234">
        <v>2.0503E-2</v>
      </c>
      <c r="K234">
        <f t="shared" si="18"/>
        <v>3.2819969652533159E-5</v>
      </c>
      <c r="L234">
        <f t="shared" si="19"/>
        <v>0.72036036092279188</v>
      </c>
      <c r="M234" t="s">
        <v>265</v>
      </c>
    </row>
    <row r="235" spans="1:13">
      <c r="A235">
        <f t="shared" si="15"/>
        <v>-38.149999999999977</v>
      </c>
      <c r="B235">
        <v>235</v>
      </c>
      <c r="C235">
        <v>40530</v>
      </c>
      <c r="D235">
        <v>0.65554000000000001</v>
      </c>
      <c r="E235">
        <v>912.69</v>
      </c>
      <c r="F235">
        <v>651.92000000000007</v>
      </c>
      <c r="G235">
        <f t="shared" si="16"/>
        <v>1.4000030678610871</v>
      </c>
      <c r="H235" s="34">
        <v>1.6798000000000001E-5</v>
      </c>
      <c r="I235">
        <f t="shared" si="17"/>
        <v>2.562467583976569E-5</v>
      </c>
      <c r="J235">
        <v>2.1337999999999999E-2</v>
      </c>
      <c r="K235">
        <f t="shared" si="18"/>
        <v>3.5664096138411972E-5</v>
      </c>
      <c r="L235">
        <f t="shared" si="19"/>
        <v>0.71850063829787247</v>
      </c>
      <c r="M235" t="s">
        <v>265</v>
      </c>
    </row>
    <row r="236" spans="1:13">
      <c r="A236">
        <f t="shared" si="15"/>
        <v>-28.149999999999977</v>
      </c>
      <c r="B236">
        <v>245</v>
      </c>
      <c r="C236">
        <v>40530</v>
      </c>
      <c r="D236">
        <v>0.62871999999999995</v>
      </c>
      <c r="E236">
        <v>913.20999999999992</v>
      </c>
      <c r="F236">
        <v>652.53000000000009</v>
      </c>
      <c r="G236">
        <f t="shared" si="16"/>
        <v>1.399491211132055</v>
      </c>
      <c r="H236" s="34">
        <v>1.7397E-5</v>
      </c>
      <c r="I236">
        <f t="shared" si="17"/>
        <v>2.7670505153327396E-5</v>
      </c>
      <c r="J236">
        <v>2.2166000000000002E-2</v>
      </c>
      <c r="K236">
        <f t="shared" si="18"/>
        <v>3.8606407868936063E-5</v>
      </c>
      <c r="L236">
        <f t="shared" si="19"/>
        <v>0.71673348236037149</v>
      </c>
      <c r="M236" t="s">
        <v>265</v>
      </c>
    </row>
    <row r="237" spans="1:13">
      <c r="A237">
        <f t="shared" si="15"/>
        <v>-18.149999999999977</v>
      </c>
      <c r="B237">
        <v>255</v>
      </c>
      <c r="C237">
        <v>40530</v>
      </c>
      <c r="D237">
        <v>0.60401000000000005</v>
      </c>
      <c r="E237">
        <v>913.88</v>
      </c>
      <c r="F237">
        <v>653.28</v>
      </c>
      <c r="G237">
        <f t="shared" si="16"/>
        <v>1.3989101151114378</v>
      </c>
      <c r="H237" s="34">
        <v>1.7988000000000001E-5</v>
      </c>
      <c r="I237">
        <f t="shared" si="17"/>
        <v>2.9780963891326303E-5</v>
      </c>
      <c r="J237">
        <v>2.299E-2</v>
      </c>
      <c r="K237">
        <f t="shared" si="18"/>
        <v>4.1649104627548711E-5</v>
      </c>
      <c r="L237">
        <f t="shared" si="19"/>
        <v>0.71504451674641156</v>
      </c>
      <c r="M237" t="s">
        <v>265</v>
      </c>
    </row>
    <row r="238" spans="1:13">
      <c r="A238">
        <f t="shared" si="15"/>
        <v>-8.1499999999999773</v>
      </c>
      <c r="B238">
        <v>265</v>
      </c>
      <c r="C238">
        <v>40530</v>
      </c>
      <c r="D238">
        <v>0.58118000000000003</v>
      </c>
      <c r="E238">
        <v>914.71</v>
      </c>
      <c r="F238">
        <v>654.17999999999995</v>
      </c>
      <c r="G238">
        <f t="shared" si="16"/>
        <v>1.3982543030970072</v>
      </c>
      <c r="H238" s="34">
        <v>1.8570999999999999E-5</v>
      </c>
      <c r="I238">
        <f t="shared" si="17"/>
        <v>3.1953955745208023E-5</v>
      </c>
      <c r="J238">
        <v>2.3807999999999999E-2</v>
      </c>
      <c r="K238">
        <f t="shared" si="18"/>
        <v>4.47846130591505E-5</v>
      </c>
      <c r="L238">
        <f t="shared" si="19"/>
        <v>0.71350299941196249</v>
      </c>
      <c r="M238" t="s">
        <v>265</v>
      </c>
    </row>
    <row r="239" spans="1:13">
      <c r="A239">
        <f t="shared" ref="A239:A302" si="20">B239-273.15</f>
        <v>1.8500000000000227</v>
      </c>
      <c r="B239">
        <v>275</v>
      </c>
      <c r="C239">
        <v>40530</v>
      </c>
      <c r="D239">
        <v>0.56001000000000001</v>
      </c>
      <c r="E239">
        <v>915.71</v>
      </c>
      <c r="F239">
        <v>655.24</v>
      </c>
      <c r="G239">
        <f t="shared" ref="G239:G302" si="21">E239/F239</f>
        <v>1.3975184665160858</v>
      </c>
      <c r="H239" s="34">
        <v>1.9145000000000001E-5</v>
      </c>
      <c r="I239">
        <f t="shared" ref="I239:I302" si="22">H239/D239</f>
        <v>3.4186889519830001E-5</v>
      </c>
      <c r="J239">
        <v>2.4622000000000002E-2</v>
      </c>
      <c r="K239">
        <f t="shared" ref="K239:K302" si="23">J239/E239/D239</f>
        <v>4.8014187916011769E-5</v>
      </c>
      <c r="L239">
        <f t="shared" ref="L239:L302" si="24">H239*E239/J239</f>
        <v>0.71201640605962147</v>
      </c>
      <c r="M239" t="s">
        <v>265</v>
      </c>
    </row>
    <row r="240" spans="1:13">
      <c r="A240">
        <f t="shared" si="20"/>
        <v>11.850000000000023</v>
      </c>
      <c r="B240">
        <v>285</v>
      </c>
      <c r="C240">
        <v>40530</v>
      </c>
      <c r="D240">
        <v>0.54032999999999998</v>
      </c>
      <c r="E240">
        <v>916.87</v>
      </c>
      <c r="F240">
        <v>656.44999999999993</v>
      </c>
      <c r="G240">
        <f t="shared" si="21"/>
        <v>1.3967095742249982</v>
      </c>
      <c r="H240" s="34">
        <v>1.9712E-5</v>
      </c>
      <c r="I240">
        <f t="shared" si="22"/>
        <v>3.6481409509003759E-5</v>
      </c>
      <c r="J240">
        <v>2.5433000000000001E-2</v>
      </c>
      <c r="K240">
        <f t="shared" si="23"/>
        <v>5.1337030903926343E-5</v>
      </c>
      <c r="L240">
        <f t="shared" si="24"/>
        <v>0.71062562182990607</v>
      </c>
      <c r="M240" t="s">
        <v>265</v>
      </c>
    </row>
    <row r="241" spans="1:13">
      <c r="A241">
        <f t="shared" si="20"/>
        <v>21.850000000000023</v>
      </c>
      <c r="B241">
        <v>295</v>
      </c>
      <c r="C241">
        <v>40530</v>
      </c>
      <c r="D241">
        <v>0.52198999999999995</v>
      </c>
      <c r="E241">
        <v>918.20999999999992</v>
      </c>
      <c r="F241">
        <v>657.83</v>
      </c>
      <c r="G241">
        <f t="shared" si="21"/>
        <v>1.3958165483483573</v>
      </c>
      <c r="H241" s="34">
        <v>2.0271E-5</v>
      </c>
      <c r="I241">
        <f t="shared" si="22"/>
        <v>3.8834077281173974E-5</v>
      </c>
      <c r="J241">
        <v>2.6241E-2</v>
      </c>
      <c r="K241">
        <f t="shared" si="23"/>
        <v>5.4748998584201675E-5</v>
      </c>
      <c r="L241">
        <f t="shared" si="24"/>
        <v>0.70931118897907852</v>
      </c>
      <c r="M241" t="s">
        <v>265</v>
      </c>
    </row>
    <row r="242" spans="1:13">
      <c r="A242">
        <f t="shared" si="20"/>
        <v>31.850000000000023</v>
      </c>
      <c r="B242">
        <v>305</v>
      </c>
      <c r="C242">
        <v>40530</v>
      </c>
      <c r="D242">
        <v>0.50485000000000002</v>
      </c>
      <c r="E242">
        <v>919.71</v>
      </c>
      <c r="F242">
        <v>659.37</v>
      </c>
      <c r="G242">
        <f t="shared" si="21"/>
        <v>1.3948314300013649</v>
      </c>
      <c r="H242" s="34">
        <v>2.0823E-5</v>
      </c>
      <c r="I242">
        <f t="shared" si="22"/>
        <v>4.1245914628107357E-5</v>
      </c>
      <c r="J242">
        <v>2.7047000000000002E-2</v>
      </c>
      <c r="K242">
        <f t="shared" si="23"/>
        <v>5.8251328145411507E-5</v>
      </c>
      <c r="L242">
        <f t="shared" si="24"/>
        <v>0.70806822679040182</v>
      </c>
      <c r="M242" t="s">
        <v>265</v>
      </c>
    </row>
    <row r="243" spans="1:13">
      <c r="A243">
        <f t="shared" si="20"/>
        <v>41.850000000000023</v>
      </c>
      <c r="B243">
        <v>315</v>
      </c>
      <c r="C243">
        <v>40530</v>
      </c>
      <c r="D243">
        <v>0.48881000000000002</v>
      </c>
      <c r="E243">
        <v>921.37</v>
      </c>
      <c r="F243">
        <v>661.07</v>
      </c>
      <c r="G243">
        <f t="shared" si="21"/>
        <v>1.3937555780779645</v>
      </c>
      <c r="H243" s="34">
        <v>2.1367000000000001E-5</v>
      </c>
      <c r="I243">
        <f t="shared" si="22"/>
        <v>4.3712280845318224E-5</v>
      </c>
      <c r="J243">
        <v>2.7851000000000001E-2</v>
      </c>
      <c r="K243">
        <f t="shared" si="23"/>
        <v>6.1839596020426009E-5</v>
      </c>
      <c r="L243">
        <f t="shared" si="24"/>
        <v>0.70686556281641588</v>
      </c>
      <c r="M243" t="s">
        <v>265</v>
      </c>
    </row>
    <row r="244" spans="1:13">
      <c r="A244">
        <f t="shared" si="20"/>
        <v>51.850000000000023</v>
      </c>
      <c r="B244">
        <v>325</v>
      </c>
      <c r="C244">
        <v>40530</v>
      </c>
      <c r="D244">
        <v>0.47375</v>
      </c>
      <c r="E244">
        <v>923.18999999999994</v>
      </c>
      <c r="F244">
        <v>662.93000000000006</v>
      </c>
      <c r="G244">
        <f t="shared" si="21"/>
        <v>1.3925904695820068</v>
      </c>
      <c r="H244" s="34">
        <v>2.1905000000000001E-5</v>
      </c>
      <c r="I244">
        <f t="shared" si="22"/>
        <v>4.6237467018469657E-5</v>
      </c>
      <c r="J244">
        <v>2.8655E-2</v>
      </c>
      <c r="K244">
        <f t="shared" si="23"/>
        <v>6.5517919525394646E-5</v>
      </c>
      <c r="L244">
        <f t="shared" si="24"/>
        <v>0.70572245506892339</v>
      </c>
      <c r="M244" t="s">
        <v>265</v>
      </c>
    </row>
    <row r="245" spans="1:13">
      <c r="A245">
        <f t="shared" si="20"/>
        <v>61.850000000000023</v>
      </c>
      <c r="B245">
        <v>335</v>
      </c>
      <c r="C245">
        <v>40530</v>
      </c>
      <c r="D245">
        <v>0.45960000000000001</v>
      </c>
      <c r="E245">
        <v>925.17000000000007</v>
      </c>
      <c r="F245">
        <v>664.93000000000006</v>
      </c>
      <c r="G245">
        <f t="shared" si="21"/>
        <v>1.3913795437113681</v>
      </c>
      <c r="H245" s="34">
        <v>2.2436E-5</v>
      </c>
      <c r="I245">
        <f t="shared" si="22"/>
        <v>4.8816362053959961E-5</v>
      </c>
      <c r="J245">
        <v>2.9457000000000001E-2</v>
      </c>
      <c r="K245">
        <f t="shared" si="23"/>
        <v>6.9276661905421876E-5</v>
      </c>
      <c r="L245">
        <f t="shared" si="24"/>
        <v>0.7046581158977494</v>
      </c>
      <c r="M245" t="s">
        <v>265</v>
      </c>
    </row>
    <row r="246" spans="1:13">
      <c r="A246">
        <f t="shared" si="20"/>
        <v>71.850000000000023</v>
      </c>
      <c r="B246">
        <v>345</v>
      </c>
      <c r="C246">
        <v>40530</v>
      </c>
      <c r="D246">
        <v>0.44625999999999999</v>
      </c>
      <c r="E246">
        <v>927.29</v>
      </c>
      <c r="F246">
        <v>667.08</v>
      </c>
      <c r="G246">
        <f t="shared" si="21"/>
        <v>1.3900731546441205</v>
      </c>
      <c r="H246" s="34">
        <v>2.2960999999999999E-5</v>
      </c>
      <c r="I246">
        <f t="shared" si="22"/>
        <v>5.1452068300990455E-5</v>
      </c>
      <c r="J246">
        <v>3.0259999999999999E-2</v>
      </c>
      <c r="K246">
        <f t="shared" si="23"/>
        <v>7.3124917018866373E-5</v>
      </c>
      <c r="L246">
        <f t="shared" si="24"/>
        <v>0.70361882650363505</v>
      </c>
      <c r="M246" t="s">
        <v>265</v>
      </c>
    </row>
    <row r="247" spans="1:13">
      <c r="A247">
        <f t="shared" si="20"/>
        <v>81.850000000000023</v>
      </c>
      <c r="B247">
        <v>355</v>
      </c>
      <c r="C247">
        <v>40530</v>
      </c>
      <c r="D247">
        <v>0.43368000000000001</v>
      </c>
      <c r="E247">
        <v>929.55</v>
      </c>
      <c r="F247">
        <v>669.37</v>
      </c>
      <c r="G247">
        <f t="shared" si="21"/>
        <v>1.3886938464526344</v>
      </c>
      <c r="H247" s="34">
        <v>2.3479E-5</v>
      </c>
      <c r="I247">
        <f t="shared" si="22"/>
        <v>5.4138996495111602E-5</v>
      </c>
      <c r="J247">
        <v>3.1063E-2</v>
      </c>
      <c r="K247">
        <f t="shared" si="23"/>
        <v>7.7055074947998301E-5</v>
      </c>
      <c r="L247">
        <f t="shared" si="24"/>
        <v>0.70260130863084691</v>
      </c>
      <c r="M247" t="s">
        <v>265</v>
      </c>
    </row>
    <row r="248" spans="1:13">
      <c r="A248">
        <f t="shared" si="20"/>
        <v>91.850000000000023</v>
      </c>
      <c r="B248">
        <v>365</v>
      </c>
      <c r="C248">
        <v>40530</v>
      </c>
      <c r="D248">
        <v>0.42179</v>
      </c>
      <c r="E248">
        <v>931.93999999999994</v>
      </c>
      <c r="F248">
        <v>671.78000000000009</v>
      </c>
      <c r="G248">
        <f t="shared" si="21"/>
        <v>1.3872696418470329</v>
      </c>
      <c r="H248" s="34">
        <v>2.3992E-5</v>
      </c>
      <c r="I248">
        <f t="shared" si="22"/>
        <v>5.6881386471941011E-5</v>
      </c>
      <c r="J248">
        <v>3.1865999999999998E-2</v>
      </c>
      <c r="K248">
        <f t="shared" si="23"/>
        <v>8.106685412808949E-5</v>
      </c>
      <c r="L248">
        <f t="shared" si="24"/>
        <v>0.70166021715935478</v>
      </c>
      <c r="M248" t="s">
        <v>265</v>
      </c>
    </row>
    <row r="249" spans="1:13">
      <c r="A249">
        <f t="shared" si="20"/>
        <v>101.85000000000002</v>
      </c>
      <c r="B249">
        <v>375</v>
      </c>
      <c r="C249">
        <v>40530</v>
      </c>
      <c r="D249">
        <v>0.41054000000000002</v>
      </c>
      <c r="E249">
        <v>934.45</v>
      </c>
      <c r="F249">
        <v>674.31</v>
      </c>
      <c r="G249">
        <f t="shared" si="21"/>
        <v>1.3857869525885722</v>
      </c>
      <c r="H249" s="34">
        <v>2.4498000000000002E-5</v>
      </c>
      <c r="I249">
        <f t="shared" si="22"/>
        <v>5.9672626297072147E-5</v>
      </c>
      <c r="J249">
        <v>3.2668999999999997E-2</v>
      </c>
      <c r="K249">
        <f t="shared" si="23"/>
        <v>8.5157772818919832E-5</v>
      </c>
      <c r="L249">
        <f t="shared" si="24"/>
        <v>0.70073023661575207</v>
      </c>
      <c r="M249" t="s">
        <v>265</v>
      </c>
    </row>
    <row r="250" spans="1:13">
      <c r="A250">
        <f t="shared" si="20"/>
        <v>-218.14999999999998</v>
      </c>
      <c r="B250">
        <v>55</v>
      </c>
      <c r="C250">
        <v>50662.5</v>
      </c>
      <c r="D250">
        <v>1303.5</v>
      </c>
      <c r="E250">
        <v>1671.4</v>
      </c>
      <c r="F250">
        <v>1176.5</v>
      </c>
      <c r="G250">
        <f t="shared" si="21"/>
        <v>1.4206544836379091</v>
      </c>
      <c r="H250">
        <v>8.7332999999999996E-4</v>
      </c>
      <c r="I250">
        <f t="shared" si="22"/>
        <v>6.6998849252013807E-7</v>
      </c>
      <c r="J250">
        <v>0.20008000000000001</v>
      </c>
      <c r="K250">
        <f t="shared" si="23"/>
        <v>9.1835849019624308E-8</v>
      </c>
      <c r="L250">
        <f t="shared" si="24"/>
        <v>7.2955006097560977</v>
      </c>
      <c r="M250" t="s">
        <v>267</v>
      </c>
    </row>
    <row r="251" spans="1:13">
      <c r="A251">
        <f t="shared" si="20"/>
        <v>-208.14999999999998</v>
      </c>
      <c r="B251">
        <v>65</v>
      </c>
      <c r="C251">
        <v>50662.5</v>
      </c>
      <c r="D251">
        <v>1259.7</v>
      </c>
      <c r="E251">
        <v>1677.1000000000001</v>
      </c>
      <c r="F251">
        <v>1046</v>
      </c>
      <c r="G251">
        <f t="shared" si="21"/>
        <v>1.6033460803059274</v>
      </c>
      <c r="H251">
        <v>4.9918E-4</v>
      </c>
      <c r="I251">
        <f t="shared" si="22"/>
        <v>3.9626895292529964E-7</v>
      </c>
      <c r="J251">
        <v>0.18742</v>
      </c>
      <c r="K251">
        <f t="shared" si="23"/>
        <v>8.8713526863155992E-8</v>
      </c>
      <c r="L251">
        <f t="shared" si="24"/>
        <v>4.4668380002134249</v>
      </c>
      <c r="M251" t="s">
        <v>267</v>
      </c>
    </row>
    <row r="252" spans="1:13">
      <c r="A252">
        <f t="shared" si="20"/>
        <v>-198.14999999999998</v>
      </c>
      <c r="B252">
        <v>75</v>
      </c>
      <c r="C252">
        <v>50662.5</v>
      </c>
      <c r="D252">
        <v>1213.9000000000001</v>
      </c>
      <c r="E252">
        <v>1678.7</v>
      </c>
      <c r="F252">
        <v>992.14</v>
      </c>
      <c r="G252">
        <f t="shared" si="21"/>
        <v>1.6919991130284033</v>
      </c>
      <c r="H252">
        <v>3.2247999999999999E-4</v>
      </c>
      <c r="I252">
        <f t="shared" si="22"/>
        <v>2.656561496004613E-7</v>
      </c>
      <c r="J252">
        <v>0.17347000000000001</v>
      </c>
      <c r="K252">
        <f t="shared" si="23"/>
        <v>8.5127205450115857E-8</v>
      </c>
      <c r="L252">
        <f t="shared" si="24"/>
        <v>3.1206962356603447</v>
      </c>
      <c r="M252" t="s">
        <v>267</v>
      </c>
    </row>
    <row r="253" spans="1:13">
      <c r="A253">
        <f t="shared" si="20"/>
        <v>-189.21299999999997</v>
      </c>
      <c r="B253">
        <v>83.936999999999998</v>
      </c>
      <c r="C253">
        <v>50662.5</v>
      </c>
      <c r="D253">
        <v>1171.7</v>
      </c>
      <c r="E253">
        <v>1686.1999999999998</v>
      </c>
      <c r="F253">
        <v>953.24</v>
      </c>
      <c r="G253">
        <f t="shared" si="21"/>
        <v>1.7689144391758631</v>
      </c>
      <c r="H253">
        <v>2.3581000000000001E-4</v>
      </c>
      <c r="I253">
        <f t="shared" si="22"/>
        <v>2.0125458735171118E-7</v>
      </c>
      <c r="J253">
        <v>0.16067000000000001</v>
      </c>
      <c r="K253">
        <f t="shared" si="23"/>
        <v>8.1322229914155784E-8</v>
      </c>
      <c r="L253">
        <f t="shared" si="24"/>
        <v>2.4747794983506566</v>
      </c>
      <c r="M253" t="s">
        <v>267</v>
      </c>
    </row>
    <row r="254" spans="1:13">
      <c r="A254">
        <f t="shared" si="20"/>
        <v>-189.21299999999997</v>
      </c>
      <c r="B254">
        <v>83.936999999999998</v>
      </c>
      <c r="C254">
        <v>50662.5</v>
      </c>
      <c r="D254">
        <v>2.3372000000000002</v>
      </c>
      <c r="E254">
        <v>970.09</v>
      </c>
      <c r="F254">
        <v>686.49</v>
      </c>
      <c r="G254">
        <f t="shared" si="21"/>
        <v>1.4131159958630133</v>
      </c>
      <c r="H254" s="34">
        <v>6.4627E-6</v>
      </c>
      <c r="I254">
        <f t="shared" si="22"/>
        <v>2.7651463289406126E-6</v>
      </c>
      <c r="J254">
        <v>7.7028000000000001E-3</v>
      </c>
      <c r="K254">
        <f t="shared" si="23"/>
        <v>3.3973533285586432E-6</v>
      </c>
      <c r="L254">
        <f t="shared" si="24"/>
        <v>0.81391190774783195</v>
      </c>
      <c r="M254" t="s">
        <v>265</v>
      </c>
    </row>
    <row r="255" spans="1:13">
      <c r="A255">
        <f t="shared" si="20"/>
        <v>-188.14999999999998</v>
      </c>
      <c r="B255">
        <v>85</v>
      </c>
      <c r="C255">
        <v>50662.5</v>
      </c>
      <c r="D255">
        <v>2.3060999999999998</v>
      </c>
      <c r="E255">
        <v>954.7600000000001</v>
      </c>
      <c r="F255">
        <v>674.1</v>
      </c>
      <c r="G255">
        <f t="shared" si="21"/>
        <v>1.4163477228897792</v>
      </c>
      <c r="H255" s="34">
        <v>6.5446E-6</v>
      </c>
      <c r="I255">
        <f t="shared" si="22"/>
        <v>2.837951519882052E-6</v>
      </c>
      <c r="J255">
        <v>7.8065000000000001E-3</v>
      </c>
      <c r="K255">
        <f t="shared" si="23"/>
        <v>3.5455532509088511E-6</v>
      </c>
      <c r="L255">
        <f t="shared" si="24"/>
        <v>0.80042558073400383</v>
      </c>
      <c r="M255" t="s">
        <v>265</v>
      </c>
    </row>
    <row r="256" spans="1:13">
      <c r="A256">
        <f t="shared" si="20"/>
        <v>-178.14999999999998</v>
      </c>
      <c r="B256">
        <v>95</v>
      </c>
      <c r="C256">
        <v>50662.5</v>
      </c>
      <c r="D256">
        <v>2.0529999999999999</v>
      </c>
      <c r="E256">
        <v>921.84</v>
      </c>
      <c r="F256">
        <v>649.80000000000007</v>
      </c>
      <c r="G256">
        <f t="shared" si="21"/>
        <v>1.4186518928901199</v>
      </c>
      <c r="H256" s="34">
        <v>7.3092000000000003E-6</v>
      </c>
      <c r="I256">
        <f t="shared" si="22"/>
        <v>3.5602532878714081E-6</v>
      </c>
      <c r="J256">
        <v>8.7802000000000002E-3</v>
      </c>
      <c r="K256">
        <f t="shared" si="23"/>
        <v>4.6393796198027296E-6</v>
      </c>
      <c r="L256">
        <f t="shared" si="24"/>
        <v>0.76739857041980819</v>
      </c>
      <c r="M256" t="s">
        <v>265</v>
      </c>
    </row>
    <row r="257" spans="1:13">
      <c r="A257">
        <f t="shared" si="20"/>
        <v>-168.14999999999998</v>
      </c>
      <c r="B257">
        <v>105</v>
      </c>
      <c r="C257">
        <v>50662.5</v>
      </c>
      <c r="D257">
        <v>1.8513999999999999</v>
      </c>
      <c r="E257">
        <v>920.90000000000009</v>
      </c>
      <c r="F257">
        <v>651.49</v>
      </c>
      <c r="G257">
        <f t="shared" si="21"/>
        <v>1.4135289873981183</v>
      </c>
      <c r="H257" s="34">
        <v>8.0630000000000006E-6</v>
      </c>
      <c r="I257">
        <f t="shared" si="22"/>
        <v>4.3550826401642005E-6</v>
      </c>
      <c r="J257">
        <v>9.7459999999999995E-3</v>
      </c>
      <c r="K257">
        <f t="shared" si="23"/>
        <v>5.7162823828482057E-6</v>
      </c>
      <c r="L257">
        <f t="shared" si="24"/>
        <v>0.7618732505643343</v>
      </c>
      <c r="M257" t="s">
        <v>265</v>
      </c>
    </row>
    <row r="258" spans="1:13">
      <c r="A258">
        <f t="shared" si="20"/>
        <v>-158.14999999999998</v>
      </c>
      <c r="B258">
        <v>115</v>
      </c>
      <c r="C258">
        <v>50662.5</v>
      </c>
      <c r="D258">
        <v>1.6865000000000001</v>
      </c>
      <c r="E258">
        <v>919.53</v>
      </c>
      <c r="F258">
        <v>652.12</v>
      </c>
      <c r="G258">
        <f t="shared" si="21"/>
        <v>1.4100625651720542</v>
      </c>
      <c r="H258" s="34">
        <v>8.8050999999999998E-6</v>
      </c>
      <c r="I258">
        <f t="shared" si="22"/>
        <v>5.2209309220278678E-6</v>
      </c>
      <c r="J258">
        <v>1.0702E-2</v>
      </c>
      <c r="K258">
        <f t="shared" si="23"/>
        <v>6.9010106604913001E-6</v>
      </c>
      <c r="L258">
        <f t="shared" si="24"/>
        <v>0.75654584217903198</v>
      </c>
      <c r="M258" t="s">
        <v>265</v>
      </c>
    </row>
    <row r="259" spans="1:13">
      <c r="A259">
        <f t="shared" si="20"/>
        <v>-148.14999999999998</v>
      </c>
      <c r="B259">
        <v>125</v>
      </c>
      <c r="C259">
        <v>50662.5</v>
      </c>
      <c r="D259">
        <v>1.5489999999999999</v>
      </c>
      <c r="E259">
        <v>917.86</v>
      </c>
      <c r="F259">
        <v>651.98</v>
      </c>
      <c r="G259">
        <f t="shared" si="21"/>
        <v>1.4078039203656554</v>
      </c>
      <c r="H259" s="34">
        <v>9.5349000000000008E-6</v>
      </c>
      <c r="I259">
        <f t="shared" si="22"/>
        <v>6.1555196901226604E-6</v>
      </c>
      <c r="J259">
        <v>1.1648E-2</v>
      </c>
      <c r="K259">
        <f t="shared" si="23"/>
        <v>8.1926329970363473E-6</v>
      </c>
      <c r="L259">
        <f t="shared" si="24"/>
        <v>0.75134815539148359</v>
      </c>
      <c r="M259" t="s">
        <v>265</v>
      </c>
    </row>
    <row r="260" spans="1:13">
      <c r="A260">
        <f t="shared" si="20"/>
        <v>-138.14999999999998</v>
      </c>
      <c r="B260">
        <v>135</v>
      </c>
      <c r="C260">
        <v>50662.5</v>
      </c>
      <c r="D260">
        <v>1.4325000000000001</v>
      </c>
      <c r="E260">
        <v>916.3599999999999</v>
      </c>
      <c r="F260">
        <v>651.63</v>
      </c>
      <c r="G260">
        <f t="shared" si="21"/>
        <v>1.4062581526326288</v>
      </c>
      <c r="H260" s="34">
        <v>1.0251999999999999E-5</v>
      </c>
      <c r="I260">
        <f t="shared" si="22"/>
        <v>7.156719022687608E-6</v>
      </c>
      <c r="J260">
        <v>1.2581999999999999E-2</v>
      </c>
      <c r="K260">
        <f t="shared" si="23"/>
        <v>9.5849295836771899E-6</v>
      </c>
      <c r="L260">
        <f t="shared" si="24"/>
        <v>0.74666370370370361</v>
      </c>
      <c r="M260" t="s">
        <v>265</v>
      </c>
    </row>
    <row r="261" spans="1:13">
      <c r="A261">
        <f t="shared" si="20"/>
        <v>-128.14999999999998</v>
      </c>
      <c r="B261">
        <v>145</v>
      </c>
      <c r="C261">
        <v>50662.5</v>
      </c>
      <c r="D261">
        <v>1.3324</v>
      </c>
      <c r="E261">
        <v>915.16</v>
      </c>
      <c r="F261">
        <v>651.29999999999995</v>
      </c>
      <c r="G261">
        <f t="shared" si="21"/>
        <v>1.4051282051282052</v>
      </c>
      <c r="H261" s="34">
        <v>1.0958000000000001E-5</v>
      </c>
      <c r="I261">
        <f t="shared" si="22"/>
        <v>8.2242569798859212E-6</v>
      </c>
      <c r="J261">
        <v>1.3505E-2</v>
      </c>
      <c r="K261">
        <f t="shared" si="23"/>
        <v>1.1075489631937688E-5</v>
      </c>
      <c r="L261">
        <f t="shared" si="24"/>
        <v>0.7425637378748613</v>
      </c>
      <c r="M261" t="s">
        <v>265</v>
      </c>
    </row>
    <row r="262" spans="1:13">
      <c r="A262">
        <f t="shared" si="20"/>
        <v>-118.14999999999998</v>
      </c>
      <c r="B262">
        <v>155</v>
      </c>
      <c r="C262">
        <v>50662.5</v>
      </c>
      <c r="D262">
        <v>1.2456</v>
      </c>
      <c r="E262">
        <v>914.24</v>
      </c>
      <c r="F262">
        <v>651.04</v>
      </c>
      <c r="G262">
        <f t="shared" si="21"/>
        <v>1.4042762349471616</v>
      </c>
      <c r="H262" s="34">
        <v>1.1651000000000001E-5</v>
      </c>
      <c r="I262">
        <f t="shared" si="22"/>
        <v>9.3537251123956325E-6</v>
      </c>
      <c r="J262">
        <v>1.4416999999999999E-2</v>
      </c>
      <c r="K262">
        <f t="shared" si="23"/>
        <v>1.2660069218939429E-5</v>
      </c>
      <c r="L262">
        <f t="shared" si="24"/>
        <v>0.73883680654782558</v>
      </c>
      <c r="M262" t="s">
        <v>265</v>
      </c>
    </row>
    <row r="263" spans="1:13">
      <c r="A263">
        <f t="shared" si="20"/>
        <v>-108.14999999999998</v>
      </c>
      <c r="B263">
        <v>165</v>
      </c>
      <c r="C263">
        <v>50662.5</v>
      </c>
      <c r="D263">
        <v>1.1694</v>
      </c>
      <c r="E263">
        <v>913.54</v>
      </c>
      <c r="F263">
        <v>650.85</v>
      </c>
      <c r="G263">
        <f t="shared" si="21"/>
        <v>1.4036106629791809</v>
      </c>
      <c r="H263" s="34">
        <v>1.2332E-5</v>
      </c>
      <c r="I263">
        <f t="shared" si="22"/>
        <v>1.0545578929365486E-5</v>
      </c>
      <c r="J263">
        <v>1.5317000000000001E-2</v>
      </c>
      <c r="K263">
        <f t="shared" si="23"/>
        <v>1.4337817721950083E-5</v>
      </c>
      <c r="L263">
        <f t="shared" si="24"/>
        <v>0.73550795064307628</v>
      </c>
      <c r="M263" t="s">
        <v>265</v>
      </c>
    </row>
    <row r="264" spans="1:13">
      <c r="A264">
        <f t="shared" si="20"/>
        <v>-98.149999999999977</v>
      </c>
      <c r="B264">
        <v>175</v>
      </c>
      <c r="C264">
        <v>50662.5</v>
      </c>
      <c r="D264">
        <v>1.1021000000000001</v>
      </c>
      <c r="E264">
        <v>913.03</v>
      </c>
      <c r="F264">
        <v>650.75</v>
      </c>
      <c r="G264">
        <f t="shared" si="21"/>
        <v>1.4030426431041105</v>
      </c>
      <c r="H264" s="34">
        <v>1.3002E-5</v>
      </c>
      <c r="I264">
        <f t="shared" si="22"/>
        <v>1.1797477542872697E-5</v>
      </c>
      <c r="J264">
        <v>1.6206000000000002E-2</v>
      </c>
      <c r="K264">
        <f t="shared" si="23"/>
        <v>1.6105335804981965E-5</v>
      </c>
      <c r="L264">
        <f t="shared" si="24"/>
        <v>0.73251981118104403</v>
      </c>
      <c r="M264" t="s">
        <v>265</v>
      </c>
    </row>
    <row r="265" spans="1:13">
      <c r="A265">
        <f t="shared" si="20"/>
        <v>-88.149999999999977</v>
      </c>
      <c r="B265">
        <v>185</v>
      </c>
      <c r="C265">
        <v>50662.5</v>
      </c>
      <c r="D265">
        <v>1.0422</v>
      </c>
      <c r="E265">
        <v>912.67</v>
      </c>
      <c r="F265">
        <v>650.71999999999991</v>
      </c>
      <c r="G265">
        <f t="shared" si="21"/>
        <v>1.4025540939267274</v>
      </c>
      <c r="H265" s="34">
        <v>1.3661E-5</v>
      </c>
      <c r="I265">
        <f t="shared" si="22"/>
        <v>1.3107848781423911E-5</v>
      </c>
      <c r="J265">
        <v>1.7084999999999999E-2</v>
      </c>
      <c r="K265">
        <f t="shared" si="23"/>
        <v>1.7961811693362083E-5</v>
      </c>
      <c r="L265">
        <f t="shared" si="24"/>
        <v>0.72976206438396252</v>
      </c>
      <c r="M265" t="s">
        <v>265</v>
      </c>
    </row>
    <row r="266" spans="1:13">
      <c r="A266">
        <f t="shared" si="20"/>
        <v>-78.149999999999977</v>
      </c>
      <c r="B266">
        <v>195</v>
      </c>
      <c r="C266">
        <v>50662.5</v>
      </c>
      <c r="D266">
        <v>0.98843000000000003</v>
      </c>
      <c r="E266">
        <v>912.46</v>
      </c>
      <c r="F266">
        <v>650.77</v>
      </c>
      <c r="G266">
        <f t="shared" si="21"/>
        <v>1.4021236381517281</v>
      </c>
      <c r="H266" s="34">
        <v>1.4309E-5</v>
      </c>
      <c r="I266">
        <f t="shared" si="22"/>
        <v>1.4476493024291047E-5</v>
      </c>
      <c r="J266">
        <v>1.7954000000000001E-2</v>
      </c>
      <c r="K266">
        <f t="shared" si="23"/>
        <v>1.9906800652490418E-5</v>
      </c>
      <c r="L266">
        <f t="shared" si="24"/>
        <v>0.72721344212988748</v>
      </c>
      <c r="M266" t="s">
        <v>265</v>
      </c>
    </row>
    <row r="267" spans="1:13">
      <c r="A267">
        <f t="shared" si="20"/>
        <v>-68.149999999999977</v>
      </c>
      <c r="B267">
        <v>205</v>
      </c>
      <c r="C267">
        <v>50662.5</v>
      </c>
      <c r="D267">
        <v>0.93998000000000004</v>
      </c>
      <c r="E267">
        <v>912.38</v>
      </c>
      <c r="F267">
        <v>650.91</v>
      </c>
      <c r="G267">
        <f t="shared" si="21"/>
        <v>1.4016991596380453</v>
      </c>
      <c r="H267" s="34">
        <v>1.4946999999999999E-5</v>
      </c>
      <c r="I267">
        <f t="shared" si="22"/>
        <v>1.5901402157492711E-5</v>
      </c>
      <c r="J267">
        <v>1.8813E-2</v>
      </c>
      <c r="K267">
        <f t="shared" si="23"/>
        <v>2.1936315594883768E-5</v>
      </c>
      <c r="L267">
        <f t="shared" si="24"/>
        <v>0.72488937755807159</v>
      </c>
      <c r="M267" t="s">
        <v>265</v>
      </c>
    </row>
    <row r="268" spans="1:13">
      <c r="A268">
        <f t="shared" si="20"/>
        <v>-58.149999999999977</v>
      </c>
      <c r="B268">
        <v>215</v>
      </c>
      <c r="C268">
        <v>50662.5</v>
      </c>
      <c r="D268">
        <v>0.89607999999999999</v>
      </c>
      <c r="E268">
        <v>912.44</v>
      </c>
      <c r="F268">
        <v>651.15</v>
      </c>
      <c r="G268">
        <f t="shared" si="21"/>
        <v>1.4012746678952623</v>
      </c>
      <c r="H268" s="34">
        <v>1.5574E-5</v>
      </c>
      <c r="I268">
        <f t="shared" si="22"/>
        <v>1.7380144629943756E-5</v>
      </c>
      <c r="J268">
        <v>1.9663E-2</v>
      </c>
      <c r="K268">
        <f t="shared" si="23"/>
        <v>2.4049091745242737E-5</v>
      </c>
      <c r="L268">
        <f t="shared" si="24"/>
        <v>0.72269442913085502</v>
      </c>
      <c r="M268" t="s">
        <v>265</v>
      </c>
    </row>
    <row r="269" spans="1:13">
      <c r="A269">
        <f t="shared" si="20"/>
        <v>-48.149999999999977</v>
      </c>
      <c r="B269">
        <v>225</v>
      </c>
      <c r="C269">
        <v>50662.5</v>
      </c>
      <c r="D269">
        <v>0.85611000000000004</v>
      </c>
      <c r="E269">
        <v>912.64</v>
      </c>
      <c r="F269">
        <v>651.5</v>
      </c>
      <c r="G269">
        <f t="shared" si="21"/>
        <v>1.4008288564850344</v>
      </c>
      <c r="H269" s="34">
        <v>1.6192E-5</v>
      </c>
      <c r="I269">
        <f t="shared" si="22"/>
        <v>1.8913457382812956E-5</v>
      </c>
      <c r="J269">
        <v>2.0506E-2</v>
      </c>
      <c r="K269">
        <f t="shared" si="23"/>
        <v>2.624532067920713E-5</v>
      </c>
      <c r="L269">
        <f t="shared" si="24"/>
        <v>0.72064112357358823</v>
      </c>
      <c r="M269" t="s">
        <v>265</v>
      </c>
    </row>
    <row r="270" spans="1:13">
      <c r="A270">
        <f t="shared" si="20"/>
        <v>-38.149999999999977</v>
      </c>
      <c r="B270">
        <v>235</v>
      </c>
      <c r="C270">
        <v>50662.5</v>
      </c>
      <c r="D270">
        <v>0.81955999999999996</v>
      </c>
      <c r="E270">
        <v>912.98</v>
      </c>
      <c r="F270">
        <v>651.97</v>
      </c>
      <c r="G270">
        <f t="shared" si="21"/>
        <v>1.4003405064650214</v>
      </c>
      <c r="H270" s="34">
        <v>1.6801000000000001E-5</v>
      </c>
      <c r="I270">
        <f t="shared" si="22"/>
        <v>2.0500024403338379E-5</v>
      </c>
      <c r="J270">
        <v>2.1340999999999999E-2</v>
      </c>
      <c r="K270">
        <f t="shared" si="23"/>
        <v>2.852152535088062E-5</v>
      </c>
      <c r="L270">
        <f t="shared" si="24"/>
        <v>0.71875624291270335</v>
      </c>
      <c r="M270" t="s">
        <v>265</v>
      </c>
    </row>
    <row r="271" spans="1:13">
      <c r="A271">
        <f t="shared" si="20"/>
        <v>-28.149999999999977</v>
      </c>
      <c r="B271">
        <v>245</v>
      </c>
      <c r="C271">
        <v>50662.5</v>
      </c>
      <c r="D271">
        <v>0.78600999999999999</v>
      </c>
      <c r="E271">
        <v>913.47</v>
      </c>
      <c r="F271">
        <v>652.56999999999994</v>
      </c>
      <c r="G271">
        <f t="shared" si="21"/>
        <v>1.3998038524602727</v>
      </c>
      <c r="H271" s="34">
        <v>1.7399999999999999E-5</v>
      </c>
      <c r="I271">
        <f t="shared" si="22"/>
        <v>2.2137122937367207E-5</v>
      </c>
      <c r="J271">
        <v>2.2169000000000001E-2</v>
      </c>
      <c r="K271">
        <f t="shared" si="23"/>
        <v>3.0876192726666854E-5</v>
      </c>
      <c r="L271">
        <f t="shared" si="24"/>
        <v>0.71696413911317602</v>
      </c>
      <c r="M271" t="s">
        <v>265</v>
      </c>
    </row>
    <row r="272" spans="1:13">
      <c r="A272">
        <f t="shared" si="20"/>
        <v>-18.149999999999977</v>
      </c>
      <c r="B272">
        <v>255</v>
      </c>
      <c r="C272">
        <v>50662.5</v>
      </c>
      <c r="D272">
        <v>0.75510999999999995</v>
      </c>
      <c r="E272">
        <v>914.11</v>
      </c>
      <c r="F272">
        <v>653.32000000000005</v>
      </c>
      <c r="G272">
        <f t="shared" si="21"/>
        <v>1.3991765138064041</v>
      </c>
      <c r="H272" s="34">
        <v>1.7991000000000001E-5</v>
      </c>
      <c r="I272">
        <f t="shared" si="22"/>
        <v>2.3825667783501743E-5</v>
      </c>
      <c r="J272">
        <v>2.2991999999999999E-2</v>
      </c>
      <c r="K272">
        <f t="shared" si="23"/>
        <v>3.3309496582198277E-5</v>
      </c>
      <c r="L272">
        <f t="shared" si="24"/>
        <v>0.71528153314196252</v>
      </c>
      <c r="M272" t="s">
        <v>265</v>
      </c>
    </row>
    <row r="273" spans="1:13">
      <c r="A273">
        <f t="shared" si="20"/>
        <v>-8.1499999999999773</v>
      </c>
      <c r="B273">
        <v>265</v>
      </c>
      <c r="C273">
        <v>50662.5</v>
      </c>
      <c r="D273">
        <v>0.72655000000000003</v>
      </c>
      <c r="E273">
        <v>914.92</v>
      </c>
      <c r="F273">
        <v>654.20999999999992</v>
      </c>
      <c r="G273">
        <f t="shared" si="21"/>
        <v>1.3985111814249249</v>
      </c>
      <c r="H273" s="34">
        <v>1.8573999999999999E-5</v>
      </c>
      <c r="I273">
        <f t="shared" si="22"/>
        <v>2.5564654875782808E-5</v>
      </c>
      <c r="J273">
        <v>2.3810000000000001E-2</v>
      </c>
      <c r="K273">
        <f t="shared" si="23"/>
        <v>3.5818778139911327E-5</v>
      </c>
      <c r="L273">
        <f t="shared" si="24"/>
        <v>0.7137221369172615</v>
      </c>
      <c r="M273" t="s">
        <v>265</v>
      </c>
    </row>
    <row r="274" spans="1:13">
      <c r="A274">
        <f t="shared" si="20"/>
        <v>1.8500000000000227</v>
      </c>
      <c r="B274">
        <v>275</v>
      </c>
      <c r="C274">
        <v>50662.5</v>
      </c>
      <c r="D274">
        <v>0.70008000000000004</v>
      </c>
      <c r="E274">
        <v>915.90000000000009</v>
      </c>
      <c r="F274">
        <v>655.27</v>
      </c>
      <c r="G274">
        <f t="shared" si="21"/>
        <v>1.3977444412227022</v>
      </c>
      <c r="H274" s="34">
        <v>1.9148E-5</v>
      </c>
      <c r="I274">
        <f t="shared" si="22"/>
        <v>2.7351159867443718E-5</v>
      </c>
      <c r="J274">
        <v>2.4624E-2</v>
      </c>
      <c r="K274">
        <f t="shared" si="23"/>
        <v>3.8402798418658095E-5</v>
      </c>
      <c r="L274">
        <f t="shared" si="24"/>
        <v>0.71221788499025351</v>
      </c>
      <c r="M274" t="s">
        <v>265</v>
      </c>
    </row>
    <row r="275" spans="1:13">
      <c r="A275">
        <f t="shared" si="20"/>
        <v>11.850000000000023</v>
      </c>
      <c r="B275">
        <v>285</v>
      </c>
      <c r="C275">
        <v>50662.5</v>
      </c>
      <c r="D275">
        <v>0.67547000000000001</v>
      </c>
      <c r="E275">
        <v>917.05000000000007</v>
      </c>
      <c r="F275">
        <v>656.4799999999999</v>
      </c>
      <c r="G275">
        <f t="shared" si="21"/>
        <v>1.3969199366317331</v>
      </c>
      <c r="H275" s="34">
        <v>1.9714000000000001E-5</v>
      </c>
      <c r="I275">
        <f t="shared" si="22"/>
        <v>2.9185604097887398E-5</v>
      </c>
      <c r="J275">
        <v>2.5434999999999999E-2</v>
      </c>
      <c r="K275">
        <f t="shared" si="23"/>
        <v>4.1061296834232045E-5</v>
      </c>
      <c r="L275">
        <f t="shared" si="24"/>
        <v>0.71078135246707308</v>
      </c>
      <c r="M275" t="s">
        <v>265</v>
      </c>
    </row>
    <row r="276" spans="1:13">
      <c r="A276">
        <f t="shared" si="20"/>
        <v>21.850000000000023</v>
      </c>
      <c r="B276">
        <v>295</v>
      </c>
      <c r="C276">
        <v>50662.5</v>
      </c>
      <c r="D276">
        <v>0.65253000000000005</v>
      </c>
      <c r="E276">
        <v>918.37</v>
      </c>
      <c r="F276">
        <v>657.86</v>
      </c>
      <c r="G276">
        <f t="shared" si="21"/>
        <v>1.3959961085945338</v>
      </c>
      <c r="H276" s="34">
        <v>2.0273000000000001E-5</v>
      </c>
      <c r="I276">
        <f t="shared" si="22"/>
        <v>3.1068303373024992E-5</v>
      </c>
      <c r="J276">
        <v>2.6242999999999999E-2</v>
      </c>
      <c r="K276">
        <f t="shared" si="23"/>
        <v>4.3792053329801346E-5</v>
      </c>
      <c r="L276">
        <f t="shared" si="24"/>
        <v>0.70945071104675539</v>
      </c>
      <c r="M276" t="s">
        <v>265</v>
      </c>
    </row>
    <row r="277" spans="1:13">
      <c r="A277">
        <f t="shared" si="20"/>
        <v>31.850000000000023</v>
      </c>
      <c r="B277">
        <v>305</v>
      </c>
      <c r="C277">
        <v>50662.5</v>
      </c>
      <c r="D277">
        <v>0.63109999999999999</v>
      </c>
      <c r="E277">
        <v>919.84999999999991</v>
      </c>
      <c r="F277">
        <v>659.39</v>
      </c>
      <c r="G277">
        <f t="shared" si="21"/>
        <v>1.3950014407255189</v>
      </c>
      <c r="H277" s="34">
        <v>2.0825000000000001E-5</v>
      </c>
      <c r="I277">
        <f t="shared" si="22"/>
        <v>3.299794010457931E-5</v>
      </c>
      <c r="J277">
        <v>2.7049E-2</v>
      </c>
      <c r="K277">
        <f t="shared" si="23"/>
        <v>4.6594646480281256E-5</v>
      </c>
      <c r="L277">
        <f t="shared" si="24"/>
        <v>0.70819166142925793</v>
      </c>
      <c r="M277" t="s">
        <v>265</v>
      </c>
    </row>
    <row r="278" spans="1:13">
      <c r="A278">
        <f t="shared" si="20"/>
        <v>41.850000000000023</v>
      </c>
      <c r="B278">
        <v>315</v>
      </c>
      <c r="C278">
        <v>50662.5</v>
      </c>
      <c r="D278">
        <v>0.61104000000000003</v>
      </c>
      <c r="E278">
        <v>921.5100000000001</v>
      </c>
      <c r="F278">
        <v>661.08999999999992</v>
      </c>
      <c r="G278">
        <f t="shared" si="21"/>
        <v>1.3939251841655451</v>
      </c>
      <c r="H278" s="34">
        <v>2.1369000000000002E-5</v>
      </c>
      <c r="I278">
        <f t="shared" si="22"/>
        <v>3.4971523959151614E-5</v>
      </c>
      <c r="J278">
        <v>2.7852999999999999E-2</v>
      </c>
      <c r="K278">
        <f t="shared" si="23"/>
        <v>4.9465486603895891E-5</v>
      </c>
      <c r="L278">
        <f t="shared" si="24"/>
        <v>0.7069883743223353</v>
      </c>
      <c r="M278" t="s">
        <v>265</v>
      </c>
    </row>
    <row r="279" spans="1:13">
      <c r="A279">
        <f t="shared" si="20"/>
        <v>51.850000000000023</v>
      </c>
      <c r="B279">
        <v>325</v>
      </c>
      <c r="C279">
        <v>50662.5</v>
      </c>
      <c r="D279">
        <v>0.59221000000000001</v>
      </c>
      <c r="E279">
        <v>923.32</v>
      </c>
      <c r="F279">
        <v>662.95</v>
      </c>
      <c r="G279">
        <f t="shared" si="21"/>
        <v>1.3927445508711065</v>
      </c>
      <c r="H279" s="34">
        <v>2.1906999999999999E-5</v>
      </c>
      <c r="I279">
        <f t="shared" si="22"/>
        <v>3.6991945424764862E-5</v>
      </c>
      <c r="J279">
        <v>2.8656999999999998E-2</v>
      </c>
      <c r="K279">
        <f t="shared" si="23"/>
        <v>5.2408622414840768E-5</v>
      </c>
      <c r="L279">
        <f t="shared" si="24"/>
        <v>0.70583701155040657</v>
      </c>
      <c r="M279" t="s">
        <v>265</v>
      </c>
    </row>
    <row r="280" spans="1:13">
      <c r="A280">
        <f t="shared" si="20"/>
        <v>61.850000000000023</v>
      </c>
      <c r="B280">
        <v>335</v>
      </c>
      <c r="C280">
        <v>50662.5</v>
      </c>
      <c r="D280">
        <v>0.57452000000000003</v>
      </c>
      <c r="E280">
        <v>925.29</v>
      </c>
      <c r="F280">
        <v>664.95</v>
      </c>
      <c r="G280">
        <f t="shared" si="21"/>
        <v>1.3915181592600947</v>
      </c>
      <c r="H280" s="34">
        <v>2.2438000000000001E-5</v>
      </c>
      <c r="I280">
        <f t="shared" si="22"/>
        <v>3.905521130683005E-5</v>
      </c>
      <c r="J280">
        <v>2.9458999999999999E-2</v>
      </c>
      <c r="K280">
        <f t="shared" si="23"/>
        <v>5.5415975169014052E-5</v>
      </c>
      <c r="L280">
        <f t="shared" si="24"/>
        <v>0.70476448691401616</v>
      </c>
      <c r="M280" t="s">
        <v>265</v>
      </c>
    </row>
    <row r="281" spans="1:13">
      <c r="A281">
        <f t="shared" si="20"/>
        <v>71.850000000000023</v>
      </c>
      <c r="B281">
        <v>345</v>
      </c>
      <c r="C281">
        <v>50662.5</v>
      </c>
      <c r="D281">
        <v>0.55784</v>
      </c>
      <c r="E281">
        <v>927.4</v>
      </c>
      <c r="F281">
        <v>667.1</v>
      </c>
      <c r="G281">
        <f t="shared" si="21"/>
        <v>1.3901963723579673</v>
      </c>
      <c r="H281" s="34">
        <v>2.2962000000000001E-5</v>
      </c>
      <c r="I281">
        <f t="shared" si="22"/>
        <v>4.1162340456044748E-5</v>
      </c>
      <c r="J281">
        <v>3.0262000000000001E-2</v>
      </c>
      <c r="K281">
        <f t="shared" si="23"/>
        <v>5.8495287949598005E-5</v>
      </c>
      <c r="L281">
        <f t="shared" si="24"/>
        <v>0.70368643182869606</v>
      </c>
      <c r="M281" t="s">
        <v>265</v>
      </c>
    </row>
    <row r="282" spans="1:13">
      <c r="A282">
        <f t="shared" si="20"/>
        <v>81.850000000000023</v>
      </c>
      <c r="B282">
        <v>355</v>
      </c>
      <c r="C282">
        <v>50662.5</v>
      </c>
      <c r="D282">
        <v>0.54212000000000005</v>
      </c>
      <c r="E282">
        <v>929.66000000000008</v>
      </c>
      <c r="F282">
        <v>669.39</v>
      </c>
      <c r="G282">
        <f t="shared" si="21"/>
        <v>1.3888166838464873</v>
      </c>
      <c r="H282" s="34">
        <v>2.3481000000000001E-5</v>
      </c>
      <c r="I282">
        <f t="shared" si="22"/>
        <v>4.3313288570796135E-5</v>
      </c>
      <c r="J282">
        <v>3.1064000000000001E-2</v>
      </c>
      <c r="K282">
        <f t="shared" si="23"/>
        <v>6.163647632001581E-5</v>
      </c>
      <c r="L282">
        <f t="shared" si="24"/>
        <v>0.70272168619624009</v>
      </c>
      <c r="M282" t="s">
        <v>265</v>
      </c>
    </row>
    <row r="283" spans="1:13">
      <c r="A283">
        <f t="shared" si="20"/>
        <v>91.850000000000023</v>
      </c>
      <c r="B283">
        <v>365</v>
      </c>
      <c r="C283">
        <v>50662.5</v>
      </c>
      <c r="D283">
        <v>0.52725</v>
      </c>
      <c r="E283">
        <v>932.04</v>
      </c>
      <c r="F283">
        <v>671.8</v>
      </c>
      <c r="G283">
        <f t="shared" si="21"/>
        <v>1.3873771955939267</v>
      </c>
      <c r="H283" s="34">
        <v>2.3992999999999999E-5</v>
      </c>
      <c r="I283">
        <f t="shared" si="22"/>
        <v>4.5505926979611186E-5</v>
      </c>
      <c r="J283">
        <v>3.1866999999999999E-2</v>
      </c>
      <c r="K283">
        <f t="shared" si="23"/>
        <v>6.484702262385171E-5</v>
      </c>
      <c r="L283">
        <f t="shared" si="24"/>
        <v>0.70174273449022495</v>
      </c>
      <c r="M283" t="s">
        <v>265</v>
      </c>
    </row>
    <row r="284" spans="1:13">
      <c r="A284">
        <f t="shared" si="20"/>
        <v>101.85000000000002</v>
      </c>
      <c r="B284">
        <v>375</v>
      </c>
      <c r="C284">
        <v>50662.5</v>
      </c>
      <c r="D284">
        <v>0.51317999999999997</v>
      </c>
      <c r="E284">
        <v>934.54000000000008</v>
      </c>
      <c r="F284">
        <v>674.33</v>
      </c>
      <c r="G284">
        <f t="shared" si="21"/>
        <v>1.3858793172482315</v>
      </c>
      <c r="H284" s="34">
        <v>2.4499999999999999E-5</v>
      </c>
      <c r="I284">
        <f t="shared" si="22"/>
        <v>4.7741533185237148E-5</v>
      </c>
      <c r="J284">
        <v>3.2670999999999999E-2</v>
      </c>
      <c r="K284">
        <f t="shared" si="23"/>
        <v>6.8123163974806455E-5</v>
      </c>
      <c r="L284">
        <f t="shared" si="24"/>
        <v>0.70081203513819601</v>
      </c>
      <c r="M284" t="s">
        <v>265</v>
      </c>
    </row>
    <row r="285" spans="1:13">
      <c r="A285">
        <f t="shared" si="20"/>
        <v>-218.14999999999998</v>
      </c>
      <c r="B285">
        <v>55</v>
      </c>
      <c r="C285">
        <v>60795</v>
      </c>
      <c r="D285">
        <v>1303.5</v>
      </c>
      <c r="E285">
        <v>1671.4</v>
      </c>
      <c r="F285">
        <v>1176.5</v>
      </c>
      <c r="G285">
        <f t="shared" si="21"/>
        <v>1.4206544836379091</v>
      </c>
      <c r="H285">
        <v>8.7337000000000005E-4</v>
      </c>
      <c r="I285">
        <f t="shared" si="22"/>
        <v>6.7001917913310323E-7</v>
      </c>
      <c r="J285">
        <v>0.20008999999999999</v>
      </c>
      <c r="K285">
        <f t="shared" si="23"/>
        <v>9.1840438976092692E-8</v>
      </c>
      <c r="L285">
        <f t="shared" si="24"/>
        <v>7.2954701284422026</v>
      </c>
      <c r="M285" t="s">
        <v>267</v>
      </c>
    </row>
    <row r="286" spans="1:13">
      <c r="A286">
        <f t="shared" si="20"/>
        <v>-208.14999999999998</v>
      </c>
      <c r="B286">
        <v>65</v>
      </c>
      <c r="C286">
        <v>60795</v>
      </c>
      <c r="D286">
        <v>1259.8</v>
      </c>
      <c r="E286">
        <v>1677.1000000000001</v>
      </c>
      <c r="F286">
        <v>1046</v>
      </c>
      <c r="G286">
        <f t="shared" si="21"/>
        <v>1.6033460803059274</v>
      </c>
      <c r="H286">
        <v>4.9921000000000004E-4</v>
      </c>
      <c r="I286">
        <f t="shared" si="22"/>
        <v>3.9626131131925706E-7</v>
      </c>
      <c r="J286">
        <v>0.18742</v>
      </c>
      <c r="K286">
        <f t="shared" si="23"/>
        <v>8.870648498929799E-8</v>
      </c>
      <c r="L286">
        <f t="shared" si="24"/>
        <v>4.467106450752321</v>
      </c>
      <c r="M286" t="s">
        <v>267</v>
      </c>
    </row>
    <row r="287" spans="1:13">
      <c r="A287">
        <f t="shared" si="20"/>
        <v>-198.14999999999998</v>
      </c>
      <c r="B287">
        <v>75</v>
      </c>
      <c r="C287">
        <v>60795</v>
      </c>
      <c r="D287">
        <v>1214</v>
      </c>
      <c r="E287">
        <v>1678.7</v>
      </c>
      <c r="F287">
        <v>992.16000000000008</v>
      </c>
      <c r="G287">
        <f t="shared" si="21"/>
        <v>1.6919650056442508</v>
      </c>
      <c r="H287">
        <v>3.2249999999999998E-4</v>
      </c>
      <c r="I287">
        <f t="shared" si="22"/>
        <v>2.656507413509061E-7</v>
      </c>
      <c r="J287">
        <v>0.17348</v>
      </c>
      <c r="K287">
        <f t="shared" si="23"/>
        <v>8.5125100235934114E-8</v>
      </c>
      <c r="L287">
        <f t="shared" si="24"/>
        <v>3.1207098801014523</v>
      </c>
      <c r="M287" t="s">
        <v>267</v>
      </c>
    </row>
    <row r="288" spans="1:13">
      <c r="A288">
        <f t="shared" si="20"/>
        <v>-188.14999999999998</v>
      </c>
      <c r="B288">
        <v>85</v>
      </c>
      <c r="C288">
        <v>60795</v>
      </c>
      <c r="D288">
        <v>1166.5999999999999</v>
      </c>
      <c r="E288">
        <v>1687.8999999999999</v>
      </c>
      <c r="F288">
        <v>948.94999999999993</v>
      </c>
      <c r="G288">
        <f t="shared" si="21"/>
        <v>1.7787027767532535</v>
      </c>
      <c r="H288">
        <v>2.2808999999999999E-4</v>
      </c>
      <c r="I288">
        <f t="shared" si="22"/>
        <v>1.9551688667923882E-7</v>
      </c>
      <c r="J288">
        <v>0.15914</v>
      </c>
      <c r="K288">
        <f t="shared" si="23"/>
        <v>8.0818478193845068E-8</v>
      </c>
      <c r="L288">
        <f t="shared" si="24"/>
        <v>2.4192101985672987</v>
      </c>
      <c r="M288" t="s">
        <v>267</v>
      </c>
    </row>
    <row r="289" spans="1:13">
      <c r="A289">
        <f t="shared" si="20"/>
        <v>-187.69099999999997</v>
      </c>
      <c r="B289">
        <v>85.459000000000003</v>
      </c>
      <c r="C289">
        <v>60795</v>
      </c>
      <c r="D289">
        <v>1164.3</v>
      </c>
      <c r="E289">
        <v>1688.8000000000002</v>
      </c>
      <c r="F289">
        <v>947.11</v>
      </c>
      <c r="G289">
        <f t="shared" si="21"/>
        <v>1.7831086146276569</v>
      </c>
      <c r="H289">
        <v>2.2488E-4</v>
      </c>
      <c r="I289">
        <f t="shared" si="22"/>
        <v>1.9314609636691575E-7</v>
      </c>
      <c r="J289">
        <v>0.15847</v>
      </c>
      <c r="K289">
        <f t="shared" si="23"/>
        <v>8.0594228104520987E-8</v>
      </c>
      <c r="L289">
        <f t="shared" si="24"/>
        <v>2.3965251719568372</v>
      </c>
      <c r="M289" t="s">
        <v>267</v>
      </c>
    </row>
    <row r="290" spans="1:13">
      <c r="A290">
        <f t="shared" si="20"/>
        <v>-187.69099999999997</v>
      </c>
      <c r="B290">
        <v>85.459000000000003</v>
      </c>
      <c r="C290">
        <v>60795</v>
      </c>
      <c r="D290">
        <v>2.7624</v>
      </c>
      <c r="E290">
        <v>969.14</v>
      </c>
      <c r="F290">
        <v>683.33999999999992</v>
      </c>
      <c r="G290">
        <f t="shared" si="21"/>
        <v>1.4182398220505168</v>
      </c>
      <c r="H290" s="34">
        <v>6.5949000000000002E-6</v>
      </c>
      <c r="I290">
        <f t="shared" si="22"/>
        <v>2.387380538662033E-6</v>
      </c>
      <c r="J290">
        <v>7.8627999999999997E-3</v>
      </c>
      <c r="K290">
        <f t="shared" si="23"/>
        <v>2.937001340666331E-6</v>
      </c>
      <c r="L290">
        <f t="shared" si="24"/>
        <v>0.81286327847586104</v>
      </c>
      <c r="M290" t="s">
        <v>265</v>
      </c>
    </row>
    <row r="291" spans="1:13">
      <c r="A291">
        <f t="shared" si="20"/>
        <v>-178.14999999999998</v>
      </c>
      <c r="B291">
        <v>95</v>
      </c>
      <c r="C291">
        <v>60795</v>
      </c>
      <c r="D291">
        <v>2.4704000000000002</v>
      </c>
      <c r="E291">
        <v>925.1</v>
      </c>
      <c r="F291">
        <v>650.37</v>
      </c>
      <c r="G291">
        <f t="shared" si="21"/>
        <v>1.4224210833833049</v>
      </c>
      <c r="H291" s="34">
        <v>7.3219000000000002E-6</v>
      </c>
      <c r="I291">
        <f t="shared" si="22"/>
        <v>2.9638520077720208E-6</v>
      </c>
      <c r="J291">
        <v>8.7896999999999992E-3</v>
      </c>
      <c r="K291">
        <f t="shared" si="23"/>
        <v>3.8460780461767746E-6</v>
      </c>
      <c r="L291">
        <f t="shared" si="24"/>
        <v>0.77061670933023896</v>
      </c>
      <c r="M291" t="s">
        <v>265</v>
      </c>
    </row>
    <row r="292" spans="1:13">
      <c r="A292">
        <f t="shared" si="20"/>
        <v>-168.14999999999998</v>
      </c>
      <c r="B292">
        <v>105</v>
      </c>
      <c r="C292">
        <v>60795</v>
      </c>
      <c r="D292">
        <v>2.2263000000000002</v>
      </c>
      <c r="E292">
        <v>923.26</v>
      </c>
      <c r="F292">
        <v>651.85</v>
      </c>
      <c r="G292">
        <f t="shared" si="21"/>
        <v>1.4163687965022627</v>
      </c>
      <c r="H292" s="34">
        <v>8.0739000000000007E-6</v>
      </c>
      <c r="I292">
        <f t="shared" si="22"/>
        <v>3.6266001886538205E-6</v>
      </c>
      <c r="J292">
        <v>9.7541999999999993E-3</v>
      </c>
      <c r="K292">
        <f t="shared" si="23"/>
        <v>4.7455215457639257E-6</v>
      </c>
      <c r="L292">
        <f t="shared" si="24"/>
        <v>0.76421530356154277</v>
      </c>
      <c r="M292" t="s">
        <v>265</v>
      </c>
    </row>
    <row r="293" spans="1:13">
      <c r="A293">
        <f t="shared" si="20"/>
        <v>-158.14999999999998</v>
      </c>
      <c r="B293">
        <v>115</v>
      </c>
      <c r="C293">
        <v>60795</v>
      </c>
      <c r="D293">
        <v>2.0270000000000001</v>
      </c>
      <c r="E293">
        <v>921.54000000000008</v>
      </c>
      <c r="F293">
        <v>652.56000000000006</v>
      </c>
      <c r="G293">
        <f t="shared" si="21"/>
        <v>1.4121919823464508</v>
      </c>
      <c r="H293" s="34">
        <v>8.8145000000000001E-6</v>
      </c>
      <c r="I293">
        <f t="shared" si="22"/>
        <v>4.3485446472619634E-6</v>
      </c>
      <c r="J293">
        <v>1.0709E-2</v>
      </c>
      <c r="K293">
        <f t="shared" si="23"/>
        <v>5.7329872919549006E-6</v>
      </c>
      <c r="L293">
        <f t="shared" si="24"/>
        <v>0.75851287048277161</v>
      </c>
      <c r="M293" t="s">
        <v>265</v>
      </c>
    </row>
    <row r="294" spans="1:13">
      <c r="A294">
        <f t="shared" si="20"/>
        <v>-148.14999999999998</v>
      </c>
      <c r="B294">
        <v>125</v>
      </c>
      <c r="C294">
        <v>60795</v>
      </c>
      <c r="D294">
        <v>1.8611</v>
      </c>
      <c r="E294">
        <v>919.5100000000001</v>
      </c>
      <c r="F294">
        <v>652.39</v>
      </c>
      <c r="G294">
        <f t="shared" si="21"/>
        <v>1.4094483361179664</v>
      </c>
      <c r="H294" s="34">
        <v>9.5432000000000004E-6</v>
      </c>
      <c r="I294">
        <f t="shared" si="22"/>
        <v>5.1277201654935257E-6</v>
      </c>
      <c r="J294">
        <v>1.1653999999999999E-2</v>
      </c>
      <c r="K294">
        <f t="shared" si="23"/>
        <v>6.8100272217544188E-6</v>
      </c>
      <c r="L294">
        <f t="shared" si="24"/>
        <v>0.75296617744980276</v>
      </c>
      <c r="M294" t="s">
        <v>265</v>
      </c>
    </row>
    <row r="295" spans="1:13">
      <c r="A295">
        <f t="shared" si="20"/>
        <v>-138.14999999999998</v>
      </c>
      <c r="B295">
        <v>135</v>
      </c>
      <c r="C295">
        <v>60795</v>
      </c>
      <c r="D295">
        <v>1.7206999999999999</v>
      </c>
      <c r="E295">
        <v>917.69999999999993</v>
      </c>
      <c r="F295">
        <v>651.97</v>
      </c>
      <c r="G295">
        <f t="shared" si="21"/>
        <v>1.4075801033789896</v>
      </c>
      <c r="H295" s="34">
        <v>1.026E-5</v>
      </c>
      <c r="I295">
        <f t="shared" si="22"/>
        <v>5.9626896030685192E-6</v>
      </c>
      <c r="J295">
        <v>1.2588E-2</v>
      </c>
      <c r="K295">
        <f t="shared" si="23"/>
        <v>7.9716981158959909E-6</v>
      </c>
      <c r="L295">
        <f t="shared" si="24"/>
        <v>0.74798236415633923</v>
      </c>
      <c r="M295" t="s">
        <v>265</v>
      </c>
    </row>
    <row r="296" spans="1:13">
      <c r="A296">
        <f t="shared" si="20"/>
        <v>-128.14999999999998</v>
      </c>
      <c r="B296">
        <v>145</v>
      </c>
      <c r="C296">
        <v>60795</v>
      </c>
      <c r="D296">
        <v>1.6002000000000001</v>
      </c>
      <c r="E296">
        <v>916.25</v>
      </c>
      <c r="F296">
        <v>651.56999999999994</v>
      </c>
      <c r="G296">
        <f t="shared" si="21"/>
        <v>1.4062188252988936</v>
      </c>
      <c r="H296" s="34">
        <v>1.0964E-5</v>
      </c>
      <c r="I296">
        <f t="shared" si="22"/>
        <v>6.8516435445569303E-6</v>
      </c>
      <c r="J296">
        <v>1.3509999999999999E-2</v>
      </c>
      <c r="K296">
        <f t="shared" si="23"/>
        <v>9.214400723784015E-6</v>
      </c>
      <c r="L296">
        <f t="shared" si="24"/>
        <v>0.74357994078460399</v>
      </c>
      <c r="M296" t="s">
        <v>265</v>
      </c>
    </row>
    <row r="297" spans="1:13">
      <c r="A297">
        <f t="shared" si="20"/>
        <v>-118.14999999999998</v>
      </c>
      <c r="B297">
        <v>155</v>
      </c>
      <c r="C297">
        <v>60795</v>
      </c>
      <c r="D297">
        <v>1.4957</v>
      </c>
      <c r="E297">
        <v>915.13</v>
      </c>
      <c r="F297">
        <v>651.25</v>
      </c>
      <c r="G297">
        <f t="shared" si="21"/>
        <v>1.405190019193858</v>
      </c>
      <c r="H297" s="34">
        <v>1.1657E-5</v>
      </c>
      <c r="I297">
        <f t="shared" si="22"/>
        <v>7.7936752022464392E-6</v>
      </c>
      <c r="J297">
        <v>1.4421E-2</v>
      </c>
      <c r="K297">
        <f t="shared" si="23"/>
        <v>1.0535813891122636E-5</v>
      </c>
      <c r="L297">
        <f t="shared" si="24"/>
        <v>0.73973166978711602</v>
      </c>
      <c r="M297" t="s">
        <v>265</v>
      </c>
    </row>
    <row r="298" spans="1:13">
      <c r="A298">
        <f t="shared" si="20"/>
        <v>-108.14999999999998</v>
      </c>
      <c r="B298">
        <v>165</v>
      </c>
      <c r="C298">
        <v>60795</v>
      </c>
      <c r="D298">
        <v>1.4040999999999999</v>
      </c>
      <c r="E298">
        <v>914.28</v>
      </c>
      <c r="F298">
        <v>651.0200000000001</v>
      </c>
      <c r="G298">
        <f t="shared" si="21"/>
        <v>1.4043808177936159</v>
      </c>
      <c r="H298" s="34">
        <v>1.2337999999999999E-5</v>
      </c>
      <c r="I298">
        <f t="shared" si="22"/>
        <v>8.7871234242575314E-6</v>
      </c>
      <c r="J298">
        <v>1.5321E-2</v>
      </c>
      <c r="K298">
        <f t="shared" si="23"/>
        <v>1.1934654571649473E-5</v>
      </c>
      <c r="L298">
        <f t="shared" si="24"/>
        <v>0.73626960642255723</v>
      </c>
      <c r="M298" t="s">
        <v>265</v>
      </c>
    </row>
    <row r="299" spans="1:13">
      <c r="A299">
        <f t="shared" si="20"/>
        <v>-98.149999999999977</v>
      </c>
      <c r="B299">
        <v>175</v>
      </c>
      <c r="C299">
        <v>60795</v>
      </c>
      <c r="D299">
        <v>1.3230999999999999</v>
      </c>
      <c r="E299">
        <v>913.66000000000008</v>
      </c>
      <c r="F299">
        <v>650.88</v>
      </c>
      <c r="G299">
        <f t="shared" si="21"/>
        <v>1.4037303343166176</v>
      </c>
      <c r="H299" s="34">
        <v>1.3006999999999999E-5</v>
      </c>
      <c r="I299">
        <f t="shared" si="22"/>
        <v>9.8307006273146393E-6</v>
      </c>
      <c r="J299">
        <v>1.6209999999999999E-2</v>
      </c>
      <c r="K299">
        <f t="shared" si="23"/>
        <v>1.3409288462405167E-5</v>
      </c>
      <c r="L299">
        <f t="shared" si="24"/>
        <v>0.7331261949413943</v>
      </c>
      <c r="M299" t="s">
        <v>265</v>
      </c>
    </row>
    <row r="300" spans="1:13">
      <c r="A300">
        <f t="shared" si="20"/>
        <v>-88.149999999999977</v>
      </c>
      <c r="B300">
        <v>185</v>
      </c>
      <c r="C300">
        <v>60795</v>
      </c>
      <c r="D300">
        <v>1.2511000000000001</v>
      </c>
      <c r="E300">
        <v>913.20999999999992</v>
      </c>
      <c r="F300">
        <v>650.83000000000004</v>
      </c>
      <c r="G300">
        <f t="shared" si="21"/>
        <v>1.4031467510717082</v>
      </c>
      <c r="H300" s="34">
        <v>1.3665999999999999E-5</v>
      </c>
      <c r="I300">
        <f t="shared" si="22"/>
        <v>1.0923187594916472E-5</v>
      </c>
      <c r="J300">
        <v>1.7089E-2</v>
      </c>
      <c r="K300">
        <f t="shared" si="23"/>
        <v>1.4957326268513191E-5</v>
      </c>
      <c r="L300">
        <f t="shared" si="24"/>
        <v>0.73029011996020821</v>
      </c>
      <c r="M300" t="s">
        <v>265</v>
      </c>
    </row>
    <row r="301" spans="1:13">
      <c r="A301">
        <f t="shared" si="20"/>
        <v>-78.149999999999977</v>
      </c>
      <c r="B301">
        <v>195</v>
      </c>
      <c r="C301">
        <v>60795</v>
      </c>
      <c r="D301">
        <v>1.1865000000000001</v>
      </c>
      <c r="E301">
        <v>912.93000000000006</v>
      </c>
      <c r="F301">
        <v>650.86</v>
      </c>
      <c r="G301">
        <f t="shared" si="21"/>
        <v>1.4026518759794733</v>
      </c>
      <c r="H301" s="34">
        <v>1.4313E-5</v>
      </c>
      <c r="I301">
        <f t="shared" si="22"/>
        <v>1.2063211125158027E-5</v>
      </c>
      <c r="J301">
        <v>1.7957000000000001E-2</v>
      </c>
      <c r="K301">
        <f t="shared" si="23"/>
        <v>1.6577863574245639E-5</v>
      </c>
      <c r="L301">
        <f t="shared" si="24"/>
        <v>0.72766982736537278</v>
      </c>
      <c r="M301" t="s">
        <v>265</v>
      </c>
    </row>
    <row r="302" spans="1:13">
      <c r="A302">
        <f t="shared" si="20"/>
        <v>-68.149999999999977</v>
      </c>
      <c r="B302">
        <v>205</v>
      </c>
      <c r="C302">
        <v>60795</v>
      </c>
      <c r="D302">
        <v>1.1283000000000001</v>
      </c>
      <c r="E302">
        <v>912.79</v>
      </c>
      <c r="F302">
        <v>650.99</v>
      </c>
      <c r="G302">
        <f t="shared" si="21"/>
        <v>1.4021567151569148</v>
      </c>
      <c r="H302" s="34">
        <v>1.4951E-5</v>
      </c>
      <c r="I302">
        <f t="shared" si="22"/>
        <v>1.3250908446335193E-5</v>
      </c>
      <c r="J302">
        <v>1.8815999999999999E-2</v>
      </c>
      <c r="K302">
        <f t="shared" si="23"/>
        <v>1.8269717949198875E-5</v>
      </c>
      <c r="L302">
        <f t="shared" si="24"/>
        <v>0.72529354219812925</v>
      </c>
      <c r="M302" t="s">
        <v>265</v>
      </c>
    </row>
    <row r="303" spans="1:13">
      <c r="A303">
        <f t="shared" ref="A303:A366" si="25">B303-273.15</f>
        <v>-58.149999999999977</v>
      </c>
      <c r="B303">
        <v>215</v>
      </c>
      <c r="C303">
        <v>60795</v>
      </c>
      <c r="D303">
        <v>1.0755999999999999</v>
      </c>
      <c r="E303">
        <v>912.8</v>
      </c>
      <c r="F303">
        <v>651.22</v>
      </c>
      <c r="G303">
        <f t="shared" ref="G303:G366" si="26">E303/F303</f>
        <v>1.4016768526765147</v>
      </c>
      <c r="H303" s="34">
        <v>1.5577999999999999E-5</v>
      </c>
      <c r="I303">
        <f t="shared" ref="I303:I366" si="27">H303/D303</f>
        <v>1.4483079211602826E-5</v>
      </c>
      <c r="J303">
        <v>1.9665999999999999E-2</v>
      </c>
      <c r="K303">
        <f t="shared" ref="K303:K366" si="28">J303/E303/D303</f>
        <v>2.0030399436272489E-5</v>
      </c>
      <c r="L303">
        <f t="shared" ref="L303:L366" si="29">H303*E303/J303</f>
        <v>0.72305493745550686</v>
      </c>
      <c r="M303" t="s">
        <v>265</v>
      </c>
    </row>
    <row r="304" spans="1:13">
      <c r="A304">
        <f t="shared" si="25"/>
        <v>-48.149999999999977</v>
      </c>
      <c r="B304">
        <v>225</v>
      </c>
      <c r="C304">
        <v>60795</v>
      </c>
      <c r="D304">
        <v>1.0275000000000001</v>
      </c>
      <c r="E304">
        <v>912.95</v>
      </c>
      <c r="F304">
        <v>651.56000000000006</v>
      </c>
      <c r="G304">
        <f t="shared" si="26"/>
        <v>1.4011756400024555</v>
      </c>
      <c r="H304" s="34">
        <v>1.6195999999999999E-5</v>
      </c>
      <c r="I304">
        <f t="shared" si="27"/>
        <v>1.5762530413625303E-5</v>
      </c>
      <c r="J304">
        <v>2.0508999999999999E-2</v>
      </c>
      <c r="K304">
        <f t="shared" si="28"/>
        <v>2.1863297358673499E-5</v>
      </c>
      <c r="L304">
        <f t="shared" si="29"/>
        <v>0.72095851577356285</v>
      </c>
      <c r="M304" t="s">
        <v>265</v>
      </c>
    </row>
    <row r="305" spans="1:13">
      <c r="A305">
        <f t="shared" si="25"/>
        <v>-38.149999999999977</v>
      </c>
      <c r="B305">
        <v>235</v>
      </c>
      <c r="C305">
        <v>60795</v>
      </c>
      <c r="D305">
        <v>0.98365000000000002</v>
      </c>
      <c r="E305">
        <v>913.26</v>
      </c>
      <c r="F305">
        <v>652.0200000000001</v>
      </c>
      <c r="G305">
        <f t="shared" si="26"/>
        <v>1.4006625563633015</v>
      </c>
      <c r="H305" s="34">
        <v>1.6804E-5</v>
      </c>
      <c r="I305">
        <f t="shared" si="27"/>
        <v>1.7083312153713209E-5</v>
      </c>
      <c r="J305">
        <v>2.1343999999999998E-2</v>
      </c>
      <c r="K305">
        <f t="shared" si="28"/>
        <v>2.3759690527092091E-5</v>
      </c>
      <c r="L305">
        <f t="shared" si="29"/>
        <v>0.71900398425787115</v>
      </c>
      <c r="M305" t="s">
        <v>265</v>
      </c>
    </row>
    <row r="306" spans="1:13">
      <c r="A306">
        <f t="shared" si="25"/>
        <v>-28.149999999999977</v>
      </c>
      <c r="B306">
        <v>245</v>
      </c>
      <c r="C306">
        <v>60795</v>
      </c>
      <c r="D306">
        <v>0.94335999999999998</v>
      </c>
      <c r="E306">
        <v>913.72</v>
      </c>
      <c r="F306">
        <v>652.62</v>
      </c>
      <c r="G306">
        <f t="shared" si="26"/>
        <v>1.4000796788330117</v>
      </c>
      <c r="H306" s="34">
        <v>1.7402999999999999E-5</v>
      </c>
      <c r="I306">
        <f t="shared" si="27"/>
        <v>1.8447888398914517E-5</v>
      </c>
      <c r="J306">
        <v>2.2172000000000001E-2</v>
      </c>
      <c r="K306">
        <f t="shared" si="28"/>
        <v>2.572256547273225E-5</v>
      </c>
      <c r="L306">
        <f t="shared" si="29"/>
        <v>0.71718695471766192</v>
      </c>
      <c r="M306" t="s">
        <v>265</v>
      </c>
    </row>
    <row r="307" spans="1:13">
      <c r="A307">
        <f t="shared" si="25"/>
        <v>-18.149999999999977</v>
      </c>
      <c r="B307">
        <v>255</v>
      </c>
      <c r="C307">
        <v>60795</v>
      </c>
      <c r="D307">
        <v>0.90625</v>
      </c>
      <c r="E307">
        <v>914.34</v>
      </c>
      <c r="F307">
        <v>653.36</v>
      </c>
      <c r="G307">
        <f t="shared" si="26"/>
        <v>1.3994428798824539</v>
      </c>
      <c r="H307" s="34">
        <v>1.7994000000000001E-5</v>
      </c>
      <c r="I307">
        <f t="shared" si="27"/>
        <v>1.9855448275862071E-5</v>
      </c>
      <c r="J307">
        <v>2.2995000000000002E-2</v>
      </c>
      <c r="K307">
        <f t="shared" si="28"/>
        <v>2.7750938494923417E-5</v>
      </c>
      <c r="L307">
        <f t="shared" si="29"/>
        <v>0.71548745205479447</v>
      </c>
      <c r="M307" t="s">
        <v>265</v>
      </c>
    </row>
    <row r="308" spans="1:13">
      <c r="A308">
        <f t="shared" si="25"/>
        <v>-8.1499999999999773</v>
      </c>
      <c r="B308">
        <v>265</v>
      </c>
      <c r="C308">
        <v>60795</v>
      </c>
      <c r="D308">
        <v>0.87195999999999996</v>
      </c>
      <c r="E308">
        <v>915.13</v>
      </c>
      <c r="F308">
        <v>654.25</v>
      </c>
      <c r="G308">
        <f t="shared" si="26"/>
        <v>1.398746656476882</v>
      </c>
      <c r="H308" s="34">
        <v>1.8576E-5</v>
      </c>
      <c r="I308">
        <f t="shared" si="27"/>
        <v>2.1303729528877472E-5</v>
      </c>
      <c r="J308">
        <v>2.3813000000000001E-2</v>
      </c>
      <c r="K308">
        <f t="shared" si="28"/>
        <v>2.9842469352826641E-5</v>
      </c>
      <c r="L308">
        <f t="shared" si="29"/>
        <v>0.71387287951959011</v>
      </c>
      <c r="M308" t="s">
        <v>265</v>
      </c>
    </row>
    <row r="309" spans="1:13">
      <c r="A309">
        <f t="shared" si="25"/>
        <v>1.8500000000000227</v>
      </c>
      <c r="B309">
        <v>275</v>
      </c>
      <c r="C309">
        <v>60795</v>
      </c>
      <c r="D309">
        <v>0.84016999999999997</v>
      </c>
      <c r="E309">
        <v>916.08999999999992</v>
      </c>
      <c r="F309">
        <v>655.29999999999995</v>
      </c>
      <c r="G309">
        <f t="shared" si="26"/>
        <v>1.3979703952388218</v>
      </c>
      <c r="H309" s="34">
        <v>1.9150000000000001E-5</v>
      </c>
      <c r="I309">
        <f t="shared" si="27"/>
        <v>2.2793006177321258E-5</v>
      </c>
      <c r="J309">
        <v>2.4627E-2</v>
      </c>
      <c r="K309">
        <f t="shared" si="28"/>
        <v>3.1996774298994743E-5</v>
      </c>
      <c r="L309">
        <f t="shared" si="29"/>
        <v>0.7123532504974216</v>
      </c>
      <c r="M309" t="s">
        <v>265</v>
      </c>
    </row>
    <row r="310" spans="1:13">
      <c r="A310">
        <f t="shared" si="25"/>
        <v>11.850000000000023</v>
      </c>
      <c r="B310">
        <v>285</v>
      </c>
      <c r="C310">
        <v>60795</v>
      </c>
      <c r="D310">
        <v>0.81062000000000001</v>
      </c>
      <c r="E310">
        <v>917.23</v>
      </c>
      <c r="F310">
        <v>656.51</v>
      </c>
      <c r="G310">
        <f t="shared" si="26"/>
        <v>1.3971302798129503</v>
      </c>
      <c r="H310" s="34">
        <v>1.9717000000000001E-5</v>
      </c>
      <c r="I310">
        <f t="shared" si="27"/>
        <v>2.432335743011522E-5</v>
      </c>
      <c r="J310">
        <v>2.5437000000000001E-2</v>
      </c>
      <c r="K310">
        <f t="shared" si="28"/>
        <v>3.4211358858515374E-5</v>
      </c>
      <c r="L310">
        <f t="shared" si="29"/>
        <v>0.71097314581121984</v>
      </c>
      <c r="M310" t="s">
        <v>265</v>
      </c>
    </row>
    <row r="311" spans="1:13">
      <c r="A311">
        <f t="shared" si="25"/>
        <v>21.850000000000023</v>
      </c>
      <c r="B311">
        <v>295</v>
      </c>
      <c r="C311">
        <v>60795</v>
      </c>
      <c r="D311">
        <v>0.78308999999999995</v>
      </c>
      <c r="E311">
        <v>918.53</v>
      </c>
      <c r="F311">
        <v>657.88</v>
      </c>
      <c r="G311">
        <f t="shared" si="26"/>
        <v>1.3961968748099958</v>
      </c>
      <c r="H311" s="34">
        <v>2.0275000000000002E-5</v>
      </c>
      <c r="I311">
        <f t="shared" si="27"/>
        <v>2.589102146624271E-5</v>
      </c>
      <c r="J311">
        <v>2.6245000000000001E-2</v>
      </c>
      <c r="K311">
        <f t="shared" si="28"/>
        <v>3.6487285399528695E-5</v>
      </c>
      <c r="L311">
        <f t="shared" si="29"/>
        <v>0.70959023623547346</v>
      </c>
      <c r="M311" t="s">
        <v>265</v>
      </c>
    </row>
    <row r="312" spans="1:13">
      <c r="A312">
        <f t="shared" si="25"/>
        <v>31.850000000000023</v>
      </c>
      <c r="B312">
        <v>305</v>
      </c>
      <c r="C312">
        <v>60795</v>
      </c>
      <c r="D312">
        <v>0.75736999999999999</v>
      </c>
      <c r="E312">
        <v>920</v>
      </c>
      <c r="F312">
        <v>659.42</v>
      </c>
      <c r="G312">
        <f t="shared" si="26"/>
        <v>1.395165448424373</v>
      </c>
      <c r="H312" s="34">
        <v>2.0826999999999999E-5</v>
      </c>
      <c r="I312">
        <f t="shared" si="27"/>
        <v>2.7499108757938655E-5</v>
      </c>
      <c r="J312">
        <v>2.7050999999999999E-2</v>
      </c>
      <c r="K312">
        <f t="shared" si="28"/>
        <v>3.882284863351495E-5</v>
      </c>
      <c r="L312">
        <f t="shared" si="29"/>
        <v>0.70832279767845918</v>
      </c>
      <c r="M312" t="s">
        <v>265</v>
      </c>
    </row>
    <row r="313" spans="1:13">
      <c r="A313">
        <f t="shared" si="25"/>
        <v>41.850000000000023</v>
      </c>
      <c r="B313">
        <v>315</v>
      </c>
      <c r="C313">
        <v>60795</v>
      </c>
      <c r="D313">
        <v>0.73328000000000004</v>
      </c>
      <c r="E313">
        <v>921.64</v>
      </c>
      <c r="F313">
        <v>661.11</v>
      </c>
      <c r="G313">
        <f t="shared" si="26"/>
        <v>1.3940796539153846</v>
      </c>
      <c r="H313" s="34">
        <v>2.1370999999999999E-5</v>
      </c>
      <c r="I313">
        <f t="shared" si="27"/>
        <v>2.914439231944141E-5</v>
      </c>
      <c r="J313">
        <v>2.7855000000000001E-2</v>
      </c>
      <c r="K313">
        <f t="shared" si="28"/>
        <v>4.1216585206102117E-5</v>
      </c>
      <c r="L313">
        <f t="shared" si="29"/>
        <v>0.70710351606533839</v>
      </c>
      <c r="M313" t="s">
        <v>265</v>
      </c>
    </row>
    <row r="314" spans="1:13">
      <c r="A314">
        <f t="shared" si="25"/>
        <v>51.850000000000023</v>
      </c>
      <c r="B314">
        <v>325</v>
      </c>
      <c r="C314">
        <v>60795</v>
      </c>
      <c r="D314">
        <v>0.71067999999999998</v>
      </c>
      <c r="E314">
        <v>923.45</v>
      </c>
      <c r="F314">
        <v>662.96999999999991</v>
      </c>
      <c r="G314">
        <f t="shared" si="26"/>
        <v>1.3928986228637799</v>
      </c>
      <c r="H314" s="34">
        <v>2.1909E-5</v>
      </c>
      <c r="I314">
        <f t="shared" si="27"/>
        <v>3.0828220858895703E-5</v>
      </c>
      <c r="J314">
        <v>2.8659E-2</v>
      </c>
      <c r="K314">
        <f t="shared" si="28"/>
        <v>4.3669030795856423E-5</v>
      </c>
      <c r="L314">
        <f t="shared" si="29"/>
        <v>0.70595157018737575</v>
      </c>
      <c r="M314" t="s">
        <v>265</v>
      </c>
    </row>
    <row r="315" spans="1:13">
      <c r="A315">
        <f t="shared" si="25"/>
        <v>61.850000000000023</v>
      </c>
      <c r="B315">
        <v>335</v>
      </c>
      <c r="C315">
        <v>60795</v>
      </c>
      <c r="D315">
        <v>0.68944000000000005</v>
      </c>
      <c r="E315">
        <v>925.41</v>
      </c>
      <c r="F315">
        <v>664.96999999999991</v>
      </c>
      <c r="G315">
        <f t="shared" si="26"/>
        <v>1.391656766470668</v>
      </c>
      <c r="H315" s="34">
        <v>2.2439999999999999E-5</v>
      </c>
      <c r="I315">
        <f t="shared" si="27"/>
        <v>3.2548155024367598E-5</v>
      </c>
      <c r="J315">
        <v>2.9461000000000001E-2</v>
      </c>
      <c r="K315">
        <f t="shared" si="28"/>
        <v>4.6176054198768784E-5</v>
      </c>
      <c r="L315">
        <f t="shared" si="29"/>
        <v>0.70487085978072694</v>
      </c>
      <c r="M315" t="s">
        <v>265</v>
      </c>
    </row>
    <row r="316" spans="1:13">
      <c r="A316">
        <f t="shared" si="25"/>
        <v>71.850000000000023</v>
      </c>
      <c r="B316">
        <v>345</v>
      </c>
      <c r="C316">
        <v>60795</v>
      </c>
      <c r="D316">
        <v>0.66942999999999997</v>
      </c>
      <c r="E316">
        <v>927.51</v>
      </c>
      <c r="F316">
        <v>667.12</v>
      </c>
      <c r="G316">
        <f t="shared" si="26"/>
        <v>1.3903195826837751</v>
      </c>
      <c r="H316" s="34">
        <v>2.2963999999999999E-5</v>
      </c>
      <c r="I316">
        <f t="shared" si="27"/>
        <v>3.430381070462931E-5</v>
      </c>
      <c r="J316">
        <v>3.0263999999999999E-2</v>
      </c>
      <c r="K316">
        <f t="shared" si="28"/>
        <v>4.8741911472937172E-5</v>
      </c>
      <c r="L316">
        <f t="shared" si="29"/>
        <v>0.70378468279143536</v>
      </c>
      <c r="M316" t="s">
        <v>265</v>
      </c>
    </row>
    <row r="317" spans="1:13">
      <c r="A317">
        <f t="shared" si="25"/>
        <v>81.850000000000023</v>
      </c>
      <c r="B317">
        <v>355</v>
      </c>
      <c r="C317">
        <v>60795</v>
      </c>
      <c r="D317">
        <v>0.65054999999999996</v>
      </c>
      <c r="E317">
        <v>929.76</v>
      </c>
      <c r="F317">
        <v>669.4</v>
      </c>
      <c r="G317">
        <f t="shared" si="26"/>
        <v>1.3889453241708993</v>
      </c>
      <c r="H317" s="34">
        <v>2.3482999999999999E-5</v>
      </c>
      <c r="I317">
        <f t="shared" si="27"/>
        <v>3.6097148566597498E-5</v>
      </c>
      <c r="J317">
        <v>3.1066E-2</v>
      </c>
      <c r="K317">
        <f t="shared" si="28"/>
        <v>5.1361038759930458E-5</v>
      </c>
      <c r="L317">
        <f t="shared" si="29"/>
        <v>0.70281188695036367</v>
      </c>
      <c r="M317" t="s">
        <v>265</v>
      </c>
    </row>
    <row r="318" spans="1:13">
      <c r="A318">
        <f t="shared" si="25"/>
        <v>91.850000000000023</v>
      </c>
      <c r="B318">
        <v>365</v>
      </c>
      <c r="C318">
        <v>60795</v>
      </c>
      <c r="D318">
        <v>0.63270999999999999</v>
      </c>
      <c r="E318">
        <v>932.14</v>
      </c>
      <c r="F318">
        <v>671.81000000000006</v>
      </c>
      <c r="G318">
        <f t="shared" si="26"/>
        <v>1.3875053958708563</v>
      </c>
      <c r="H318" s="34">
        <v>2.3995E-5</v>
      </c>
      <c r="I318">
        <f t="shared" si="27"/>
        <v>3.7924167470088983E-5</v>
      </c>
      <c r="J318">
        <v>3.1869000000000001E-2</v>
      </c>
      <c r="K318">
        <f t="shared" si="28"/>
        <v>5.4035925323333954E-5</v>
      </c>
      <c r="L318">
        <f t="shared" si="29"/>
        <v>0.70183247983934227</v>
      </c>
      <c r="M318" t="s">
        <v>265</v>
      </c>
    </row>
    <row r="319" spans="1:13">
      <c r="A319">
        <f t="shared" si="25"/>
        <v>101.85000000000002</v>
      </c>
      <c r="B319">
        <v>375</v>
      </c>
      <c r="C319">
        <v>60795</v>
      </c>
      <c r="D319">
        <v>0.61582000000000003</v>
      </c>
      <c r="E319">
        <v>934.64</v>
      </c>
      <c r="F319">
        <v>674.34</v>
      </c>
      <c r="G319">
        <f t="shared" si="26"/>
        <v>1.3860070587537443</v>
      </c>
      <c r="H319" s="34">
        <v>2.4501000000000001E-5</v>
      </c>
      <c r="I319">
        <f t="shared" si="27"/>
        <v>3.9785976421681661E-5</v>
      </c>
      <c r="J319">
        <v>3.2672E-2</v>
      </c>
      <c r="K319">
        <f t="shared" si="28"/>
        <v>5.6764598098458794E-5</v>
      </c>
      <c r="L319">
        <f t="shared" si="29"/>
        <v>0.70089417972575907</v>
      </c>
      <c r="M319" t="s">
        <v>265</v>
      </c>
    </row>
    <row r="320" spans="1:13">
      <c r="A320">
        <f t="shared" si="25"/>
        <v>-218.14999999999998</v>
      </c>
      <c r="B320">
        <v>55</v>
      </c>
      <c r="C320">
        <v>70927.5</v>
      </c>
      <c r="D320">
        <v>1303.5</v>
      </c>
      <c r="E320">
        <v>1671.4</v>
      </c>
      <c r="F320">
        <v>1176.5</v>
      </c>
      <c r="G320">
        <f t="shared" si="26"/>
        <v>1.4206544836379091</v>
      </c>
      <c r="H320">
        <v>8.7341000000000003E-4</v>
      </c>
      <c r="I320">
        <f t="shared" si="27"/>
        <v>6.700498657460683E-7</v>
      </c>
      <c r="J320">
        <v>0.20008999999999999</v>
      </c>
      <c r="K320">
        <f t="shared" si="28"/>
        <v>9.1840438976092692E-8</v>
      </c>
      <c r="L320">
        <f t="shared" si="29"/>
        <v>7.2958042580838631</v>
      </c>
      <c r="M320" t="s">
        <v>267</v>
      </c>
    </row>
    <row r="321" spans="1:13">
      <c r="A321">
        <f t="shared" si="25"/>
        <v>-208.14999999999998</v>
      </c>
      <c r="B321">
        <v>65</v>
      </c>
      <c r="C321">
        <v>70927.5</v>
      </c>
      <c r="D321">
        <v>1259.8</v>
      </c>
      <c r="E321">
        <v>1677.1000000000001</v>
      </c>
      <c r="F321">
        <v>1046</v>
      </c>
      <c r="G321">
        <f t="shared" si="26"/>
        <v>1.6033460803059274</v>
      </c>
      <c r="H321">
        <v>4.9923999999999997E-4</v>
      </c>
      <c r="I321">
        <f t="shared" si="27"/>
        <v>3.96285124622956E-7</v>
      </c>
      <c r="J321">
        <v>0.18743000000000001</v>
      </c>
      <c r="K321">
        <f t="shared" si="28"/>
        <v>8.8711218021257737E-8</v>
      </c>
      <c r="L321">
        <f t="shared" si="29"/>
        <v>4.467136552312863</v>
      </c>
      <c r="M321" t="s">
        <v>267</v>
      </c>
    </row>
    <row r="322" spans="1:13">
      <c r="A322">
        <f t="shared" si="25"/>
        <v>-198.14999999999998</v>
      </c>
      <c r="B322">
        <v>75</v>
      </c>
      <c r="C322">
        <v>70927.5</v>
      </c>
      <c r="D322">
        <v>1214</v>
      </c>
      <c r="E322">
        <v>1678.6000000000001</v>
      </c>
      <c r="F322">
        <v>992.18</v>
      </c>
      <c r="G322">
        <f t="shared" si="26"/>
        <v>1.6918301114717089</v>
      </c>
      <c r="H322">
        <v>3.2252000000000002E-4</v>
      </c>
      <c r="I322">
        <f t="shared" si="27"/>
        <v>2.6566721581548603E-7</v>
      </c>
      <c r="J322">
        <v>0.17349000000000001</v>
      </c>
      <c r="K322">
        <f t="shared" si="28"/>
        <v>8.5135078635977926E-8</v>
      </c>
      <c r="L322">
        <f t="shared" si="29"/>
        <v>3.1205376217649436</v>
      </c>
      <c r="M322" t="s">
        <v>267</v>
      </c>
    </row>
    <row r="323" spans="1:13">
      <c r="A323">
        <f t="shared" si="25"/>
        <v>-188.14999999999998</v>
      </c>
      <c r="B323">
        <v>85</v>
      </c>
      <c r="C323">
        <v>70927.5</v>
      </c>
      <c r="D323">
        <v>1166.5999999999999</v>
      </c>
      <c r="E323">
        <v>1687.8999999999999</v>
      </c>
      <c r="F323">
        <v>948.97</v>
      </c>
      <c r="G323">
        <f t="shared" si="26"/>
        <v>1.7786652897351864</v>
      </c>
      <c r="H323">
        <v>2.2811000000000001E-4</v>
      </c>
      <c r="I323">
        <f t="shared" si="27"/>
        <v>1.955340305160295E-7</v>
      </c>
      <c r="J323">
        <v>0.15914</v>
      </c>
      <c r="K323">
        <f t="shared" si="28"/>
        <v>8.0818478193845068E-8</v>
      </c>
      <c r="L323">
        <f t="shared" si="29"/>
        <v>2.419422326253613</v>
      </c>
      <c r="M323" t="s">
        <v>267</v>
      </c>
    </row>
    <row r="324" spans="1:13">
      <c r="A324">
        <f t="shared" si="25"/>
        <v>-186.35599999999999</v>
      </c>
      <c r="B324">
        <v>86.793999999999997</v>
      </c>
      <c r="C324">
        <v>70927.5</v>
      </c>
      <c r="D324">
        <v>1157.9000000000001</v>
      </c>
      <c r="E324">
        <v>1691.3</v>
      </c>
      <c r="F324">
        <v>941.84</v>
      </c>
      <c r="G324">
        <f t="shared" si="26"/>
        <v>1.7957402531215492</v>
      </c>
      <c r="H324">
        <v>2.1597000000000001E-4</v>
      </c>
      <c r="I324">
        <f t="shared" si="27"/>
        <v>1.8651869764228345E-7</v>
      </c>
      <c r="J324">
        <v>0.15654000000000001</v>
      </c>
      <c r="K324">
        <f t="shared" si="28"/>
        <v>7.9934382930231596E-8</v>
      </c>
      <c r="L324">
        <f t="shared" si="29"/>
        <v>2.3333976044461475</v>
      </c>
      <c r="M324" t="s">
        <v>267</v>
      </c>
    </row>
    <row r="325" spans="1:13">
      <c r="A325">
        <f t="shared" si="25"/>
        <v>-186.35599999999999</v>
      </c>
      <c r="B325">
        <v>86.793999999999997</v>
      </c>
      <c r="C325">
        <v>70927.5</v>
      </c>
      <c r="D325">
        <v>3.1817000000000002</v>
      </c>
      <c r="E325">
        <v>968.8</v>
      </c>
      <c r="F325">
        <v>680.78000000000009</v>
      </c>
      <c r="G325">
        <f t="shared" si="26"/>
        <v>1.4230735333000379</v>
      </c>
      <c r="H325" s="34">
        <v>6.7119000000000001E-6</v>
      </c>
      <c r="I325">
        <f t="shared" si="27"/>
        <v>2.1095326397837632E-6</v>
      </c>
      <c r="J325">
        <v>8.0041999999999995E-3</v>
      </c>
      <c r="K325">
        <f t="shared" si="28"/>
        <v>2.5967167160817774E-6</v>
      </c>
      <c r="L325">
        <f t="shared" si="29"/>
        <v>0.81238458809125214</v>
      </c>
      <c r="M325" t="s">
        <v>265</v>
      </c>
    </row>
    <row r="326" spans="1:13">
      <c r="A326">
        <f t="shared" si="25"/>
        <v>-178.14999999999998</v>
      </c>
      <c r="B326">
        <v>95</v>
      </c>
      <c r="C326">
        <v>70927.5</v>
      </c>
      <c r="D326">
        <v>2.8902000000000001</v>
      </c>
      <c r="E326">
        <v>928.66000000000008</v>
      </c>
      <c r="F326">
        <v>651.16</v>
      </c>
      <c r="G326">
        <f t="shared" si="26"/>
        <v>1.4261625406966032</v>
      </c>
      <c r="H326" s="34">
        <v>7.3346E-6</v>
      </c>
      <c r="I326">
        <f t="shared" si="27"/>
        <v>2.5377482527160749E-6</v>
      </c>
      <c r="J326">
        <v>8.7995E-3</v>
      </c>
      <c r="K326">
        <f t="shared" si="28"/>
        <v>3.2784861948283488E-6</v>
      </c>
      <c r="L326">
        <f t="shared" si="29"/>
        <v>0.77406098482868346</v>
      </c>
      <c r="M326" t="s">
        <v>265</v>
      </c>
    </row>
    <row r="327" spans="1:13">
      <c r="A327">
        <f t="shared" si="25"/>
        <v>-168.14999999999998</v>
      </c>
      <c r="B327">
        <v>105</v>
      </c>
      <c r="C327">
        <v>70927.5</v>
      </c>
      <c r="D327">
        <v>2.6027</v>
      </c>
      <c r="E327">
        <v>925.68</v>
      </c>
      <c r="F327">
        <v>652.22</v>
      </c>
      <c r="G327">
        <f t="shared" si="26"/>
        <v>1.4192757045168807</v>
      </c>
      <c r="H327" s="34">
        <v>8.0847000000000007E-6</v>
      </c>
      <c r="I327">
        <f t="shared" si="27"/>
        <v>3.1062742536596615E-6</v>
      </c>
      <c r="J327">
        <v>9.7625000000000003E-3</v>
      </c>
      <c r="K327">
        <f t="shared" si="28"/>
        <v>4.0520617426409177E-6</v>
      </c>
      <c r="L327">
        <f t="shared" si="29"/>
        <v>0.7665910469654289</v>
      </c>
      <c r="M327" t="s">
        <v>265</v>
      </c>
    </row>
    <row r="328" spans="1:13">
      <c r="A328">
        <f t="shared" si="25"/>
        <v>-158.14999999999998</v>
      </c>
      <c r="B328">
        <v>115</v>
      </c>
      <c r="C328">
        <v>70927.5</v>
      </c>
      <c r="D328">
        <v>2.3685999999999998</v>
      </c>
      <c r="E328">
        <v>923.57</v>
      </c>
      <c r="F328">
        <v>653.01</v>
      </c>
      <c r="G328">
        <f t="shared" si="26"/>
        <v>1.4143274988131882</v>
      </c>
      <c r="H328" s="34">
        <v>8.8239000000000003E-6</v>
      </c>
      <c r="I328">
        <f t="shared" si="27"/>
        <v>3.7253651946297395E-6</v>
      </c>
      <c r="J328">
        <v>1.0717000000000001E-2</v>
      </c>
      <c r="K328">
        <f t="shared" si="28"/>
        <v>4.899047929073152E-6</v>
      </c>
      <c r="L328">
        <f t="shared" si="29"/>
        <v>0.76042636213492587</v>
      </c>
      <c r="M328" t="s">
        <v>265</v>
      </c>
    </row>
    <row r="329" spans="1:13">
      <c r="A329">
        <f t="shared" si="25"/>
        <v>-148.14999999999998</v>
      </c>
      <c r="B329">
        <v>125</v>
      </c>
      <c r="C329">
        <v>70927.5</v>
      </c>
      <c r="D329">
        <v>2.1739999999999999</v>
      </c>
      <c r="E329">
        <v>921.17000000000007</v>
      </c>
      <c r="F329">
        <v>652.80000000000007</v>
      </c>
      <c r="G329">
        <f t="shared" si="26"/>
        <v>1.4111060049019608</v>
      </c>
      <c r="H329" s="34">
        <v>9.5514999999999999E-6</v>
      </c>
      <c r="I329">
        <f t="shared" si="27"/>
        <v>4.3935142594296233E-6</v>
      </c>
      <c r="J329">
        <v>1.1660999999999999E-2</v>
      </c>
      <c r="K329">
        <f t="shared" si="28"/>
        <v>5.8228616283445534E-6</v>
      </c>
      <c r="L329">
        <f t="shared" si="29"/>
        <v>0.7545283642054712</v>
      </c>
      <c r="M329" t="s">
        <v>265</v>
      </c>
    </row>
    <row r="330" spans="1:13">
      <c r="A330">
        <f t="shared" si="25"/>
        <v>-138.14999999999998</v>
      </c>
      <c r="B330">
        <v>135</v>
      </c>
      <c r="C330">
        <v>70927.5</v>
      </c>
      <c r="D330">
        <v>2.0093999999999999</v>
      </c>
      <c r="E330">
        <v>919.05000000000007</v>
      </c>
      <c r="F330">
        <v>652.32000000000005</v>
      </c>
      <c r="G330">
        <f t="shared" si="26"/>
        <v>1.4088944076526857</v>
      </c>
      <c r="H330" s="34">
        <v>1.0267E-5</v>
      </c>
      <c r="I330">
        <f t="shared" si="27"/>
        <v>5.1094854185328957E-6</v>
      </c>
      <c r="J330">
        <v>1.2593999999999999E-2</v>
      </c>
      <c r="K330">
        <f t="shared" si="28"/>
        <v>6.8195882161089491E-6</v>
      </c>
      <c r="L330">
        <f t="shared" si="29"/>
        <v>0.74923664840400195</v>
      </c>
      <c r="M330" t="s">
        <v>265</v>
      </c>
    </row>
    <row r="331" spans="1:13">
      <c r="A331">
        <f t="shared" si="25"/>
        <v>-128.14999999999998</v>
      </c>
      <c r="B331">
        <v>145</v>
      </c>
      <c r="C331">
        <v>70927.5</v>
      </c>
      <c r="D331">
        <v>1.8684000000000001</v>
      </c>
      <c r="E331">
        <v>917.35</v>
      </c>
      <c r="F331">
        <v>651.85</v>
      </c>
      <c r="G331">
        <f t="shared" si="26"/>
        <v>1.4073022934724246</v>
      </c>
      <c r="H331" s="34">
        <v>1.0971E-5</v>
      </c>
      <c r="I331">
        <f t="shared" si="27"/>
        <v>5.8718689788053949E-6</v>
      </c>
      <c r="J331">
        <v>1.3516E-2</v>
      </c>
      <c r="K331">
        <f t="shared" si="28"/>
        <v>7.8857546223176855E-6</v>
      </c>
      <c r="L331">
        <f t="shared" si="29"/>
        <v>0.74461725732465223</v>
      </c>
      <c r="M331" t="s">
        <v>265</v>
      </c>
    </row>
    <row r="332" spans="1:13">
      <c r="A332">
        <f t="shared" si="25"/>
        <v>-118.14999999999998</v>
      </c>
      <c r="B332">
        <v>155</v>
      </c>
      <c r="C332">
        <v>70927.5</v>
      </c>
      <c r="D332">
        <v>1.7461</v>
      </c>
      <c r="E332">
        <v>916.03</v>
      </c>
      <c r="F332">
        <v>651.47</v>
      </c>
      <c r="G332">
        <f t="shared" si="26"/>
        <v>1.4060969806744745</v>
      </c>
      <c r="H332" s="34">
        <v>1.1663E-5</v>
      </c>
      <c r="I332">
        <f t="shared" si="27"/>
        <v>6.6794570757688565E-6</v>
      </c>
      <c r="J332">
        <v>1.4426E-2</v>
      </c>
      <c r="K332">
        <f t="shared" si="28"/>
        <v>9.0191813297609747E-6</v>
      </c>
      <c r="L332">
        <f t="shared" si="29"/>
        <v>0.74058352211285183</v>
      </c>
      <c r="M332" t="s">
        <v>265</v>
      </c>
    </row>
    <row r="333" spans="1:13">
      <c r="A333">
        <f t="shared" si="25"/>
        <v>-108.14999999999998</v>
      </c>
      <c r="B333">
        <v>165</v>
      </c>
      <c r="C333">
        <v>70927.5</v>
      </c>
      <c r="D333">
        <v>1.639</v>
      </c>
      <c r="E333">
        <v>915.03</v>
      </c>
      <c r="F333">
        <v>651.20000000000005</v>
      </c>
      <c r="G333">
        <f t="shared" si="26"/>
        <v>1.4051443488943487</v>
      </c>
      <c r="H333" s="34">
        <v>1.2343E-5</v>
      </c>
      <c r="I333">
        <f t="shared" si="27"/>
        <v>7.530811470408786E-6</v>
      </c>
      <c r="J333">
        <v>1.5325999999999999E-2</v>
      </c>
      <c r="K333">
        <f t="shared" si="28"/>
        <v>1.02191443700986E-5</v>
      </c>
      <c r="L333">
        <f t="shared" si="29"/>
        <v>0.73693170364087168</v>
      </c>
      <c r="M333" t="s">
        <v>265</v>
      </c>
    </row>
    <row r="334" spans="1:13">
      <c r="A334">
        <f t="shared" si="25"/>
        <v>-98.149999999999977</v>
      </c>
      <c r="B334">
        <v>175</v>
      </c>
      <c r="C334">
        <v>70927.5</v>
      </c>
      <c r="D334">
        <v>1.5444</v>
      </c>
      <c r="E334">
        <v>914.29000000000008</v>
      </c>
      <c r="F334">
        <v>651.0200000000001</v>
      </c>
      <c r="G334">
        <f t="shared" si="26"/>
        <v>1.404396178304814</v>
      </c>
      <c r="H334" s="34">
        <v>1.3012E-5</v>
      </c>
      <c r="I334">
        <f t="shared" si="27"/>
        <v>8.4252784252784261E-6</v>
      </c>
      <c r="J334">
        <v>1.6215E-2</v>
      </c>
      <c r="K334">
        <f t="shared" si="28"/>
        <v>1.1483471326628312E-5</v>
      </c>
      <c r="L334">
        <f t="shared" si="29"/>
        <v>0.7336874178230034</v>
      </c>
      <c r="M334" t="s">
        <v>265</v>
      </c>
    </row>
    <row r="335" spans="1:13">
      <c r="A335">
        <f t="shared" si="25"/>
        <v>-88.149999999999977</v>
      </c>
      <c r="B335">
        <v>185</v>
      </c>
      <c r="C335">
        <v>70927.5</v>
      </c>
      <c r="D335">
        <v>1.4601999999999999</v>
      </c>
      <c r="E335">
        <v>913.75</v>
      </c>
      <c r="F335">
        <v>650.93999999999994</v>
      </c>
      <c r="G335">
        <f t="shared" si="26"/>
        <v>1.4037392079147082</v>
      </c>
      <c r="H335" s="34">
        <v>1.367E-5</v>
      </c>
      <c r="I335">
        <f t="shared" si="27"/>
        <v>9.3617312696890837E-6</v>
      </c>
      <c r="J335">
        <v>1.7093000000000001E-2</v>
      </c>
      <c r="K335">
        <f t="shared" si="28"/>
        <v>1.2810868065034662E-5</v>
      </c>
      <c r="L335">
        <f t="shared" si="29"/>
        <v>0.73076478675481182</v>
      </c>
      <c r="M335" t="s">
        <v>265</v>
      </c>
    </row>
    <row r="336" spans="1:13">
      <c r="A336">
        <f t="shared" si="25"/>
        <v>-78.149999999999977</v>
      </c>
      <c r="B336">
        <v>195</v>
      </c>
      <c r="C336">
        <v>70927.5</v>
      </c>
      <c r="D336">
        <v>1.3847</v>
      </c>
      <c r="E336">
        <v>913.39</v>
      </c>
      <c r="F336">
        <v>650.95000000000005</v>
      </c>
      <c r="G336">
        <f t="shared" si="26"/>
        <v>1.4031646055764651</v>
      </c>
      <c r="H336" s="34">
        <v>1.4317E-5</v>
      </c>
      <c r="I336">
        <f t="shared" si="27"/>
        <v>1.0339423701884884E-5</v>
      </c>
      <c r="J336">
        <v>1.7961000000000001E-2</v>
      </c>
      <c r="K336">
        <f t="shared" si="28"/>
        <v>1.4200988251049844E-5</v>
      </c>
      <c r="L336">
        <f t="shared" si="29"/>
        <v>0.72807775903346128</v>
      </c>
      <c r="M336" t="s">
        <v>265</v>
      </c>
    </row>
    <row r="337" spans="1:13">
      <c r="A337">
        <f t="shared" si="25"/>
        <v>-68.149999999999977</v>
      </c>
      <c r="B337">
        <v>205</v>
      </c>
      <c r="C337">
        <v>70927.5</v>
      </c>
      <c r="D337">
        <v>1.3167</v>
      </c>
      <c r="E337">
        <v>913.2</v>
      </c>
      <c r="F337">
        <v>651.07000000000005</v>
      </c>
      <c r="G337">
        <f t="shared" si="26"/>
        <v>1.4026141582318337</v>
      </c>
      <c r="H337" s="34">
        <v>1.4953999999999999E-5</v>
      </c>
      <c r="I337">
        <f t="shared" si="27"/>
        <v>1.135718083086504E-5</v>
      </c>
      <c r="J337">
        <v>1.882E-2</v>
      </c>
      <c r="K337">
        <f t="shared" si="28"/>
        <v>1.5651893375110746E-5</v>
      </c>
      <c r="L337">
        <f t="shared" si="29"/>
        <v>0.72561066950053144</v>
      </c>
      <c r="M337" t="s">
        <v>265</v>
      </c>
    </row>
    <row r="338" spans="1:13">
      <c r="A338">
        <f t="shared" si="25"/>
        <v>-58.149999999999977</v>
      </c>
      <c r="B338">
        <v>215</v>
      </c>
      <c r="C338">
        <v>70927.5</v>
      </c>
      <c r="D338">
        <v>1.2551000000000001</v>
      </c>
      <c r="E338">
        <v>913.16</v>
      </c>
      <c r="F338">
        <v>651.28</v>
      </c>
      <c r="G338">
        <f t="shared" si="26"/>
        <v>1.4021004790566269</v>
      </c>
      <c r="H338" s="34">
        <v>1.5582000000000001E-5</v>
      </c>
      <c r="I338">
        <f t="shared" si="27"/>
        <v>1.241494701617401E-5</v>
      </c>
      <c r="J338">
        <v>1.967E-2</v>
      </c>
      <c r="K338">
        <f t="shared" si="28"/>
        <v>1.7162444701198418E-5</v>
      </c>
      <c r="L338">
        <f t="shared" si="29"/>
        <v>0.72337870462633447</v>
      </c>
      <c r="M338" t="s">
        <v>265</v>
      </c>
    </row>
    <row r="339" spans="1:13">
      <c r="A339">
        <f t="shared" si="25"/>
        <v>-48.149999999999977</v>
      </c>
      <c r="B339">
        <v>225</v>
      </c>
      <c r="C339">
        <v>70927.5</v>
      </c>
      <c r="D339">
        <v>1.1990000000000001</v>
      </c>
      <c r="E339">
        <v>913.27</v>
      </c>
      <c r="F339">
        <v>651.61</v>
      </c>
      <c r="G339">
        <f t="shared" si="26"/>
        <v>1.4015592148677889</v>
      </c>
      <c r="H339" s="34">
        <v>1.6198999999999999E-5</v>
      </c>
      <c r="I339">
        <f t="shared" si="27"/>
        <v>1.351042535446205E-5</v>
      </c>
      <c r="J339">
        <v>2.0511999999999999E-2</v>
      </c>
      <c r="K339">
        <f t="shared" si="28"/>
        <v>1.8732236532513244E-5</v>
      </c>
      <c r="L339">
        <f t="shared" si="29"/>
        <v>0.72123931015990639</v>
      </c>
      <c r="M339" t="s">
        <v>265</v>
      </c>
    </row>
    <row r="340" spans="1:13">
      <c r="A340">
        <f t="shared" si="25"/>
        <v>-38.149999999999977</v>
      </c>
      <c r="B340">
        <v>235</v>
      </c>
      <c r="C340">
        <v>70927.5</v>
      </c>
      <c r="D340">
        <v>1.1477999999999999</v>
      </c>
      <c r="E340">
        <v>913.54</v>
      </c>
      <c r="F340">
        <v>652.07000000000005</v>
      </c>
      <c r="G340">
        <f t="shared" si="26"/>
        <v>1.4009845568727282</v>
      </c>
      <c r="H340" s="34">
        <v>1.6807E-5</v>
      </c>
      <c r="I340">
        <f t="shared" si="27"/>
        <v>1.4642794912005577E-5</v>
      </c>
      <c r="J340">
        <v>2.1346E-2</v>
      </c>
      <c r="K340">
        <f t="shared" si="28"/>
        <v>2.0357419057381652E-5</v>
      </c>
      <c r="L340">
        <f t="shared" si="29"/>
        <v>0.71928542958868169</v>
      </c>
      <c r="M340" t="s">
        <v>265</v>
      </c>
    </row>
    <row r="341" spans="1:13">
      <c r="A341">
        <f t="shared" si="25"/>
        <v>-28.149999999999977</v>
      </c>
      <c r="B341">
        <v>245</v>
      </c>
      <c r="C341">
        <v>70927.5</v>
      </c>
      <c r="D341">
        <v>1.1007</v>
      </c>
      <c r="E341">
        <v>913.98</v>
      </c>
      <c r="F341">
        <v>652.66</v>
      </c>
      <c r="G341">
        <f t="shared" si="26"/>
        <v>1.400392240983054</v>
      </c>
      <c r="H341" s="34">
        <v>1.7405999999999999E-5</v>
      </c>
      <c r="I341">
        <f t="shared" si="27"/>
        <v>1.5813573180703187E-5</v>
      </c>
      <c r="J341">
        <v>2.2175E-2</v>
      </c>
      <c r="K341">
        <f t="shared" si="28"/>
        <v>2.2042353831704523E-5</v>
      </c>
      <c r="L341">
        <f t="shared" si="29"/>
        <v>0.71741762705749723</v>
      </c>
      <c r="M341" t="s">
        <v>265</v>
      </c>
    </row>
    <row r="342" spans="1:13">
      <c r="A342">
        <f t="shared" si="25"/>
        <v>-18.149999999999977</v>
      </c>
      <c r="B342">
        <v>255</v>
      </c>
      <c r="C342">
        <v>70927.5</v>
      </c>
      <c r="D342">
        <v>1.0573999999999999</v>
      </c>
      <c r="E342">
        <v>914.57999999999993</v>
      </c>
      <c r="F342">
        <v>653.39</v>
      </c>
      <c r="G342">
        <f t="shared" si="26"/>
        <v>1.3997459404031283</v>
      </c>
      <c r="H342" s="34">
        <v>1.7997000000000001E-5</v>
      </c>
      <c r="I342">
        <f t="shared" si="27"/>
        <v>1.7020049177227164E-5</v>
      </c>
      <c r="J342">
        <v>2.2997E-2</v>
      </c>
      <c r="K342">
        <f t="shared" si="28"/>
        <v>2.3779908495631809E-5</v>
      </c>
      <c r="L342">
        <f t="shared" si="29"/>
        <v>0.71573232421620214</v>
      </c>
      <c r="M342" t="s">
        <v>265</v>
      </c>
    </row>
    <row r="343" spans="1:13">
      <c r="A343">
        <f t="shared" si="25"/>
        <v>-8.1499999999999773</v>
      </c>
      <c r="B343">
        <v>265</v>
      </c>
      <c r="C343">
        <v>70927.5</v>
      </c>
      <c r="D343">
        <v>1.0174000000000001</v>
      </c>
      <c r="E343">
        <v>915.34</v>
      </c>
      <c r="F343">
        <v>654.28</v>
      </c>
      <c r="G343">
        <f t="shared" si="26"/>
        <v>1.3990034847465918</v>
      </c>
      <c r="H343" s="34">
        <v>1.8578999999999999E-5</v>
      </c>
      <c r="I343">
        <f t="shared" si="27"/>
        <v>1.8261254177314721E-5</v>
      </c>
      <c r="J343">
        <v>2.3814999999999999E-2</v>
      </c>
      <c r="K343">
        <f t="shared" si="28"/>
        <v>2.5572689838795904E-5</v>
      </c>
      <c r="L343">
        <f t="shared" si="29"/>
        <v>0.71409203695150125</v>
      </c>
      <c r="M343" t="s">
        <v>265</v>
      </c>
    </row>
    <row r="344" spans="1:13">
      <c r="A344">
        <f t="shared" si="25"/>
        <v>1.8500000000000227</v>
      </c>
      <c r="B344">
        <v>275</v>
      </c>
      <c r="C344">
        <v>70927.5</v>
      </c>
      <c r="D344">
        <v>0.98028999999999999</v>
      </c>
      <c r="E344">
        <v>916.29000000000008</v>
      </c>
      <c r="F344">
        <v>655.32999999999993</v>
      </c>
      <c r="G344">
        <f t="shared" si="26"/>
        <v>1.3982115880548733</v>
      </c>
      <c r="H344" s="34">
        <v>1.9153000000000001E-5</v>
      </c>
      <c r="I344">
        <f t="shared" si="27"/>
        <v>1.9538095869589612E-5</v>
      </c>
      <c r="J344">
        <v>2.4629000000000002E-2</v>
      </c>
      <c r="K344">
        <f t="shared" si="28"/>
        <v>2.741948285087199E-5</v>
      </c>
      <c r="L344">
        <f t="shared" si="29"/>
        <v>0.71256252263591713</v>
      </c>
      <c r="M344" t="s">
        <v>265</v>
      </c>
    </row>
    <row r="345" spans="1:13">
      <c r="A345">
        <f t="shared" si="25"/>
        <v>11.850000000000023</v>
      </c>
      <c r="B345">
        <v>285</v>
      </c>
      <c r="C345">
        <v>70927.5</v>
      </c>
      <c r="D345">
        <v>0.94579999999999997</v>
      </c>
      <c r="E345">
        <v>917.4</v>
      </c>
      <c r="F345">
        <v>656.53</v>
      </c>
      <c r="G345">
        <f t="shared" si="26"/>
        <v>1.3973466559030052</v>
      </c>
      <c r="H345" s="34">
        <v>1.9718999999999999E-5</v>
      </c>
      <c r="I345">
        <f t="shared" si="27"/>
        <v>2.0849016705434551E-5</v>
      </c>
      <c r="J345">
        <v>2.5439E-2</v>
      </c>
      <c r="K345">
        <f t="shared" si="28"/>
        <v>2.9318516389717963E-5</v>
      </c>
      <c r="L345">
        <f t="shared" si="29"/>
        <v>0.71112113683713984</v>
      </c>
      <c r="M345" t="s">
        <v>265</v>
      </c>
    </row>
    <row r="346" spans="1:13">
      <c r="A346">
        <f t="shared" si="25"/>
        <v>21.850000000000023</v>
      </c>
      <c r="B346">
        <v>295</v>
      </c>
      <c r="C346">
        <v>70927.5</v>
      </c>
      <c r="D346">
        <v>0.91366000000000003</v>
      </c>
      <c r="E346">
        <v>918.69</v>
      </c>
      <c r="F346">
        <v>657.91</v>
      </c>
      <c r="G346">
        <f t="shared" si="26"/>
        <v>1.3963764040674258</v>
      </c>
      <c r="H346" s="34">
        <v>2.0278000000000001E-5</v>
      </c>
      <c r="I346">
        <f t="shared" si="27"/>
        <v>2.219425169100103E-5</v>
      </c>
      <c r="J346">
        <v>2.6246999999999999E-2</v>
      </c>
      <c r="K346">
        <f t="shared" si="28"/>
        <v>3.1269869604801005E-5</v>
      </c>
      <c r="L346">
        <f t="shared" si="29"/>
        <v>0.7097647662590012</v>
      </c>
      <c r="M346" t="s">
        <v>265</v>
      </c>
    </row>
    <row r="347" spans="1:13">
      <c r="A347">
        <f t="shared" si="25"/>
        <v>31.850000000000023</v>
      </c>
      <c r="B347">
        <v>305</v>
      </c>
      <c r="C347">
        <v>70927.5</v>
      </c>
      <c r="D347">
        <v>0.88363999999999998</v>
      </c>
      <c r="E347">
        <v>920.15</v>
      </c>
      <c r="F347">
        <v>659.44</v>
      </c>
      <c r="G347">
        <f t="shared" si="26"/>
        <v>1.3953506005095231</v>
      </c>
      <c r="H347" s="34">
        <v>2.0829E-5</v>
      </c>
      <c r="I347">
        <f t="shared" si="27"/>
        <v>2.3571816576886514E-5</v>
      </c>
      <c r="J347">
        <v>2.7053000000000001E-2</v>
      </c>
      <c r="K347">
        <f t="shared" si="28"/>
        <v>3.3272193653302686E-5</v>
      </c>
      <c r="L347">
        <f t="shared" si="29"/>
        <v>0.70845393671681511</v>
      </c>
      <c r="M347" t="s">
        <v>265</v>
      </c>
    </row>
    <row r="348" spans="1:13">
      <c r="A348">
        <f t="shared" si="25"/>
        <v>41.850000000000023</v>
      </c>
      <c r="B348">
        <v>315</v>
      </c>
      <c r="C348">
        <v>70927.5</v>
      </c>
      <c r="D348">
        <v>0.85553999999999997</v>
      </c>
      <c r="E348">
        <v>921.78000000000009</v>
      </c>
      <c r="F348">
        <v>661.14</v>
      </c>
      <c r="G348">
        <f t="shared" si="26"/>
        <v>1.394228151374898</v>
      </c>
      <c r="H348" s="34">
        <v>2.1373E-5</v>
      </c>
      <c r="I348">
        <f t="shared" si="27"/>
        <v>2.4981882787479253E-5</v>
      </c>
      <c r="J348">
        <v>2.7857E-2</v>
      </c>
      <c r="K348">
        <f t="shared" si="28"/>
        <v>3.5323745235582263E-5</v>
      </c>
      <c r="L348">
        <f t="shared" si="29"/>
        <v>0.70722633234016596</v>
      </c>
      <c r="M348" t="s">
        <v>265</v>
      </c>
    </row>
    <row r="349" spans="1:13">
      <c r="A349">
        <f t="shared" si="25"/>
        <v>51.850000000000023</v>
      </c>
      <c r="B349">
        <v>325</v>
      </c>
      <c r="C349">
        <v>70927.5</v>
      </c>
      <c r="D349">
        <v>0.82916999999999996</v>
      </c>
      <c r="E349">
        <v>923.57999999999993</v>
      </c>
      <c r="F349">
        <v>662.99</v>
      </c>
      <c r="G349">
        <f t="shared" si="26"/>
        <v>1.393052685560868</v>
      </c>
      <c r="H349" s="34">
        <v>2.1911000000000001E-5</v>
      </c>
      <c r="I349">
        <f t="shared" si="27"/>
        <v>2.6425220401124016E-5</v>
      </c>
      <c r="J349">
        <v>2.8660000000000001E-2</v>
      </c>
      <c r="K349">
        <f t="shared" si="28"/>
        <v>3.7424679147550629E-5</v>
      </c>
      <c r="L349">
        <f t="shared" si="29"/>
        <v>0.70609076692254014</v>
      </c>
      <c r="M349" t="s">
        <v>265</v>
      </c>
    </row>
    <row r="350" spans="1:13">
      <c r="A350">
        <f t="shared" si="25"/>
        <v>61.850000000000023</v>
      </c>
      <c r="B350">
        <v>335</v>
      </c>
      <c r="C350">
        <v>70927.5</v>
      </c>
      <c r="D350">
        <v>0.80437000000000003</v>
      </c>
      <c r="E350">
        <v>925.53</v>
      </c>
      <c r="F350">
        <v>664.99</v>
      </c>
      <c r="G350">
        <f t="shared" si="26"/>
        <v>1.3917953653438397</v>
      </c>
      <c r="H350" s="34">
        <v>2.2442E-5</v>
      </c>
      <c r="I350">
        <f t="shared" si="27"/>
        <v>2.7900095727090765E-5</v>
      </c>
      <c r="J350">
        <v>2.9463E-2</v>
      </c>
      <c r="K350">
        <f t="shared" si="28"/>
        <v>3.9575881832521067E-5</v>
      </c>
      <c r="L350">
        <f t="shared" si="29"/>
        <v>0.70497723449750527</v>
      </c>
      <c r="M350" t="s">
        <v>265</v>
      </c>
    </row>
    <row r="351" spans="1:13">
      <c r="A351">
        <f t="shared" si="25"/>
        <v>71.850000000000023</v>
      </c>
      <c r="B351">
        <v>345</v>
      </c>
      <c r="C351">
        <v>70927.5</v>
      </c>
      <c r="D351">
        <v>0.78102000000000005</v>
      </c>
      <c r="E351">
        <v>927.63</v>
      </c>
      <c r="F351">
        <v>667.14</v>
      </c>
      <c r="G351">
        <f t="shared" si="26"/>
        <v>1.3904577749797644</v>
      </c>
      <c r="H351" s="34">
        <v>2.2966E-5</v>
      </c>
      <c r="I351">
        <f t="shared" si="27"/>
        <v>2.9405136872295203E-5</v>
      </c>
      <c r="J351">
        <v>3.0266000000000001E-2</v>
      </c>
      <c r="K351">
        <f t="shared" si="28"/>
        <v>4.1775156642185875E-5</v>
      </c>
      <c r="L351">
        <f t="shared" si="29"/>
        <v>0.70389052335954538</v>
      </c>
      <c r="M351" t="s">
        <v>265</v>
      </c>
    </row>
    <row r="352" spans="1:13">
      <c r="A352">
        <f t="shared" si="25"/>
        <v>81.850000000000023</v>
      </c>
      <c r="B352">
        <v>355</v>
      </c>
      <c r="C352">
        <v>70927.5</v>
      </c>
      <c r="D352">
        <v>0.75899000000000005</v>
      </c>
      <c r="E352">
        <v>929.86</v>
      </c>
      <c r="F352">
        <v>669.42</v>
      </c>
      <c r="G352">
        <f t="shared" si="26"/>
        <v>1.3890532102417019</v>
      </c>
      <c r="H352" s="34">
        <v>2.3484000000000001E-5</v>
      </c>
      <c r="I352">
        <f t="shared" si="27"/>
        <v>3.0941119118828971E-5</v>
      </c>
      <c r="J352">
        <v>3.1067999999999998E-2</v>
      </c>
      <c r="K352">
        <f t="shared" si="28"/>
        <v>4.4020976953925542E-5</v>
      </c>
      <c r="L352">
        <f t="shared" si="29"/>
        <v>0.70287215913480106</v>
      </c>
      <c r="M352" t="s">
        <v>265</v>
      </c>
    </row>
    <row r="353" spans="1:13">
      <c r="A353">
        <f t="shared" si="25"/>
        <v>91.850000000000023</v>
      </c>
      <c r="B353">
        <v>365</v>
      </c>
      <c r="C353">
        <v>70927.5</v>
      </c>
      <c r="D353">
        <v>0.73816999999999999</v>
      </c>
      <c r="E353">
        <v>932.24</v>
      </c>
      <c r="F353">
        <v>671.83</v>
      </c>
      <c r="G353">
        <f t="shared" si="26"/>
        <v>1.3876129377967641</v>
      </c>
      <c r="H353" s="34">
        <v>2.3997000000000001E-5</v>
      </c>
      <c r="I353">
        <f t="shared" si="27"/>
        <v>3.2508771692157632E-5</v>
      </c>
      <c r="J353">
        <v>3.1870999999999997E-2</v>
      </c>
      <c r="K353">
        <f t="shared" si="28"/>
        <v>4.6313922634124315E-5</v>
      </c>
      <c r="L353">
        <f t="shared" si="29"/>
        <v>0.70192222647547931</v>
      </c>
      <c r="M353" t="s">
        <v>265</v>
      </c>
    </row>
    <row r="354" spans="1:13">
      <c r="A354">
        <f t="shared" si="25"/>
        <v>101.85000000000002</v>
      </c>
      <c r="B354">
        <v>375</v>
      </c>
      <c r="C354">
        <v>70927.5</v>
      </c>
      <c r="D354">
        <v>0.71847000000000005</v>
      </c>
      <c r="E354">
        <v>934.7299999999999</v>
      </c>
      <c r="F354">
        <v>674.35</v>
      </c>
      <c r="G354">
        <f t="shared" si="26"/>
        <v>1.3861199673759914</v>
      </c>
      <c r="H354" s="34">
        <v>2.4502999999999999E-5</v>
      </c>
      <c r="I354">
        <f t="shared" si="27"/>
        <v>3.4104416329143873E-5</v>
      </c>
      <c r="J354">
        <v>3.2674000000000002E-2</v>
      </c>
      <c r="K354">
        <f t="shared" si="28"/>
        <v>4.8652760255975471E-5</v>
      </c>
      <c r="L354">
        <f t="shared" si="29"/>
        <v>0.70097598059619259</v>
      </c>
      <c r="M354" t="s">
        <v>265</v>
      </c>
    </row>
    <row r="355" spans="1:13">
      <c r="A355">
        <f t="shared" si="25"/>
        <v>-218.14999999999998</v>
      </c>
      <c r="B355">
        <v>55</v>
      </c>
      <c r="C355">
        <v>81060</v>
      </c>
      <c r="D355">
        <v>1303.5</v>
      </c>
      <c r="E355">
        <v>1671.3</v>
      </c>
      <c r="F355">
        <v>1176.5</v>
      </c>
      <c r="G355">
        <f t="shared" si="26"/>
        <v>1.4205694857628559</v>
      </c>
      <c r="H355">
        <v>8.7345000000000001E-4</v>
      </c>
      <c r="I355">
        <f t="shared" si="27"/>
        <v>6.7008055235903336E-7</v>
      </c>
      <c r="J355">
        <v>0.2001</v>
      </c>
      <c r="K355">
        <f t="shared" si="28"/>
        <v>9.1850524357017069E-8</v>
      </c>
      <c r="L355">
        <f t="shared" si="29"/>
        <v>7.2953372563718135</v>
      </c>
      <c r="M355" t="s">
        <v>267</v>
      </c>
    </row>
    <row r="356" spans="1:13">
      <c r="A356">
        <f t="shared" si="25"/>
        <v>-208.14999999999998</v>
      </c>
      <c r="B356">
        <v>65</v>
      </c>
      <c r="C356">
        <v>81060</v>
      </c>
      <c r="D356">
        <v>1259.8</v>
      </c>
      <c r="E356">
        <v>1677</v>
      </c>
      <c r="F356">
        <v>1046.1000000000001</v>
      </c>
      <c r="G356">
        <f t="shared" si="26"/>
        <v>1.6030972182391738</v>
      </c>
      <c r="H356">
        <v>4.9927000000000001E-4</v>
      </c>
      <c r="I356">
        <f t="shared" si="27"/>
        <v>3.9630893792665504E-7</v>
      </c>
      <c r="J356">
        <v>0.18744</v>
      </c>
      <c r="K356">
        <f t="shared" si="28"/>
        <v>8.8721241211300553E-8</v>
      </c>
      <c r="L356">
        <f t="shared" si="29"/>
        <v>4.4669002880921891</v>
      </c>
      <c r="M356" t="s">
        <v>267</v>
      </c>
    </row>
    <row r="357" spans="1:13">
      <c r="A357">
        <f t="shared" si="25"/>
        <v>-198.14999999999998</v>
      </c>
      <c r="B357">
        <v>75</v>
      </c>
      <c r="C357">
        <v>81060</v>
      </c>
      <c r="D357">
        <v>1214</v>
      </c>
      <c r="E357">
        <v>1678.6000000000001</v>
      </c>
      <c r="F357">
        <v>992.19999999999993</v>
      </c>
      <c r="G357">
        <f t="shared" si="26"/>
        <v>1.6917960088691799</v>
      </c>
      <c r="H357">
        <v>3.2255000000000001E-4</v>
      </c>
      <c r="I357">
        <f t="shared" si="27"/>
        <v>2.6569192751235588E-7</v>
      </c>
      <c r="J357">
        <v>0.17349000000000001</v>
      </c>
      <c r="K357">
        <f t="shared" si="28"/>
        <v>8.5135078635977926E-8</v>
      </c>
      <c r="L357">
        <f t="shared" si="29"/>
        <v>3.1208278863335064</v>
      </c>
      <c r="M357" t="s">
        <v>267</v>
      </c>
    </row>
    <row r="358" spans="1:13">
      <c r="A358">
        <f t="shared" si="25"/>
        <v>-188.14999999999998</v>
      </c>
      <c r="B358">
        <v>85</v>
      </c>
      <c r="C358">
        <v>81060</v>
      </c>
      <c r="D358">
        <v>1166.5999999999999</v>
      </c>
      <c r="E358">
        <v>1687.8999999999999</v>
      </c>
      <c r="F358">
        <v>948.99</v>
      </c>
      <c r="G358">
        <f t="shared" si="26"/>
        <v>1.7786278042971999</v>
      </c>
      <c r="H358">
        <v>2.2813E-4</v>
      </c>
      <c r="I358">
        <f t="shared" si="27"/>
        <v>1.9555117435282016E-7</v>
      </c>
      <c r="J358">
        <v>0.15915000000000001</v>
      </c>
      <c r="K358">
        <f t="shared" si="28"/>
        <v>8.0823556645409341E-8</v>
      </c>
      <c r="L358">
        <f t="shared" si="29"/>
        <v>2.4194824191014761</v>
      </c>
      <c r="M358" t="s">
        <v>267</v>
      </c>
    </row>
    <row r="359" spans="1:13">
      <c r="A359">
        <f t="shared" si="25"/>
        <v>-185.16299999999998</v>
      </c>
      <c r="B359">
        <v>87.986999999999995</v>
      </c>
      <c r="C359">
        <v>81060</v>
      </c>
      <c r="D359">
        <v>1152</v>
      </c>
      <c r="E359">
        <v>1693.8999999999999</v>
      </c>
      <c r="F359">
        <v>937.21</v>
      </c>
      <c r="G359">
        <f t="shared" si="26"/>
        <v>1.8073857513257432</v>
      </c>
      <c r="H359">
        <v>2.085E-4</v>
      </c>
      <c r="I359">
        <f t="shared" si="27"/>
        <v>1.8098958333333333E-7</v>
      </c>
      <c r="J359">
        <v>0.15481</v>
      </c>
      <c r="K359">
        <f t="shared" si="28"/>
        <v>7.9333892529402891E-8</v>
      </c>
      <c r="L359">
        <f t="shared" si="29"/>
        <v>2.281365221884891</v>
      </c>
      <c r="M359" t="s">
        <v>267</v>
      </c>
    </row>
    <row r="360" spans="1:13">
      <c r="A360">
        <f t="shared" si="25"/>
        <v>-185.16299999999998</v>
      </c>
      <c r="B360">
        <v>87.986999999999995</v>
      </c>
      <c r="C360">
        <v>81060</v>
      </c>
      <c r="D360">
        <v>3.5962999999999998</v>
      </c>
      <c r="E360">
        <v>968.97</v>
      </c>
      <c r="F360">
        <v>678.69999999999993</v>
      </c>
      <c r="G360">
        <f t="shared" si="26"/>
        <v>1.4276852806836602</v>
      </c>
      <c r="H360" s="34">
        <v>6.8175000000000004E-6</v>
      </c>
      <c r="I360">
        <f t="shared" si="27"/>
        <v>1.8956983566443292E-6</v>
      </c>
      <c r="J360">
        <v>8.1315999999999992E-3</v>
      </c>
      <c r="K360">
        <f t="shared" si="28"/>
        <v>2.3335105192584305E-6</v>
      </c>
      <c r="L360">
        <f t="shared" si="29"/>
        <v>0.81238046325446422</v>
      </c>
      <c r="M360" t="s">
        <v>265</v>
      </c>
    </row>
    <row r="361" spans="1:13">
      <c r="A361">
        <f t="shared" si="25"/>
        <v>-178.14999999999998</v>
      </c>
      <c r="B361">
        <v>95</v>
      </c>
      <c r="C361">
        <v>81060</v>
      </c>
      <c r="D361">
        <v>3.3123999999999998</v>
      </c>
      <c r="E361">
        <v>932.53</v>
      </c>
      <c r="F361">
        <v>652.16</v>
      </c>
      <c r="G361">
        <f t="shared" si="26"/>
        <v>1.4299098380765456</v>
      </c>
      <c r="H361" s="34">
        <v>7.3475000000000004E-6</v>
      </c>
      <c r="I361">
        <f t="shared" si="27"/>
        <v>2.2181801714768749E-6</v>
      </c>
      <c r="J361">
        <v>8.8094999999999996E-3</v>
      </c>
      <c r="K361">
        <f t="shared" si="28"/>
        <v>2.8519747208937656E-6</v>
      </c>
      <c r="L361">
        <f t="shared" si="29"/>
        <v>0.77776992735115513</v>
      </c>
      <c r="M361" t="s">
        <v>265</v>
      </c>
    </row>
    <row r="362" spans="1:13">
      <c r="A362">
        <f t="shared" si="25"/>
        <v>-168.14999999999998</v>
      </c>
      <c r="B362">
        <v>105</v>
      </c>
      <c r="C362">
        <v>81060</v>
      </c>
      <c r="D362">
        <v>2.9807999999999999</v>
      </c>
      <c r="E362">
        <v>928.13</v>
      </c>
      <c r="F362">
        <v>652.61</v>
      </c>
      <c r="G362">
        <f t="shared" si="26"/>
        <v>1.4221817011691515</v>
      </c>
      <c r="H362" s="34">
        <v>8.0956999999999994E-6</v>
      </c>
      <c r="I362">
        <f t="shared" si="27"/>
        <v>2.715948738593666E-6</v>
      </c>
      <c r="J362">
        <v>9.7710000000000002E-3</v>
      </c>
      <c r="K362">
        <f t="shared" si="28"/>
        <v>3.5318102701373134E-6</v>
      </c>
      <c r="L362">
        <f t="shared" si="29"/>
        <v>0.76899621748029878</v>
      </c>
      <c r="M362" t="s">
        <v>265</v>
      </c>
    </row>
    <row r="363" spans="1:13">
      <c r="A363">
        <f t="shared" si="25"/>
        <v>-158.14999999999998</v>
      </c>
      <c r="B363">
        <v>115</v>
      </c>
      <c r="C363">
        <v>81060</v>
      </c>
      <c r="D363">
        <v>2.7113</v>
      </c>
      <c r="E363">
        <v>925.63</v>
      </c>
      <c r="F363">
        <v>653.46</v>
      </c>
      <c r="G363">
        <f t="shared" si="26"/>
        <v>1.4165059835338045</v>
      </c>
      <c r="H363" s="34">
        <v>8.8334000000000008E-6</v>
      </c>
      <c r="I363">
        <f t="shared" si="27"/>
        <v>3.2579943200678644E-6</v>
      </c>
      <c r="J363">
        <v>1.0723999999999999E-2</v>
      </c>
      <c r="K363">
        <f t="shared" si="28"/>
        <v>4.2730877309909286E-6</v>
      </c>
      <c r="L363">
        <f t="shared" si="29"/>
        <v>0.76244498713166742</v>
      </c>
      <c r="M363" t="s">
        <v>265</v>
      </c>
    </row>
    <row r="364" spans="1:13">
      <c r="A364">
        <f t="shared" si="25"/>
        <v>-148.14999999999998</v>
      </c>
      <c r="B364">
        <v>125</v>
      </c>
      <c r="C364">
        <v>81060</v>
      </c>
      <c r="D364">
        <v>2.4876999999999998</v>
      </c>
      <c r="E364">
        <v>922.84999999999991</v>
      </c>
      <c r="F364">
        <v>653.20999999999992</v>
      </c>
      <c r="G364">
        <f t="shared" si="26"/>
        <v>1.412792210774483</v>
      </c>
      <c r="H364" s="34">
        <v>9.5597999999999995E-6</v>
      </c>
      <c r="I364">
        <f t="shared" si="27"/>
        <v>3.8428267074004097E-6</v>
      </c>
      <c r="J364">
        <v>1.1667E-2</v>
      </c>
      <c r="K364">
        <f t="shared" si="28"/>
        <v>5.0819463411934495E-6</v>
      </c>
      <c r="L364">
        <f t="shared" si="29"/>
        <v>0.75617223193623029</v>
      </c>
      <c r="M364" t="s">
        <v>265</v>
      </c>
    </row>
    <row r="365" spans="1:13">
      <c r="A365">
        <f t="shared" si="25"/>
        <v>-138.14999999999998</v>
      </c>
      <c r="B365">
        <v>135</v>
      </c>
      <c r="C365">
        <v>81060</v>
      </c>
      <c r="D365">
        <v>2.2988</v>
      </c>
      <c r="E365">
        <v>920.4</v>
      </c>
      <c r="F365">
        <v>652.66</v>
      </c>
      <c r="G365">
        <f t="shared" si="26"/>
        <v>1.4102289093862042</v>
      </c>
      <c r="H365" s="34">
        <v>1.0275000000000001E-5</v>
      </c>
      <c r="I365">
        <f t="shared" si="27"/>
        <v>4.4697233339133467E-6</v>
      </c>
      <c r="J365">
        <v>1.26E-2</v>
      </c>
      <c r="K365">
        <f t="shared" si="28"/>
        <v>5.955150570027013E-6</v>
      </c>
      <c r="L365">
        <f t="shared" si="29"/>
        <v>0.75056428571428579</v>
      </c>
      <c r="M365" t="s">
        <v>265</v>
      </c>
    </row>
    <row r="366" spans="1:13">
      <c r="A366">
        <f t="shared" si="25"/>
        <v>-128.14999999999998</v>
      </c>
      <c r="B366">
        <v>145</v>
      </c>
      <c r="C366">
        <v>81060</v>
      </c>
      <c r="D366">
        <v>2.1371000000000002</v>
      </c>
      <c r="E366">
        <v>918.45</v>
      </c>
      <c r="F366">
        <v>652.12</v>
      </c>
      <c r="G366">
        <f t="shared" si="26"/>
        <v>1.4084064282647366</v>
      </c>
      <c r="H366" s="34">
        <v>1.0977E-5</v>
      </c>
      <c r="I366">
        <f t="shared" si="27"/>
        <v>5.136399794113518E-6</v>
      </c>
      <c r="J366">
        <v>1.3521E-2</v>
      </c>
      <c r="K366">
        <f t="shared" si="28"/>
        <v>6.8885600710828467E-6</v>
      </c>
      <c r="L366">
        <f t="shared" si="29"/>
        <v>0.74564201242511652</v>
      </c>
      <c r="M366" t="s">
        <v>265</v>
      </c>
    </row>
    <row r="367" spans="1:13">
      <c r="A367">
        <f t="shared" ref="A367:A424" si="30">B367-273.15</f>
        <v>-118.14999999999998</v>
      </c>
      <c r="B367">
        <v>155</v>
      </c>
      <c r="C367">
        <v>81060</v>
      </c>
      <c r="D367">
        <v>1.9968999999999999</v>
      </c>
      <c r="E367">
        <v>916.93999999999994</v>
      </c>
      <c r="F367">
        <v>651.68999999999994</v>
      </c>
      <c r="G367">
        <f t="shared" ref="G367:G424" si="31">E367/F367</f>
        <v>1.407018674523163</v>
      </c>
      <c r="H367" s="34">
        <v>1.1669E-5</v>
      </c>
      <c r="I367">
        <f t="shared" ref="I367:I424" si="32">H367/D367</f>
        <v>5.8435575141469281E-6</v>
      </c>
      <c r="J367">
        <v>1.4430999999999999E-2</v>
      </c>
      <c r="K367">
        <f t="shared" ref="K367:K424" si="33">J367/E367/D367</f>
        <v>7.8813241729557922E-6</v>
      </c>
      <c r="L367">
        <f t="shared" ref="L367:L424" si="34">H367*E367/J367</f>
        <v>0.74144361859884966</v>
      </c>
      <c r="M367" t="s">
        <v>265</v>
      </c>
    </row>
    <row r="368" spans="1:13">
      <c r="A368">
        <f t="shared" si="30"/>
        <v>-108.14999999999998</v>
      </c>
      <c r="B368">
        <v>165</v>
      </c>
      <c r="C368">
        <v>81060</v>
      </c>
      <c r="D368">
        <v>1.8742000000000001</v>
      </c>
      <c r="E368">
        <v>915.79</v>
      </c>
      <c r="F368">
        <v>651.37</v>
      </c>
      <c r="G368">
        <f t="shared" si="31"/>
        <v>1.4059443941231557</v>
      </c>
      <c r="H368" s="34">
        <v>1.2349E-5</v>
      </c>
      <c r="I368">
        <f t="shared" si="32"/>
        <v>6.5889446163696509E-6</v>
      </c>
      <c r="J368">
        <v>1.533E-2</v>
      </c>
      <c r="K368">
        <f t="shared" si="33"/>
        <v>8.931621786323682E-6</v>
      </c>
      <c r="L368">
        <f t="shared" si="34"/>
        <v>0.7377097658186561</v>
      </c>
      <c r="M368" t="s">
        <v>265</v>
      </c>
    </row>
    <row r="369" spans="1:13">
      <c r="A369">
        <f t="shared" si="30"/>
        <v>-98.149999999999977</v>
      </c>
      <c r="B369">
        <v>175</v>
      </c>
      <c r="C369">
        <v>81060</v>
      </c>
      <c r="D369">
        <v>1.7658</v>
      </c>
      <c r="E369">
        <v>914.92</v>
      </c>
      <c r="F369">
        <v>651.16</v>
      </c>
      <c r="G369">
        <f t="shared" si="31"/>
        <v>1.4050617359788684</v>
      </c>
      <c r="H369" s="34">
        <v>1.3016999999999999E-5</v>
      </c>
      <c r="I369">
        <f t="shared" si="32"/>
        <v>7.3717295276928299E-6</v>
      </c>
      <c r="J369">
        <v>1.6219000000000001E-2</v>
      </c>
      <c r="K369">
        <f t="shared" si="33"/>
        <v>1.0039207714417633E-5</v>
      </c>
      <c r="L369">
        <f t="shared" si="34"/>
        <v>0.73429395400456243</v>
      </c>
      <c r="M369" t="s">
        <v>265</v>
      </c>
    </row>
    <row r="370" spans="1:13">
      <c r="A370">
        <f t="shared" si="30"/>
        <v>-88.149999999999977</v>
      </c>
      <c r="B370">
        <v>185</v>
      </c>
      <c r="C370">
        <v>81060</v>
      </c>
      <c r="D370">
        <v>1.6694</v>
      </c>
      <c r="E370">
        <v>914.29000000000008</v>
      </c>
      <c r="F370">
        <v>651.05000000000007</v>
      </c>
      <c r="G370">
        <f t="shared" si="31"/>
        <v>1.4043314645572536</v>
      </c>
      <c r="H370" s="34">
        <v>1.3675E-5</v>
      </c>
      <c r="I370">
        <f t="shared" si="32"/>
        <v>8.1915658320354621E-6</v>
      </c>
      <c r="J370">
        <v>1.7097000000000001E-2</v>
      </c>
      <c r="K370">
        <f t="shared" si="33"/>
        <v>1.1201483224447888E-5</v>
      </c>
      <c r="L370">
        <f t="shared" si="34"/>
        <v>0.7312929607533486</v>
      </c>
      <c r="M370" t="s">
        <v>265</v>
      </c>
    </row>
    <row r="371" spans="1:13">
      <c r="A371">
        <f t="shared" si="30"/>
        <v>-78.149999999999977</v>
      </c>
      <c r="B371">
        <v>195</v>
      </c>
      <c r="C371">
        <v>81060</v>
      </c>
      <c r="D371">
        <v>1.583</v>
      </c>
      <c r="E371">
        <v>913.86</v>
      </c>
      <c r="F371">
        <v>651.05000000000007</v>
      </c>
      <c r="G371">
        <f t="shared" si="31"/>
        <v>1.4036709930112894</v>
      </c>
      <c r="H371" s="34">
        <v>1.4321999999999999E-5</v>
      </c>
      <c r="I371">
        <f t="shared" si="32"/>
        <v>9.047378395451674E-6</v>
      </c>
      <c r="J371">
        <v>1.7964999999999998E-2</v>
      </c>
      <c r="K371">
        <f t="shared" si="33"/>
        <v>1.2418428414116298E-5</v>
      </c>
      <c r="L371">
        <f t="shared" si="34"/>
        <v>0.72854455441135546</v>
      </c>
      <c r="M371" t="s">
        <v>265</v>
      </c>
    </row>
    <row r="372" spans="1:13">
      <c r="A372">
        <f t="shared" si="30"/>
        <v>-68.149999999999977</v>
      </c>
      <c r="B372">
        <v>205</v>
      </c>
      <c r="C372">
        <v>81060</v>
      </c>
      <c r="D372">
        <v>1.5052000000000001</v>
      </c>
      <c r="E372">
        <v>913.61</v>
      </c>
      <c r="F372">
        <v>651.1400000000001</v>
      </c>
      <c r="G372">
        <f t="shared" si="31"/>
        <v>1.4030930368277172</v>
      </c>
      <c r="H372" s="34">
        <v>1.4958E-5</v>
      </c>
      <c r="I372">
        <f t="shared" si="32"/>
        <v>9.9375498272654785E-6</v>
      </c>
      <c r="J372">
        <v>1.8822999999999999E-2</v>
      </c>
      <c r="K372">
        <f t="shared" si="33"/>
        <v>1.3687804323855726E-5</v>
      </c>
      <c r="L372">
        <f t="shared" si="34"/>
        <v>0.72601489560643895</v>
      </c>
      <c r="M372" t="s">
        <v>265</v>
      </c>
    </row>
    <row r="373" spans="1:13">
      <c r="A373">
        <f t="shared" si="30"/>
        <v>-58.149999999999977</v>
      </c>
      <c r="B373">
        <v>215</v>
      </c>
      <c r="C373">
        <v>81060</v>
      </c>
      <c r="D373">
        <v>1.4347000000000001</v>
      </c>
      <c r="E373">
        <v>913.52</v>
      </c>
      <c r="F373">
        <v>651.35</v>
      </c>
      <c r="G373">
        <f t="shared" si="31"/>
        <v>1.4025024948184539</v>
      </c>
      <c r="H373" s="34">
        <v>1.5585000000000001E-5</v>
      </c>
      <c r="I373">
        <f t="shared" si="32"/>
        <v>1.0862898166864152E-5</v>
      </c>
      <c r="J373">
        <v>1.9673E-2</v>
      </c>
      <c r="K373">
        <f t="shared" si="33"/>
        <v>1.5010371248651629E-5</v>
      </c>
      <c r="L373">
        <f t="shared" si="34"/>
        <v>0.72369283789965944</v>
      </c>
      <c r="M373" t="s">
        <v>265</v>
      </c>
    </row>
    <row r="374" spans="1:13">
      <c r="A374">
        <f t="shared" si="30"/>
        <v>-48.149999999999977</v>
      </c>
      <c r="B374">
        <v>225</v>
      </c>
      <c r="C374">
        <v>81060</v>
      </c>
      <c r="D374">
        <v>1.3706</v>
      </c>
      <c r="E374">
        <v>913.59</v>
      </c>
      <c r="F374">
        <v>651.66999999999996</v>
      </c>
      <c r="G374">
        <f t="shared" si="31"/>
        <v>1.4019212177942826</v>
      </c>
      <c r="H374" s="34">
        <v>1.6201999999999998E-5</v>
      </c>
      <c r="I374">
        <f t="shared" si="32"/>
        <v>1.1821100248066539E-5</v>
      </c>
      <c r="J374">
        <v>2.0514999999999999E-2</v>
      </c>
      <c r="K374">
        <f t="shared" si="33"/>
        <v>1.6383604539528733E-5</v>
      </c>
      <c r="L374">
        <f t="shared" si="34"/>
        <v>0.72152011601267363</v>
      </c>
      <c r="M374" t="s">
        <v>265</v>
      </c>
    </row>
    <row r="375" spans="1:13">
      <c r="A375">
        <f t="shared" si="30"/>
        <v>-38.149999999999977</v>
      </c>
      <c r="B375">
        <v>235</v>
      </c>
      <c r="C375">
        <v>81060</v>
      </c>
      <c r="D375">
        <v>1.3120000000000001</v>
      </c>
      <c r="E375">
        <v>913.83</v>
      </c>
      <c r="F375">
        <v>652.12</v>
      </c>
      <c r="G375">
        <f t="shared" si="31"/>
        <v>1.4013218426056555</v>
      </c>
      <c r="H375" s="34">
        <v>1.681E-5</v>
      </c>
      <c r="I375">
        <f t="shared" si="32"/>
        <v>1.28125E-5</v>
      </c>
      <c r="J375">
        <v>2.1349E-2</v>
      </c>
      <c r="K375">
        <f t="shared" si="33"/>
        <v>1.7806488798284785E-5</v>
      </c>
      <c r="L375">
        <f t="shared" si="34"/>
        <v>0.71954106983933686</v>
      </c>
      <c r="M375" t="s">
        <v>265</v>
      </c>
    </row>
    <row r="376" spans="1:13">
      <c r="A376">
        <f t="shared" si="30"/>
        <v>-28.149999999999977</v>
      </c>
      <c r="B376">
        <v>245</v>
      </c>
      <c r="C376">
        <v>81060</v>
      </c>
      <c r="D376">
        <v>1.2582</v>
      </c>
      <c r="E376">
        <v>914.23</v>
      </c>
      <c r="F376">
        <v>652.69999999999993</v>
      </c>
      <c r="G376">
        <f t="shared" si="31"/>
        <v>1.400689443848629</v>
      </c>
      <c r="H376" s="34">
        <v>1.7408999999999999E-5</v>
      </c>
      <c r="I376">
        <f t="shared" si="32"/>
        <v>1.3836432999523128E-5</v>
      </c>
      <c r="J376">
        <v>2.2178E-2</v>
      </c>
      <c r="K376">
        <f t="shared" si="33"/>
        <v>1.9280452839329916E-5</v>
      </c>
      <c r="L376">
        <f t="shared" si="34"/>
        <v>0.7176404576607448</v>
      </c>
      <c r="M376" t="s">
        <v>265</v>
      </c>
    </row>
    <row r="377" spans="1:13">
      <c r="A377">
        <f t="shared" si="30"/>
        <v>-18.149999999999977</v>
      </c>
      <c r="B377">
        <v>255</v>
      </c>
      <c r="C377">
        <v>81060</v>
      </c>
      <c r="D377">
        <v>1.2085999999999999</v>
      </c>
      <c r="E377">
        <v>914.81000000000006</v>
      </c>
      <c r="F377">
        <v>653.42999999999995</v>
      </c>
      <c r="G377">
        <f t="shared" si="31"/>
        <v>1.4000122430864823</v>
      </c>
      <c r="H377" s="34">
        <v>1.8E-5</v>
      </c>
      <c r="I377">
        <f t="shared" si="32"/>
        <v>1.4893264934635117E-5</v>
      </c>
      <c r="J377">
        <v>2.3E-2</v>
      </c>
      <c r="K377">
        <f t="shared" si="33"/>
        <v>2.080244309969694E-5</v>
      </c>
      <c r="L377">
        <f t="shared" si="34"/>
        <v>0.71593826086956525</v>
      </c>
      <c r="M377" t="s">
        <v>265</v>
      </c>
    </row>
    <row r="378" spans="1:13">
      <c r="A378">
        <f t="shared" si="30"/>
        <v>-8.1499999999999773</v>
      </c>
      <c r="B378">
        <v>265</v>
      </c>
      <c r="C378">
        <v>81060</v>
      </c>
      <c r="D378">
        <v>1.1629</v>
      </c>
      <c r="E378">
        <v>915.55</v>
      </c>
      <c r="F378">
        <v>654.32000000000005</v>
      </c>
      <c r="G378">
        <f t="shared" si="31"/>
        <v>1.3992389045115539</v>
      </c>
      <c r="H378" s="34">
        <v>1.8581999999999999E-5</v>
      </c>
      <c r="I378">
        <f t="shared" si="32"/>
        <v>1.5979017972310601E-5</v>
      </c>
      <c r="J378">
        <v>2.3817999999999999E-2</v>
      </c>
      <c r="K378">
        <f t="shared" si="33"/>
        <v>2.2370765915411519E-5</v>
      </c>
      <c r="L378">
        <f t="shared" si="34"/>
        <v>0.71428122008564943</v>
      </c>
      <c r="M378" t="s">
        <v>265</v>
      </c>
    </row>
    <row r="379" spans="1:13">
      <c r="A379">
        <f t="shared" si="30"/>
        <v>1.8500000000000227</v>
      </c>
      <c r="B379">
        <v>275</v>
      </c>
      <c r="C379">
        <v>81060</v>
      </c>
      <c r="D379">
        <v>1.1204000000000001</v>
      </c>
      <c r="E379">
        <v>916.48</v>
      </c>
      <c r="F379">
        <v>655.36</v>
      </c>
      <c r="G379">
        <f t="shared" si="31"/>
        <v>1.3984375</v>
      </c>
      <c r="H379" s="34">
        <v>1.9154999999999999E-5</v>
      </c>
      <c r="I379">
        <f t="shared" si="32"/>
        <v>1.7096572652624061E-5</v>
      </c>
      <c r="J379">
        <v>2.4631E-2</v>
      </c>
      <c r="K379">
        <f t="shared" si="33"/>
        <v>2.3987553265593491E-5</v>
      </c>
      <c r="L379">
        <f t="shared" si="34"/>
        <v>0.712726823921075</v>
      </c>
      <c r="M379" t="s">
        <v>265</v>
      </c>
    </row>
    <row r="380" spans="1:13">
      <c r="A380">
        <f t="shared" si="30"/>
        <v>11.850000000000023</v>
      </c>
      <c r="B380">
        <v>285</v>
      </c>
      <c r="C380">
        <v>81060</v>
      </c>
      <c r="D380">
        <v>1.081</v>
      </c>
      <c r="E380">
        <v>917.57999999999993</v>
      </c>
      <c r="F380">
        <v>656.56000000000006</v>
      </c>
      <c r="G380">
        <f t="shared" si="31"/>
        <v>1.3975569635676859</v>
      </c>
      <c r="H380" s="34">
        <v>1.9721E-5</v>
      </c>
      <c r="I380">
        <f t="shared" si="32"/>
        <v>1.8243293246993526E-5</v>
      </c>
      <c r="J380">
        <v>2.5441999999999999E-2</v>
      </c>
      <c r="K380">
        <f t="shared" si="33"/>
        <v>2.5649660161662022E-5</v>
      </c>
      <c r="L380">
        <f t="shared" si="34"/>
        <v>0.7112489261850482</v>
      </c>
      <c r="M380" t="s">
        <v>265</v>
      </c>
    </row>
    <row r="381" spans="1:13">
      <c r="A381">
        <f t="shared" si="30"/>
        <v>21.850000000000023</v>
      </c>
      <c r="B381">
        <v>295</v>
      </c>
      <c r="C381">
        <v>81060</v>
      </c>
      <c r="D381">
        <v>1.0443</v>
      </c>
      <c r="E381">
        <v>918.84999999999991</v>
      </c>
      <c r="F381">
        <v>657.93000000000006</v>
      </c>
      <c r="G381">
        <f t="shared" si="31"/>
        <v>1.39657714346511</v>
      </c>
      <c r="H381" s="34">
        <v>2.0279999999999999E-5</v>
      </c>
      <c r="I381">
        <f t="shared" si="32"/>
        <v>1.9419706980752656E-5</v>
      </c>
      <c r="J381">
        <v>2.6249000000000001E-2</v>
      </c>
      <c r="K381">
        <f t="shared" si="33"/>
        <v>2.7355387127839166E-5</v>
      </c>
      <c r="L381">
        <f t="shared" si="34"/>
        <v>0.70990430111623282</v>
      </c>
      <c r="M381" t="s">
        <v>265</v>
      </c>
    </row>
    <row r="382" spans="1:13">
      <c r="A382">
        <f t="shared" si="30"/>
        <v>31.850000000000023</v>
      </c>
      <c r="B382">
        <v>305</v>
      </c>
      <c r="C382">
        <v>81060</v>
      </c>
      <c r="D382">
        <v>1.0099</v>
      </c>
      <c r="E382">
        <v>920.3</v>
      </c>
      <c r="F382">
        <v>659.46</v>
      </c>
      <c r="G382">
        <f t="shared" si="31"/>
        <v>1.3955357413641463</v>
      </c>
      <c r="H382" s="34">
        <v>2.0831000000000001E-5</v>
      </c>
      <c r="I382">
        <f t="shared" si="32"/>
        <v>2.0626794732151699E-5</v>
      </c>
      <c r="J382">
        <v>2.7054999999999999E-2</v>
      </c>
      <c r="K382">
        <f t="shared" si="33"/>
        <v>2.9109835017333611E-5</v>
      </c>
      <c r="L382">
        <f t="shared" si="34"/>
        <v>0.70858507854370734</v>
      </c>
      <c r="M382" t="s">
        <v>265</v>
      </c>
    </row>
    <row r="383" spans="1:13">
      <c r="A383">
        <f t="shared" si="30"/>
        <v>41.850000000000023</v>
      </c>
      <c r="B383">
        <v>315</v>
      </c>
      <c r="C383">
        <v>81060</v>
      </c>
      <c r="D383">
        <v>0.9778</v>
      </c>
      <c r="E383">
        <v>921.92</v>
      </c>
      <c r="F383">
        <v>661.16</v>
      </c>
      <c r="G383">
        <f t="shared" si="31"/>
        <v>1.3943977252102366</v>
      </c>
      <c r="H383" s="34">
        <v>2.1375000000000001E-5</v>
      </c>
      <c r="I383">
        <f t="shared" si="32"/>
        <v>2.18602986295766E-5</v>
      </c>
      <c r="J383">
        <v>2.7858999999999998E-2</v>
      </c>
      <c r="K383">
        <f t="shared" si="33"/>
        <v>3.0904537873736911E-5</v>
      </c>
      <c r="L383">
        <f t="shared" si="34"/>
        <v>0.70734915108223562</v>
      </c>
      <c r="M383" t="s">
        <v>265</v>
      </c>
    </row>
    <row r="384" spans="1:13">
      <c r="A384">
        <f t="shared" si="30"/>
        <v>51.850000000000023</v>
      </c>
      <c r="B384">
        <v>325</v>
      </c>
      <c r="C384">
        <v>81060</v>
      </c>
      <c r="D384">
        <v>0.94764999999999999</v>
      </c>
      <c r="E384">
        <v>923.69999999999993</v>
      </c>
      <c r="F384">
        <v>663.01</v>
      </c>
      <c r="G384">
        <f t="shared" si="31"/>
        <v>1.393191656234446</v>
      </c>
      <c r="H384" s="34">
        <v>2.1912999999999998E-5</v>
      </c>
      <c r="I384">
        <f t="shared" si="32"/>
        <v>2.3123516066058141E-5</v>
      </c>
      <c r="J384">
        <v>2.8662E-2</v>
      </c>
      <c r="K384">
        <f t="shared" si="33"/>
        <v>3.2743687068370203E-5</v>
      </c>
      <c r="L384">
        <f t="shared" si="34"/>
        <v>0.70619768683274009</v>
      </c>
      <c r="M384" t="s">
        <v>265</v>
      </c>
    </row>
    <row r="385" spans="1:13">
      <c r="A385">
        <f t="shared" si="30"/>
        <v>61.850000000000023</v>
      </c>
      <c r="B385">
        <v>335</v>
      </c>
      <c r="C385">
        <v>81060</v>
      </c>
      <c r="D385">
        <v>0.91930999999999996</v>
      </c>
      <c r="E385">
        <v>925.65</v>
      </c>
      <c r="F385">
        <v>665.01</v>
      </c>
      <c r="G385">
        <f t="shared" si="31"/>
        <v>1.3919339558803627</v>
      </c>
      <c r="H385" s="34">
        <v>2.2444000000000001E-5</v>
      </c>
      <c r="I385">
        <f t="shared" si="32"/>
        <v>2.4413962645897469E-5</v>
      </c>
      <c r="J385">
        <v>2.9465000000000002E-2</v>
      </c>
      <c r="K385">
        <f t="shared" si="33"/>
        <v>3.4625627745136059E-5</v>
      </c>
      <c r="L385">
        <f t="shared" si="34"/>
        <v>0.70508361106397421</v>
      </c>
      <c r="M385" t="s">
        <v>265</v>
      </c>
    </row>
    <row r="386" spans="1:13">
      <c r="A386">
        <f t="shared" si="30"/>
        <v>71.850000000000023</v>
      </c>
      <c r="B386">
        <v>345</v>
      </c>
      <c r="C386">
        <v>81060</v>
      </c>
      <c r="D386">
        <v>0.89261999999999997</v>
      </c>
      <c r="E386">
        <v>927.74</v>
      </c>
      <c r="F386">
        <v>667.15</v>
      </c>
      <c r="G386">
        <f t="shared" si="31"/>
        <v>1.3906018136850784</v>
      </c>
      <c r="H386" s="34">
        <v>2.2968000000000001E-5</v>
      </c>
      <c r="I386">
        <f t="shared" si="32"/>
        <v>2.5730994152046786E-5</v>
      </c>
      <c r="J386">
        <v>3.0266999999999999E-2</v>
      </c>
      <c r="K386">
        <f t="shared" si="33"/>
        <v>3.6549082692361536E-5</v>
      </c>
      <c r="L386">
        <f t="shared" si="34"/>
        <v>0.70401203687184066</v>
      </c>
      <c r="M386" t="s">
        <v>265</v>
      </c>
    </row>
    <row r="387" spans="1:13">
      <c r="A387">
        <f t="shared" si="30"/>
        <v>81.850000000000023</v>
      </c>
      <c r="B387">
        <v>355</v>
      </c>
      <c r="C387">
        <v>81060</v>
      </c>
      <c r="D387">
        <v>0.86743999999999999</v>
      </c>
      <c r="E387">
        <v>929.96999999999991</v>
      </c>
      <c r="F387">
        <v>669.43</v>
      </c>
      <c r="G387">
        <f t="shared" si="31"/>
        <v>1.3891967793495958</v>
      </c>
      <c r="H387" s="34">
        <v>2.3485999999999998E-5</v>
      </c>
      <c r="I387">
        <f t="shared" si="32"/>
        <v>2.7075071474684126E-5</v>
      </c>
      <c r="J387">
        <v>3.107E-2</v>
      </c>
      <c r="K387">
        <f t="shared" si="33"/>
        <v>3.8515263167650493E-5</v>
      </c>
      <c r="L387">
        <f t="shared" si="34"/>
        <v>0.70296992018023807</v>
      </c>
      <c r="M387" t="s">
        <v>265</v>
      </c>
    </row>
    <row r="388" spans="1:13">
      <c r="A388">
        <f t="shared" si="30"/>
        <v>91.850000000000023</v>
      </c>
      <c r="B388">
        <v>365</v>
      </c>
      <c r="C388">
        <v>81060</v>
      </c>
      <c r="D388">
        <v>0.84363999999999995</v>
      </c>
      <c r="E388">
        <v>932.33</v>
      </c>
      <c r="F388">
        <v>671.84</v>
      </c>
      <c r="G388">
        <f t="shared" si="31"/>
        <v>1.3877262443438914</v>
      </c>
      <c r="H388" s="34">
        <v>2.3998E-5</v>
      </c>
      <c r="I388">
        <f t="shared" si="32"/>
        <v>2.8445782561282065E-5</v>
      </c>
      <c r="J388">
        <v>3.1871999999999998E-2</v>
      </c>
      <c r="K388">
        <f t="shared" si="33"/>
        <v>4.0521218349376883E-5</v>
      </c>
      <c r="L388">
        <f t="shared" si="34"/>
        <v>0.70199721824799199</v>
      </c>
      <c r="M388" t="s">
        <v>265</v>
      </c>
    </row>
    <row r="389" spans="1:13">
      <c r="A389">
        <f t="shared" si="30"/>
        <v>101.85000000000002</v>
      </c>
      <c r="B389">
        <v>375</v>
      </c>
      <c r="C389">
        <v>81060</v>
      </c>
      <c r="D389">
        <v>0.82111000000000001</v>
      </c>
      <c r="E389">
        <v>934.81999999999994</v>
      </c>
      <c r="F389">
        <v>674.37</v>
      </c>
      <c r="G389">
        <f t="shared" si="31"/>
        <v>1.3862123166807538</v>
      </c>
      <c r="H389" s="34">
        <v>2.4505E-5</v>
      </c>
      <c r="I389">
        <f t="shared" si="32"/>
        <v>2.9843748097088087E-5</v>
      </c>
      <c r="J389">
        <v>3.2675999999999997E-2</v>
      </c>
      <c r="K389">
        <f t="shared" si="33"/>
        <v>4.2569598174814903E-5</v>
      </c>
      <c r="L389">
        <f t="shared" si="34"/>
        <v>0.70105778247031458</v>
      </c>
      <c r="M389" t="s">
        <v>265</v>
      </c>
    </row>
    <row r="390" spans="1:13">
      <c r="A390">
        <f t="shared" si="30"/>
        <v>-218.14999999999998</v>
      </c>
      <c r="B390">
        <v>55</v>
      </c>
      <c r="C390">
        <v>91192.5</v>
      </c>
      <c r="D390">
        <v>1303.5999999999999</v>
      </c>
      <c r="E390">
        <v>1671.3</v>
      </c>
      <c r="F390">
        <v>1176.5</v>
      </c>
      <c r="G390">
        <f t="shared" si="31"/>
        <v>1.4205694857628559</v>
      </c>
      <c r="H390">
        <v>8.7348999999999999E-4</v>
      </c>
      <c r="I390">
        <f t="shared" si="32"/>
        <v>6.7005983430500157E-7</v>
      </c>
      <c r="J390">
        <v>0.2001</v>
      </c>
      <c r="K390">
        <f t="shared" si="33"/>
        <v>9.1843478443826137E-8</v>
      </c>
      <c r="L390">
        <f t="shared" si="34"/>
        <v>7.2956713493253371</v>
      </c>
      <c r="M390" t="s">
        <v>267</v>
      </c>
    </row>
    <row r="391" spans="1:13">
      <c r="A391">
        <f t="shared" si="30"/>
        <v>-208.14999999999998</v>
      </c>
      <c r="B391">
        <v>65</v>
      </c>
      <c r="C391">
        <v>91192.5</v>
      </c>
      <c r="D391">
        <v>1259.8</v>
      </c>
      <c r="E391">
        <v>1677</v>
      </c>
      <c r="F391">
        <v>1046.1000000000001</v>
      </c>
      <c r="G391">
        <f t="shared" si="31"/>
        <v>1.6030972182391738</v>
      </c>
      <c r="H391">
        <v>4.9930000000000005E-4</v>
      </c>
      <c r="I391">
        <f t="shared" si="32"/>
        <v>3.9633275123035408E-7</v>
      </c>
      <c r="J391">
        <v>0.18744</v>
      </c>
      <c r="K391">
        <f t="shared" si="33"/>
        <v>8.8721241211300553E-8</v>
      </c>
      <c r="L391">
        <f t="shared" si="34"/>
        <v>4.4671686939820745</v>
      </c>
      <c r="M391" t="s">
        <v>267</v>
      </c>
    </row>
    <row r="392" spans="1:13">
      <c r="A392">
        <f t="shared" si="30"/>
        <v>-198.14999999999998</v>
      </c>
      <c r="B392">
        <v>75</v>
      </c>
      <c r="C392">
        <v>91192.5</v>
      </c>
      <c r="D392">
        <v>1214</v>
      </c>
      <c r="E392">
        <v>1678.6000000000001</v>
      </c>
      <c r="F392">
        <v>992.22</v>
      </c>
      <c r="G392">
        <f t="shared" si="31"/>
        <v>1.6917619076414505</v>
      </c>
      <c r="H392">
        <v>3.2257E-4</v>
      </c>
      <c r="I392">
        <f t="shared" si="32"/>
        <v>2.6570840197693576E-7</v>
      </c>
      <c r="J392">
        <v>0.17349999999999999</v>
      </c>
      <c r="K392">
        <f t="shared" si="33"/>
        <v>8.5139985839772715E-8</v>
      </c>
      <c r="L392">
        <f t="shared" si="34"/>
        <v>3.1208415100864557</v>
      </c>
      <c r="M392" t="s">
        <v>267</v>
      </c>
    </row>
    <row r="393" spans="1:13">
      <c r="A393">
        <f t="shared" si="30"/>
        <v>-188.14999999999998</v>
      </c>
      <c r="B393">
        <v>85</v>
      </c>
      <c r="C393">
        <v>91192.5</v>
      </c>
      <c r="D393">
        <v>1166.5999999999999</v>
      </c>
      <c r="E393">
        <v>1687.8</v>
      </c>
      <c r="F393">
        <v>949.01</v>
      </c>
      <c r="G393">
        <f t="shared" si="31"/>
        <v>1.7784849474715756</v>
      </c>
      <c r="H393">
        <v>2.2816000000000001E-4</v>
      </c>
      <c r="I393">
        <f t="shared" si="32"/>
        <v>1.9557689010800621E-7</v>
      </c>
      <c r="J393">
        <v>0.15916</v>
      </c>
      <c r="K393">
        <f t="shared" si="33"/>
        <v>8.0833424090639734E-8</v>
      </c>
      <c r="L393">
        <f t="shared" si="34"/>
        <v>2.4195052023121391</v>
      </c>
      <c r="M393" t="s">
        <v>267</v>
      </c>
    </row>
    <row r="394" spans="1:13">
      <c r="A394">
        <f t="shared" si="30"/>
        <v>-184.08099999999996</v>
      </c>
      <c r="B394">
        <v>89.069000000000003</v>
      </c>
      <c r="C394">
        <v>91192.5</v>
      </c>
      <c r="D394">
        <v>1146.7</v>
      </c>
      <c r="E394">
        <v>1696.3999999999999</v>
      </c>
      <c r="F394">
        <v>933.06999999999994</v>
      </c>
      <c r="G394">
        <f t="shared" si="31"/>
        <v>1.8180843880952124</v>
      </c>
      <c r="H394">
        <v>2.0210000000000001E-4</v>
      </c>
      <c r="I394">
        <f t="shared" si="32"/>
        <v>1.7624487660242434E-7</v>
      </c>
      <c r="J394">
        <v>0.15323999999999999</v>
      </c>
      <c r="K394">
        <f t="shared" si="33"/>
        <v>7.8776025776025594E-8</v>
      </c>
      <c r="L394">
        <f t="shared" si="34"/>
        <v>2.2372907856956408</v>
      </c>
      <c r="M394" t="s">
        <v>267</v>
      </c>
    </row>
    <row r="395" spans="1:13">
      <c r="A395">
        <f t="shared" si="30"/>
        <v>-184.08099999999996</v>
      </c>
      <c r="B395">
        <v>89.069000000000003</v>
      </c>
      <c r="C395">
        <v>91192.5</v>
      </c>
      <c r="D395">
        <v>4.0065999999999997</v>
      </c>
      <c r="E395">
        <v>969.57</v>
      </c>
      <c r="F395">
        <v>677.03</v>
      </c>
      <c r="G395">
        <f t="shared" si="31"/>
        <v>1.4320931125651746</v>
      </c>
      <c r="H395" s="34">
        <v>6.9140000000000002E-6</v>
      </c>
      <c r="I395">
        <f t="shared" si="32"/>
        <v>1.7256526730894026E-6</v>
      </c>
      <c r="J395">
        <v>8.2479000000000007E-3</v>
      </c>
      <c r="K395">
        <f t="shared" si="33"/>
        <v>2.1231869238214326E-6</v>
      </c>
      <c r="L395">
        <f t="shared" si="34"/>
        <v>0.8127653075328265</v>
      </c>
      <c r="M395" t="s">
        <v>265</v>
      </c>
    </row>
    <row r="396" spans="1:13">
      <c r="A396">
        <f t="shared" si="30"/>
        <v>-178.14999999999998</v>
      </c>
      <c r="B396">
        <v>95</v>
      </c>
      <c r="C396">
        <v>91192.5</v>
      </c>
      <c r="D396">
        <v>3.7370999999999999</v>
      </c>
      <c r="E396">
        <v>936.72</v>
      </c>
      <c r="F396">
        <v>653.39</v>
      </c>
      <c r="G396">
        <f t="shared" si="31"/>
        <v>1.4336307565160165</v>
      </c>
      <c r="H396" s="34">
        <v>7.3605000000000001E-6</v>
      </c>
      <c r="I396">
        <f t="shared" si="32"/>
        <v>1.9695753391667335E-6</v>
      </c>
      <c r="J396">
        <v>8.8196999999999998E-3</v>
      </c>
      <c r="K396">
        <f t="shared" si="33"/>
        <v>2.51947063428984E-6</v>
      </c>
      <c r="L396">
        <f t="shared" si="34"/>
        <v>0.78174173271199709</v>
      </c>
      <c r="M396" t="s">
        <v>265</v>
      </c>
    </row>
    <row r="397" spans="1:13">
      <c r="A397">
        <f t="shared" si="30"/>
        <v>-168.14999999999998</v>
      </c>
      <c r="B397">
        <v>105</v>
      </c>
      <c r="C397">
        <v>91192.5</v>
      </c>
      <c r="D397">
        <v>3.3605</v>
      </c>
      <c r="E397">
        <v>930.64</v>
      </c>
      <c r="F397">
        <v>653.0200000000001</v>
      </c>
      <c r="G397">
        <f t="shared" si="31"/>
        <v>1.4251324614866312</v>
      </c>
      <c r="H397" s="34">
        <v>8.1066999999999998E-6</v>
      </c>
      <c r="I397">
        <f t="shared" si="32"/>
        <v>2.4123493527748844E-6</v>
      </c>
      <c r="J397">
        <v>9.7795999999999994E-3</v>
      </c>
      <c r="K397">
        <f t="shared" si="33"/>
        <v>3.1270546916608832E-6</v>
      </c>
      <c r="L397">
        <f t="shared" si="34"/>
        <v>0.77144456705795739</v>
      </c>
      <c r="M397" t="s">
        <v>265</v>
      </c>
    </row>
    <row r="398" spans="1:13">
      <c r="A398">
        <f t="shared" si="30"/>
        <v>-158.14999999999998</v>
      </c>
      <c r="B398">
        <v>115</v>
      </c>
      <c r="C398">
        <v>91192.5</v>
      </c>
      <c r="D398">
        <v>3.0552000000000001</v>
      </c>
      <c r="E398">
        <v>927.69999999999993</v>
      </c>
      <c r="F398">
        <v>653.91999999999996</v>
      </c>
      <c r="G398">
        <f t="shared" si="31"/>
        <v>1.4186750672865183</v>
      </c>
      <c r="H398" s="34">
        <v>8.8428999999999996E-6</v>
      </c>
      <c r="I398">
        <f t="shared" si="32"/>
        <v>2.8943768002094788E-6</v>
      </c>
      <c r="J398">
        <v>1.0732E-2</v>
      </c>
      <c r="K398">
        <f t="shared" si="33"/>
        <v>3.7864607735224245E-6</v>
      </c>
      <c r="L398">
        <f t="shared" si="34"/>
        <v>0.76440163343272449</v>
      </c>
      <c r="M398" t="s">
        <v>265</v>
      </c>
    </row>
    <row r="399" spans="1:13">
      <c r="A399">
        <f t="shared" si="30"/>
        <v>-148.14999999999998</v>
      </c>
      <c r="B399">
        <v>125</v>
      </c>
      <c r="C399">
        <v>91192.5</v>
      </c>
      <c r="D399">
        <v>2.8020999999999998</v>
      </c>
      <c r="E399">
        <v>924.53</v>
      </c>
      <c r="F399">
        <v>653.63</v>
      </c>
      <c r="G399">
        <f t="shared" si="31"/>
        <v>1.4144546608937778</v>
      </c>
      <c r="H399" s="34">
        <v>9.5681999999999993E-6</v>
      </c>
      <c r="I399">
        <f t="shared" si="32"/>
        <v>3.4146532957424788E-6</v>
      </c>
      <c r="J399">
        <v>1.1674E-2</v>
      </c>
      <c r="K399">
        <f t="shared" si="33"/>
        <v>4.5062475998243601E-6</v>
      </c>
      <c r="L399">
        <f t="shared" si="34"/>
        <v>0.75775980349494598</v>
      </c>
      <c r="M399" t="s">
        <v>265</v>
      </c>
    </row>
    <row r="400" spans="1:13">
      <c r="A400">
        <f t="shared" si="30"/>
        <v>-138.14999999999998</v>
      </c>
      <c r="B400">
        <v>135</v>
      </c>
      <c r="C400">
        <v>91192.5</v>
      </c>
      <c r="D400">
        <v>2.5886999999999998</v>
      </c>
      <c r="E400">
        <v>921.76</v>
      </c>
      <c r="F400">
        <v>653</v>
      </c>
      <c r="G400">
        <f t="shared" si="31"/>
        <v>1.4115773353751915</v>
      </c>
      <c r="H400" s="34">
        <v>1.0282000000000001E-5</v>
      </c>
      <c r="I400">
        <f t="shared" si="32"/>
        <v>3.9718777764901304E-6</v>
      </c>
      <c r="J400">
        <v>1.2605999999999999E-2</v>
      </c>
      <c r="K400">
        <f t="shared" si="33"/>
        <v>5.282964850767734E-6</v>
      </c>
      <c r="L400">
        <f t="shared" si="34"/>
        <v>0.75182740917023649</v>
      </c>
      <c r="M400" t="s">
        <v>265</v>
      </c>
    </row>
    <row r="401" spans="1:13">
      <c r="A401">
        <f t="shared" si="30"/>
        <v>-128.14999999999998</v>
      </c>
      <c r="B401">
        <v>145</v>
      </c>
      <c r="C401">
        <v>91192.5</v>
      </c>
      <c r="D401">
        <v>2.4060999999999999</v>
      </c>
      <c r="E401">
        <v>919.55</v>
      </c>
      <c r="F401">
        <v>652.39</v>
      </c>
      <c r="G401">
        <f t="shared" si="31"/>
        <v>1.4095096491362529</v>
      </c>
      <c r="H401" s="34">
        <v>1.0984E-5</v>
      </c>
      <c r="I401">
        <f t="shared" si="32"/>
        <v>4.5650637961846973E-6</v>
      </c>
      <c r="J401">
        <v>1.3526E-2</v>
      </c>
      <c r="K401">
        <f t="shared" si="33"/>
        <v>6.1133654931039554E-6</v>
      </c>
      <c r="L401">
        <f t="shared" si="34"/>
        <v>0.74673496968800834</v>
      </c>
      <c r="M401" t="s">
        <v>265</v>
      </c>
    </row>
    <row r="402" spans="1:13">
      <c r="A402">
        <f t="shared" si="30"/>
        <v>-118.14999999999998</v>
      </c>
      <c r="B402">
        <v>155</v>
      </c>
      <c r="C402">
        <v>91192.5</v>
      </c>
      <c r="D402">
        <v>2.2480000000000002</v>
      </c>
      <c r="E402">
        <v>917.84</v>
      </c>
      <c r="F402">
        <v>651.90000000000009</v>
      </c>
      <c r="G402">
        <f t="shared" si="31"/>
        <v>1.4079460039883416</v>
      </c>
      <c r="H402" s="34">
        <v>1.1674999999999999E-5</v>
      </c>
      <c r="I402">
        <f t="shared" si="32"/>
        <v>5.1935053380782913E-6</v>
      </c>
      <c r="J402">
        <v>1.4435999999999999E-2</v>
      </c>
      <c r="K402">
        <f t="shared" si="33"/>
        <v>6.996544261585222E-6</v>
      </c>
      <c r="L402">
        <f t="shared" si="34"/>
        <v>0.74229578830701026</v>
      </c>
      <c r="M402" t="s">
        <v>265</v>
      </c>
    </row>
    <row r="403" spans="1:13">
      <c r="A403">
        <f t="shared" si="30"/>
        <v>-108.14999999999998</v>
      </c>
      <c r="B403">
        <v>165</v>
      </c>
      <c r="C403">
        <v>91192.5</v>
      </c>
      <c r="D403">
        <v>2.1095999999999999</v>
      </c>
      <c r="E403">
        <v>916.54000000000008</v>
      </c>
      <c r="F403">
        <v>651.54</v>
      </c>
      <c r="G403">
        <f t="shared" si="31"/>
        <v>1.4067286736040767</v>
      </c>
      <c r="H403" s="34">
        <v>1.2354000000000001E-5</v>
      </c>
      <c r="I403">
        <f t="shared" si="32"/>
        <v>5.8560864618885101E-6</v>
      </c>
      <c r="J403">
        <v>1.5335E-2</v>
      </c>
      <c r="K403">
        <f t="shared" si="33"/>
        <v>7.9310783488634137E-6</v>
      </c>
      <c r="L403">
        <f t="shared" si="34"/>
        <v>0.73837203521356387</v>
      </c>
      <c r="M403" t="s">
        <v>265</v>
      </c>
    </row>
    <row r="404" spans="1:13">
      <c r="A404">
        <f t="shared" si="30"/>
        <v>-98.149999999999977</v>
      </c>
      <c r="B404">
        <v>175</v>
      </c>
      <c r="C404">
        <v>91192.5</v>
      </c>
      <c r="D404">
        <v>1.9874000000000001</v>
      </c>
      <c r="E404">
        <v>915.56000000000006</v>
      </c>
      <c r="F404">
        <v>651.29999999999995</v>
      </c>
      <c r="G404">
        <f t="shared" si="31"/>
        <v>1.4057423614309843</v>
      </c>
      <c r="H404" s="34">
        <v>1.3022E-5</v>
      </c>
      <c r="I404">
        <f t="shared" si="32"/>
        <v>6.5522793599677971E-6</v>
      </c>
      <c r="J404">
        <v>1.6223000000000001E-2</v>
      </c>
      <c r="K404">
        <f t="shared" si="33"/>
        <v>8.9157744293659247E-6</v>
      </c>
      <c r="L404">
        <f t="shared" si="34"/>
        <v>0.7349086062996979</v>
      </c>
      <c r="M404" t="s">
        <v>265</v>
      </c>
    </row>
    <row r="405" spans="1:13">
      <c r="A405">
        <f t="shared" si="30"/>
        <v>-88.149999999999977</v>
      </c>
      <c r="B405">
        <v>185</v>
      </c>
      <c r="C405">
        <v>91192.5</v>
      </c>
      <c r="D405">
        <v>1.8788</v>
      </c>
      <c r="E405">
        <v>914.83</v>
      </c>
      <c r="F405">
        <v>651.17000000000007</v>
      </c>
      <c r="G405">
        <f t="shared" si="31"/>
        <v>1.4049019457284579</v>
      </c>
      <c r="H405" s="34">
        <v>1.3679000000000001E-5</v>
      </c>
      <c r="I405">
        <f t="shared" si="32"/>
        <v>7.2807110921865019E-6</v>
      </c>
      <c r="J405">
        <v>1.7101000000000002E-2</v>
      </c>
      <c r="K405">
        <f t="shared" si="33"/>
        <v>9.9494839895412401E-6</v>
      </c>
      <c r="L405">
        <f t="shared" si="34"/>
        <v>0.73176770773638977</v>
      </c>
      <c r="M405" t="s">
        <v>265</v>
      </c>
    </row>
    <row r="406" spans="1:13">
      <c r="A406">
        <f t="shared" si="30"/>
        <v>-78.149999999999977</v>
      </c>
      <c r="B406">
        <v>195</v>
      </c>
      <c r="C406">
        <v>91192.5</v>
      </c>
      <c r="D406">
        <v>1.7815000000000001</v>
      </c>
      <c r="E406">
        <v>914.32999999999993</v>
      </c>
      <c r="F406">
        <v>651.1400000000001</v>
      </c>
      <c r="G406">
        <f t="shared" si="31"/>
        <v>1.4041987898147861</v>
      </c>
      <c r="H406" s="34">
        <v>1.4326E-5</v>
      </c>
      <c r="I406">
        <f t="shared" si="32"/>
        <v>8.0415380297502092E-6</v>
      </c>
      <c r="J406">
        <v>1.7968000000000001E-2</v>
      </c>
      <c r="K406">
        <f t="shared" si="33"/>
        <v>1.1030899875463119E-5</v>
      </c>
      <c r="L406">
        <f t="shared" si="34"/>
        <v>0.72900108971504884</v>
      </c>
      <c r="M406" t="s">
        <v>265</v>
      </c>
    </row>
    <row r="407" spans="1:13">
      <c r="A407">
        <f t="shared" si="30"/>
        <v>-68.149999999999977</v>
      </c>
      <c r="B407">
        <v>205</v>
      </c>
      <c r="C407">
        <v>91192.5</v>
      </c>
      <c r="D407">
        <v>1.6938</v>
      </c>
      <c r="E407">
        <v>914.01</v>
      </c>
      <c r="F407">
        <v>651.22</v>
      </c>
      <c r="G407">
        <f t="shared" si="31"/>
        <v>1.4035349037191731</v>
      </c>
      <c r="H407" s="34">
        <v>1.4962E-5</v>
      </c>
      <c r="I407">
        <f t="shared" si="32"/>
        <v>8.8333923721808956E-6</v>
      </c>
      <c r="J407">
        <v>1.8827E-2</v>
      </c>
      <c r="K407">
        <f t="shared" si="33"/>
        <v>1.2160965230621579E-5</v>
      </c>
      <c r="L407">
        <f t="shared" si="34"/>
        <v>0.72637263610771763</v>
      </c>
      <c r="M407" t="s">
        <v>265</v>
      </c>
    </row>
    <row r="408" spans="1:13">
      <c r="A408">
        <f t="shared" si="30"/>
        <v>-58.149999999999977</v>
      </c>
      <c r="B408">
        <v>215</v>
      </c>
      <c r="C408">
        <v>91192.5</v>
      </c>
      <c r="D408">
        <v>1.6145</v>
      </c>
      <c r="E408">
        <v>913.88</v>
      </c>
      <c r="F408">
        <v>651.41000000000008</v>
      </c>
      <c r="G408">
        <f t="shared" si="31"/>
        <v>1.402925960608526</v>
      </c>
      <c r="H408" s="34">
        <v>1.5588999999999999E-5</v>
      </c>
      <c r="I408">
        <f t="shared" si="32"/>
        <v>9.6556209352740776E-6</v>
      </c>
      <c r="J408">
        <v>1.9675999999999999E-2</v>
      </c>
      <c r="K408">
        <f t="shared" si="33"/>
        <v>1.3335508836753648E-5</v>
      </c>
      <c r="L408">
        <f t="shared" si="34"/>
        <v>0.72405343159178692</v>
      </c>
      <c r="M408" t="s">
        <v>265</v>
      </c>
    </row>
    <row r="409" spans="1:13">
      <c r="A409">
        <f t="shared" si="30"/>
        <v>-48.149999999999977</v>
      </c>
      <c r="B409">
        <v>225</v>
      </c>
      <c r="C409">
        <v>91192.5</v>
      </c>
      <c r="D409">
        <v>1.5422</v>
      </c>
      <c r="E409">
        <v>913.91</v>
      </c>
      <c r="F409">
        <v>651.73</v>
      </c>
      <c r="G409">
        <f t="shared" si="31"/>
        <v>1.4022831540668681</v>
      </c>
      <c r="H409" s="34">
        <v>1.6206E-5</v>
      </c>
      <c r="I409">
        <f t="shared" si="32"/>
        <v>1.0508364673842562E-5</v>
      </c>
      <c r="J409">
        <v>2.0518000000000002E-2</v>
      </c>
      <c r="K409">
        <f t="shared" si="33"/>
        <v>1.4557637382211223E-5</v>
      </c>
      <c r="L409">
        <f t="shared" si="34"/>
        <v>0.72184547519251385</v>
      </c>
      <c r="M409" t="s">
        <v>265</v>
      </c>
    </row>
    <row r="410" spans="1:13">
      <c r="A410">
        <f t="shared" si="30"/>
        <v>-38.149999999999977</v>
      </c>
      <c r="B410">
        <v>235</v>
      </c>
      <c r="C410">
        <v>91192.5</v>
      </c>
      <c r="D410">
        <v>1.4762</v>
      </c>
      <c r="E410">
        <v>914.11</v>
      </c>
      <c r="F410">
        <v>652.17000000000007</v>
      </c>
      <c r="G410">
        <f t="shared" si="31"/>
        <v>1.4016437431957924</v>
      </c>
      <c r="H410" s="34">
        <v>1.6813999999999999E-5</v>
      </c>
      <c r="I410">
        <f t="shared" si="32"/>
        <v>1.1390055548028723E-5</v>
      </c>
      <c r="J410">
        <v>2.1351999999999999E-2</v>
      </c>
      <c r="K410">
        <f t="shared" si="33"/>
        <v>1.5823221217713636E-5</v>
      </c>
      <c r="L410">
        <f t="shared" si="34"/>
        <v>0.71983165698763585</v>
      </c>
      <c r="M410" t="s">
        <v>265</v>
      </c>
    </row>
    <row r="411" spans="1:13">
      <c r="A411">
        <f t="shared" si="30"/>
        <v>-28.149999999999977</v>
      </c>
      <c r="B411">
        <v>245</v>
      </c>
      <c r="C411">
        <v>91192.5</v>
      </c>
      <c r="D411">
        <v>1.4157</v>
      </c>
      <c r="E411">
        <v>914.49</v>
      </c>
      <c r="F411">
        <v>652.74</v>
      </c>
      <c r="G411">
        <f t="shared" si="31"/>
        <v>1.4010019303244783</v>
      </c>
      <c r="H411" s="34">
        <v>1.7411999999999999E-5</v>
      </c>
      <c r="I411">
        <f t="shared" si="32"/>
        <v>1.2299215935579571E-5</v>
      </c>
      <c r="J411">
        <v>2.2179999999999998E-2</v>
      </c>
      <c r="K411">
        <f t="shared" si="33"/>
        <v>1.7132129516677685E-5</v>
      </c>
      <c r="L411">
        <f t="shared" si="34"/>
        <v>0.71790351127141572</v>
      </c>
      <c r="M411" t="s">
        <v>265</v>
      </c>
    </row>
    <row r="412" spans="1:13">
      <c r="A412">
        <f t="shared" si="30"/>
        <v>-18.149999999999977</v>
      </c>
      <c r="B412">
        <v>255</v>
      </c>
      <c r="C412">
        <v>91192.5</v>
      </c>
      <c r="D412">
        <v>1.3599000000000001</v>
      </c>
      <c r="E412">
        <v>915.04</v>
      </c>
      <c r="F412">
        <v>653.47</v>
      </c>
      <c r="G412">
        <f t="shared" si="31"/>
        <v>1.4002785131681637</v>
      </c>
      <c r="H412" s="34">
        <v>1.8002000000000001E-5</v>
      </c>
      <c r="I412">
        <f t="shared" si="32"/>
        <v>1.3237738068975661E-5</v>
      </c>
      <c r="J412">
        <v>2.3002999999999999E-2</v>
      </c>
      <c r="K412">
        <f t="shared" si="33"/>
        <v>1.8485764943605325E-5</v>
      </c>
      <c r="L412">
        <f t="shared" si="34"/>
        <v>0.71610442464026447</v>
      </c>
      <c r="M412" t="s">
        <v>265</v>
      </c>
    </row>
    <row r="413" spans="1:13">
      <c r="A413">
        <f t="shared" si="30"/>
        <v>-8.1499999999999773</v>
      </c>
      <c r="B413">
        <v>265</v>
      </c>
      <c r="C413">
        <v>91192.5</v>
      </c>
      <c r="D413">
        <v>1.3084</v>
      </c>
      <c r="E413">
        <v>915.76</v>
      </c>
      <c r="F413">
        <v>654.35</v>
      </c>
      <c r="G413">
        <f t="shared" si="31"/>
        <v>1.3994956827385956</v>
      </c>
      <c r="H413" s="34">
        <v>1.8584E-5</v>
      </c>
      <c r="I413">
        <f t="shared" si="32"/>
        <v>1.4203607459492511E-5</v>
      </c>
      <c r="J413">
        <v>2.3820000000000001E-2</v>
      </c>
      <c r="K413">
        <f t="shared" si="33"/>
        <v>1.9880145191894578E-5</v>
      </c>
      <c r="L413">
        <f t="shared" si="34"/>
        <v>0.7144619580184719</v>
      </c>
      <c r="M413" t="s">
        <v>265</v>
      </c>
    </row>
    <row r="414" spans="1:13">
      <c r="A414">
        <f t="shared" si="30"/>
        <v>1.8500000000000227</v>
      </c>
      <c r="B414">
        <v>275</v>
      </c>
      <c r="C414">
        <v>91192.5</v>
      </c>
      <c r="D414">
        <v>1.2605999999999999</v>
      </c>
      <c r="E414">
        <v>916.67</v>
      </c>
      <c r="F414">
        <v>655.39</v>
      </c>
      <c r="G414">
        <f t="shared" si="31"/>
        <v>1.3986633912632174</v>
      </c>
      <c r="H414" s="34">
        <v>1.9157999999999999E-5</v>
      </c>
      <c r="I414">
        <f t="shared" si="32"/>
        <v>1.5197524988100905E-5</v>
      </c>
      <c r="J414">
        <v>2.4634E-2</v>
      </c>
      <c r="K414">
        <f t="shared" si="33"/>
        <v>2.131790958603602E-5</v>
      </c>
      <c r="L414">
        <f t="shared" si="34"/>
        <v>0.71289940164000964</v>
      </c>
      <c r="M414" t="s">
        <v>265</v>
      </c>
    </row>
    <row r="415" spans="1:13">
      <c r="A415">
        <f t="shared" si="30"/>
        <v>11.850000000000023</v>
      </c>
      <c r="B415">
        <v>285</v>
      </c>
      <c r="C415">
        <v>91192.5</v>
      </c>
      <c r="D415">
        <v>1.2161999999999999</v>
      </c>
      <c r="E415">
        <v>917.75</v>
      </c>
      <c r="F415">
        <v>656.59</v>
      </c>
      <c r="G415">
        <f t="shared" si="31"/>
        <v>1.3977520218096529</v>
      </c>
      <c r="H415" s="34">
        <v>1.9724E-5</v>
      </c>
      <c r="I415">
        <f t="shared" si="32"/>
        <v>1.6217727347475744E-5</v>
      </c>
      <c r="J415">
        <v>2.5444000000000001E-2</v>
      </c>
      <c r="K415">
        <f t="shared" si="33"/>
        <v>2.2795860711055435E-5</v>
      </c>
      <c r="L415">
        <f t="shared" si="34"/>
        <v>0.71143299009589689</v>
      </c>
      <c r="M415" t="s">
        <v>265</v>
      </c>
    </row>
    <row r="416" spans="1:13">
      <c r="A416">
        <f t="shared" si="30"/>
        <v>21.850000000000023</v>
      </c>
      <c r="B416">
        <v>295</v>
      </c>
      <c r="C416">
        <v>91192.5</v>
      </c>
      <c r="D416">
        <v>1.1749000000000001</v>
      </c>
      <c r="E416">
        <v>919.01</v>
      </c>
      <c r="F416">
        <v>657.96</v>
      </c>
      <c r="G416">
        <f t="shared" si="31"/>
        <v>1.3967566417411392</v>
      </c>
      <c r="H416" s="34">
        <v>2.0282E-5</v>
      </c>
      <c r="I416">
        <f t="shared" si="32"/>
        <v>1.7262745765597072E-5</v>
      </c>
      <c r="J416">
        <v>2.6252000000000001E-2</v>
      </c>
      <c r="K416">
        <f t="shared" si="33"/>
        <v>2.4313151411940656E-5</v>
      </c>
      <c r="L416">
        <f t="shared" si="34"/>
        <v>0.71001679186347699</v>
      </c>
      <c r="M416" t="s">
        <v>265</v>
      </c>
    </row>
    <row r="417" spans="1:13">
      <c r="A417">
        <f t="shared" si="30"/>
        <v>31.850000000000023</v>
      </c>
      <c r="B417">
        <v>305</v>
      </c>
      <c r="C417">
        <v>91192.5</v>
      </c>
      <c r="D417">
        <v>1.1362000000000001</v>
      </c>
      <c r="E417">
        <v>920.45</v>
      </c>
      <c r="F417">
        <v>659.49</v>
      </c>
      <c r="G417">
        <f t="shared" si="31"/>
        <v>1.3956997073496187</v>
      </c>
      <c r="H417" s="34">
        <v>2.0832999999999999E-5</v>
      </c>
      <c r="I417">
        <f t="shared" si="32"/>
        <v>1.8335680337968663E-5</v>
      </c>
      <c r="J417">
        <v>2.7057000000000001E-2</v>
      </c>
      <c r="K417">
        <f t="shared" si="33"/>
        <v>2.5871681413263712E-5</v>
      </c>
      <c r="L417">
        <f t="shared" si="34"/>
        <v>0.70871622315851723</v>
      </c>
      <c r="M417" t="s">
        <v>265</v>
      </c>
    </row>
    <row r="418" spans="1:13">
      <c r="A418">
        <f t="shared" si="30"/>
        <v>41.850000000000023</v>
      </c>
      <c r="B418">
        <v>315</v>
      </c>
      <c r="C418">
        <v>91192.5</v>
      </c>
      <c r="D418">
        <v>1.1001000000000001</v>
      </c>
      <c r="E418">
        <v>922.06</v>
      </c>
      <c r="F418">
        <v>661.18</v>
      </c>
      <c r="G418">
        <f t="shared" si="31"/>
        <v>1.3945672887867147</v>
      </c>
      <c r="H418" s="34">
        <v>2.1376999999999999E-5</v>
      </c>
      <c r="I418">
        <f t="shared" si="32"/>
        <v>1.943186983001545E-5</v>
      </c>
      <c r="J418">
        <v>2.7861E-2</v>
      </c>
      <c r="K418">
        <f t="shared" si="33"/>
        <v>2.7466628490014898E-5</v>
      </c>
      <c r="L418">
        <f t="shared" si="34"/>
        <v>0.70747197229101599</v>
      </c>
      <c r="M418" t="s">
        <v>265</v>
      </c>
    </row>
    <row r="419" spans="1:13">
      <c r="A419">
        <f t="shared" si="30"/>
        <v>51.850000000000023</v>
      </c>
      <c r="B419">
        <v>325</v>
      </c>
      <c r="C419">
        <v>91192.5</v>
      </c>
      <c r="D419">
        <v>1.0662</v>
      </c>
      <c r="E419">
        <v>923.83</v>
      </c>
      <c r="F419">
        <v>663.03</v>
      </c>
      <c r="G419">
        <f t="shared" si="31"/>
        <v>1.3933457007978525</v>
      </c>
      <c r="H419" s="34">
        <v>2.1914999999999999E-5</v>
      </c>
      <c r="I419">
        <f t="shared" si="32"/>
        <v>2.0554305008441193E-5</v>
      </c>
      <c r="J419">
        <v>2.8663999999999999E-2</v>
      </c>
      <c r="K419">
        <f t="shared" si="33"/>
        <v>2.9100875555638749E-5</v>
      </c>
      <c r="L419">
        <f t="shared" si="34"/>
        <v>0.70631225404688813</v>
      </c>
      <c r="M419" t="s">
        <v>265</v>
      </c>
    </row>
    <row r="420" spans="1:13">
      <c r="A420">
        <f t="shared" si="30"/>
        <v>61.850000000000023</v>
      </c>
      <c r="B420">
        <v>335</v>
      </c>
      <c r="C420">
        <v>91192.5</v>
      </c>
      <c r="D420">
        <v>1.0343</v>
      </c>
      <c r="E420">
        <v>925.76</v>
      </c>
      <c r="F420">
        <v>665.03</v>
      </c>
      <c r="G420">
        <f t="shared" si="31"/>
        <v>1.3920575011653611</v>
      </c>
      <c r="H420" s="34">
        <v>2.2444999999999999E-5</v>
      </c>
      <c r="I420">
        <f t="shared" si="32"/>
        <v>2.1700667117857489E-5</v>
      </c>
      <c r="J420">
        <v>2.9467E-2</v>
      </c>
      <c r="K420">
        <f t="shared" si="33"/>
        <v>3.0774498643971173E-5</v>
      </c>
      <c r="L420">
        <f t="shared" si="34"/>
        <v>0.70515095530593541</v>
      </c>
      <c r="M420" t="s">
        <v>265</v>
      </c>
    </row>
    <row r="421" spans="1:13">
      <c r="A421">
        <f t="shared" si="30"/>
        <v>71.850000000000023</v>
      </c>
      <c r="B421">
        <v>345</v>
      </c>
      <c r="C421">
        <v>91192.5</v>
      </c>
      <c r="D421">
        <v>1.0042</v>
      </c>
      <c r="E421">
        <v>927.84999999999991</v>
      </c>
      <c r="F421">
        <v>667.17000000000007</v>
      </c>
      <c r="G421">
        <f t="shared" si="31"/>
        <v>1.3907250026230193</v>
      </c>
      <c r="H421" s="34">
        <v>2.2969999999999999E-5</v>
      </c>
      <c r="I421">
        <f t="shared" si="32"/>
        <v>2.2873929496116312E-5</v>
      </c>
      <c r="J421">
        <v>3.0269000000000001E-2</v>
      </c>
      <c r="K421">
        <f t="shared" si="33"/>
        <v>3.2486287559378917E-5</v>
      </c>
      <c r="L421">
        <f t="shared" si="34"/>
        <v>0.70411029436056682</v>
      </c>
      <c r="M421" t="s">
        <v>265</v>
      </c>
    </row>
    <row r="422" spans="1:13">
      <c r="A422">
        <f t="shared" si="30"/>
        <v>81.850000000000023</v>
      </c>
      <c r="B422">
        <v>355</v>
      </c>
      <c r="C422">
        <v>91192.5</v>
      </c>
      <c r="D422">
        <v>0.97589000000000004</v>
      </c>
      <c r="E422">
        <v>930.06999999999994</v>
      </c>
      <c r="F422">
        <v>669.45</v>
      </c>
      <c r="G422">
        <f t="shared" si="31"/>
        <v>1.3893046530734183</v>
      </c>
      <c r="H422" s="34">
        <v>2.3487999999999999E-5</v>
      </c>
      <c r="I422">
        <f t="shared" si="32"/>
        <v>2.4068286384735985E-5</v>
      </c>
      <c r="J422">
        <v>3.1071999999999999E-2</v>
      </c>
      <c r="K422">
        <f t="shared" si="33"/>
        <v>3.423361043724821E-5</v>
      </c>
      <c r="L422">
        <f t="shared" si="34"/>
        <v>0.70306012358393399</v>
      </c>
      <c r="M422" t="s">
        <v>265</v>
      </c>
    </row>
    <row r="423" spans="1:13">
      <c r="A423">
        <f t="shared" si="30"/>
        <v>91.850000000000023</v>
      </c>
      <c r="B423">
        <v>365</v>
      </c>
      <c r="C423">
        <v>91192.5</v>
      </c>
      <c r="D423">
        <v>0.94911000000000001</v>
      </c>
      <c r="E423">
        <v>932.43</v>
      </c>
      <c r="F423">
        <v>671.86</v>
      </c>
      <c r="G423">
        <f t="shared" si="31"/>
        <v>1.387833774893579</v>
      </c>
      <c r="H423" s="34">
        <v>2.4000000000000001E-5</v>
      </c>
      <c r="I423">
        <f t="shared" si="32"/>
        <v>2.5286847678351298E-5</v>
      </c>
      <c r="J423">
        <v>3.1874E-2</v>
      </c>
      <c r="K423">
        <f t="shared" si="33"/>
        <v>3.6016688603066239E-5</v>
      </c>
      <c r="L423">
        <f t="shared" si="34"/>
        <v>0.70208696743427246</v>
      </c>
      <c r="M423" t="s">
        <v>265</v>
      </c>
    </row>
    <row r="424" spans="1:13">
      <c r="A424">
        <f t="shared" si="30"/>
        <v>101.85000000000002</v>
      </c>
      <c r="B424">
        <v>375</v>
      </c>
      <c r="C424">
        <v>91192.5</v>
      </c>
      <c r="D424">
        <v>0.92376000000000003</v>
      </c>
      <c r="E424">
        <v>934.91</v>
      </c>
      <c r="F424">
        <v>674.38</v>
      </c>
      <c r="G424">
        <f t="shared" si="31"/>
        <v>1.3863252172365728</v>
      </c>
      <c r="H424" s="34">
        <v>2.4505999999999999E-5</v>
      </c>
      <c r="I424">
        <f t="shared" si="32"/>
        <v>2.6528535550359398E-5</v>
      </c>
      <c r="J424">
        <v>3.2676999999999998E-2</v>
      </c>
      <c r="K424">
        <f t="shared" si="33"/>
        <v>3.7836697267563662E-5</v>
      </c>
      <c r="L424">
        <f t="shared" si="34"/>
        <v>0.70113243137374914</v>
      </c>
      <c r="M424" t="s">
        <v>265</v>
      </c>
    </row>
  </sheetData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5"/>
  <sheetViews>
    <sheetView tabSelected="1" zoomScale="125" zoomScaleNormal="125" zoomScalePageLayoutView="125" workbookViewId="0">
      <pane ySplit="7" topLeftCell="A74" activePane="bottomLeft" state="frozen"/>
      <selection pane="bottomLeft" activeCell="A105" sqref="A105:M257"/>
    </sheetView>
  </sheetViews>
  <sheetFormatPr baseColWidth="10" defaultRowHeight="12" x14ac:dyDescent="0"/>
  <cols>
    <col min="8" max="8" width="15.5" style="19" bestFit="1" customWidth="1"/>
    <col min="9" max="9" width="15.5" style="18" bestFit="1" customWidth="1"/>
    <col min="12" max="12" width="12" bestFit="1" customWidth="1"/>
    <col min="13" max="13" width="12.5" bestFit="1" customWidth="1"/>
    <col min="14" max="14" width="12.5" customWidth="1"/>
  </cols>
  <sheetData>
    <row r="1" spans="1:14" ht="13">
      <c r="A1" s="20" t="s">
        <v>30</v>
      </c>
      <c r="B1" s="21" t="s">
        <v>322</v>
      </c>
      <c r="C1" s="21"/>
      <c r="D1" s="21" t="s">
        <v>0</v>
      </c>
      <c r="E1" s="21" t="s">
        <v>1</v>
      </c>
      <c r="F1" s="21" t="s">
        <v>285</v>
      </c>
      <c r="H1" s="30"/>
      <c r="I1" s="28"/>
      <c r="J1" s="21"/>
      <c r="K1" s="21"/>
      <c r="L1" s="21"/>
      <c r="M1" s="21"/>
      <c r="N1" s="21"/>
    </row>
    <row r="2" spans="1:14" ht="13">
      <c r="A2" s="21" t="s">
        <v>319</v>
      </c>
      <c r="B2" s="21"/>
      <c r="C2" s="21"/>
      <c r="D2" s="21" t="s">
        <v>3</v>
      </c>
      <c r="E2" s="21" t="s">
        <v>4</v>
      </c>
      <c r="F2" s="21" t="s">
        <v>286</v>
      </c>
      <c r="H2" s="30"/>
      <c r="I2" s="28"/>
      <c r="J2" s="21"/>
      <c r="K2" s="21"/>
      <c r="L2" s="21"/>
      <c r="M2" s="21"/>
      <c r="N2" s="21"/>
    </row>
    <row r="3" spans="1:14" ht="13">
      <c r="A3" s="21"/>
      <c r="B3" s="21"/>
      <c r="C3" s="21"/>
      <c r="D3" s="21" t="s">
        <v>269</v>
      </c>
      <c r="E3" s="3" t="s">
        <v>336</v>
      </c>
      <c r="F3" s="21" t="s">
        <v>287</v>
      </c>
      <c r="H3" s="30"/>
      <c r="I3" s="28"/>
      <c r="J3" s="21"/>
      <c r="K3" s="21"/>
      <c r="L3" s="21"/>
      <c r="M3" s="21"/>
      <c r="N3" s="21"/>
    </row>
    <row r="4" spans="1:14" s="17" customFormat="1" ht="14" thickBot="1">
      <c r="A4" s="27"/>
      <c r="B4" s="27"/>
      <c r="C4" s="27"/>
      <c r="D4" s="27">
        <v>44.009799999999998</v>
      </c>
      <c r="E4" s="27">
        <v>0.18892410000000001</v>
      </c>
      <c r="F4" s="27"/>
      <c r="H4" s="31"/>
      <c r="I4" s="29"/>
      <c r="J4" s="27"/>
      <c r="K4" s="27"/>
      <c r="L4" s="27"/>
      <c r="M4" s="27"/>
      <c r="N4" s="27"/>
    </row>
    <row r="5" spans="1:14" ht="13">
      <c r="A5" s="21" t="s">
        <v>5</v>
      </c>
      <c r="B5" s="21" t="s">
        <v>5</v>
      </c>
      <c r="C5" s="21" t="s">
        <v>6</v>
      </c>
      <c r="D5" s="21" t="s">
        <v>24</v>
      </c>
      <c r="E5" s="21" t="s">
        <v>313</v>
      </c>
      <c r="F5" s="21" t="s">
        <v>7</v>
      </c>
      <c r="G5" s="21" t="s">
        <v>326</v>
      </c>
      <c r="H5" s="30" t="s">
        <v>325</v>
      </c>
      <c r="I5" s="28" t="s">
        <v>324</v>
      </c>
      <c r="J5" s="21" t="s">
        <v>327</v>
      </c>
      <c r="K5" s="21" t="s">
        <v>328</v>
      </c>
      <c r="L5" s="21" t="s">
        <v>320</v>
      </c>
      <c r="M5" s="21" t="s">
        <v>23</v>
      </c>
      <c r="N5" s="21"/>
    </row>
    <row r="6" spans="1:14" ht="13">
      <c r="A6" s="22" t="s">
        <v>12</v>
      </c>
      <c r="B6" s="22" t="s">
        <v>13</v>
      </c>
      <c r="C6" s="21" t="s">
        <v>225</v>
      </c>
      <c r="D6" s="21" t="s">
        <v>17</v>
      </c>
      <c r="E6" s="21" t="s">
        <v>45</v>
      </c>
      <c r="F6" s="21" t="s">
        <v>45</v>
      </c>
      <c r="G6" s="21" t="s">
        <v>19</v>
      </c>
      <c r="H6" s="32" t="s">
        <v>15</v>
      </c>
      <c r="I6" s="28" t="s">
        <v>15</v>
      </c>
      <c r="J6" s="21" t="s">
        <v>16</v>
      </c>
      <c r="K6" s="21" t="s">
        <v>18</v>
      </c>
      <c r="L6" s="21" t="s">
        <v>19</v>
      </c>
      <c r="M6" s="21" t="s">
        <v>19</v>
      </c>
      <c r="N6" s="21"/>
    </row>
    <row r="7" spans="1:14" ht="13">
      <c r="A7" s="22"/>
      <c r="B7" s="22" t="s">
        <v>329</v>
      </c>
      <c r="C7" s="21" t="s">
        <v>330</v>
      </c>
      <c r="D7" s="21" t="s">
        <v>270</v>
      </c>
      <c r="E7" s="21" t="s">
        <v>271</v>
      </c>
      <c r="F7" s="21" t="s">
        <v>280</v>
      </c>
      <c r="G7" s="21" t="s">
        <v>293</v>
      </c>
      <c r="H7" s="32" t="s">
        <v>281</v>
      </c>
      <c r="I7" s="28" t="s">
        <v>323</v>
      </c>
      <c r="J7" s="21" t="s">
        <v>282</v>
      </c>
      <c r="K7" s="21" t="s">
        <v>283</v>
      </c>
      <c r="L7" s="21" t="s">
        <v>321</v>
      </c>
      <c r="M7" s="23" t="s">
        <v>268</v>
      </c>
      <c r="N7" s="23"/>
    </row>
    <row r="8" spans="1:14" ht="13">
      <c r="A8" s="21">
        <v>-55</v>
      </c>
      <c r="B8" s="21">
        <f>A8+273.15</f>
        <v>218.14999999999998</v>
      </c>
      <c r="C8" s="21">
        <v>101325</v>
      </c>
      <c r="D8" s="21">
        <v>2.4611000000000001</v>
      </c>
      <c r="E8" s="21">
        <v>779.5</v>
      </c>
      <c r="F8" s="21">
        <v>577.4</v>
      </c>
      <c r="G8" s="24">
        <f>E8/F8</f>
        <v>1.3500173190162799</v>
      </c>
      <c r="H8" s="30">
        <v>1.097E-5</v>
      </c>
      <c r="I8" s="28">
        <f>H8/D8</f>
        <v>4.4573564666206169E-6</v>
      </c>
      <c r="J8" s="21">
        <v>1.078E-2</v>
      </c>
      <c r="K8">
        <f t="shared" ref="K8:K71" si="0">J8/E8/D8</f>
        <v>5.6191856512478487E-6</v>
      </c>
      <c r="L8" s="25">
        <f>H8*E8/J8</f>
        <v>0.79323886827458256</v>
      </c>
      <c r="M8" s="21" t="s">
        <v>265</v>
      </c>
      <c r="N8" s="21"/>
    </row>
    <row r="9" spans="1:14" ht="13">
      <c r="A9" s="21">
        <v>-50</v>
      </c>
      <c r="B9" s="21">
        <f t="shared" ref="B9:B72" si="1">A9+273.15</f>
        <v>223.14999999999998</v>
      </c>
      <c r="C9" s="21">
        <v>101325</v>
      </c>
      <c r="D9" s="21">
        <v>2.4034</v>
      </c>
      <c r="E9" s="21">
        <v>782.80000000000007</v>
      </c>
      <c r="F9" s="21">
        <v>581.9</v>
      </c>
      <c r="G9" s="24">
        <f t="shared" ref="G9:G72" si="2">E9/F9</f>
        <v>1.3452483244543738</v>
      </c>
      <c r="H9" s="30">
        <v>1.1219999999999999E-5</v>
      </c>
      <c r="I9" s="28">
        <f t="shared" ref="I9:I72" si="3">H9/D9</f>
        <v>4.6683864525255886E-6</v>
      </c>
      <c r="J9" s="21">
        <v>1.111E-2</v>
      </c>
      <c r="K9">
        <f t="shared" si="0"/>
        <v>5.9052349998632911E-6</v>
      </c>
      <c r="L9" s="25">
        <f t="shared" ref="L9:L72" si="4">H9*E9/J9</f>
        <v>0.79055049504950492</v>
      </c>
      <c r="M9" s="21" t="s">
        <v>265</v>
      </c>
      <c r="N9" s="21"/>
    </row>
    <row r="10" spans="1:14" ht="13">
      <c r="A10" s="21">
        <v>-40</v>
      </c>
      <c r="B10" s="21">
        <f t="shared" si="1"/>
        <v>233.14999999999998</v>
      </c>
      <c r="C10" s="21">
        <v>101325</v>
      </c>
      <c r="D10" s="21">
        <v>2.2961</v>
      </c>
      <c r="E10" s="21">
        <v>790.5</v>
      </c>
      <c r="F10" s="21">
        <v>591.40000000000009</v>
      </c>
      <c r="G10" s="24">
        <f t="shared" si="2"/>
        <v>1.3366587757862696</v>
      </c>
      <c r="H10" s="30">
        <v>1.172E-5</v>
      </c>
      <c r="I10" s="28">
        <f t="shared" si="3"/>
        <v>5.1043073036888634E-6</v>
      </c>
      <c r="J10" s="21">
        <v>1.1769999999999999E-2</v>
      </c>
      <c r="K10">
        <f t="shared" si="0"/>
        <v>6.4846089294607591E-6</v>
      </c>
      <c r="L10" s="25">
        <f t="shared" si="4"/>
        <v>0.78714188615123193</v>
      </c>
      <c r="M10" s="21" t="s">
        <v>265</v>
      </c>
      <c r="N10" s="21"/>
    </row>
    <row r="11" spans="1:14" ht="13">
      <c r="A11" s="21">
        <v>-30</v>
      </c>
      <c r="B11" s="21">
        <f t="shared" si="1"/>
        <v>243.14999999999998</v>
      </c>
      <c r="C11" s="21">
        <v>101325</v>
      </c>
      <c r="D11" s="21">
        <v>2.1983999999999999</v>
      </c>
      <c r="E11" s="21">
        <v>798.90000000000009</v>
      </c>
      <c r="F11" s="21">
        <v>601.29999999999995</v>
      </c>
      <c r="G11" s="24">
        <f t="shared" si="2"/>
        <v>1.3286213204723103</v>
      </c>
      <c r="H11" s="30">
        <v>1.222E-5</v>
      </c>
      <c r="I11" s="28">
        <f t="shared" si="3"/>
        <v>5.5585880640465795E-6</v>
      </c>
      <c r="J11" s="21">
        <v>1.2460000000000001E-2</v>
      </c>
      <c r="K11">
        <f t="shared" si="0"/>
        <v>7.0944528348021472E-6</v>
      </c>
      <c r="L11" s="25">
        <f t="shared" si="4"/>
        <v>0.78351187800963085</v>
      </c>
      <c r="M11" s="21" t="s">
        <v>265</v>
      </c>
      <c r="N11" s="21"/>
    </row>
    <row r="12" spans="1:14" ht="13">
      <c r="A12" s="21">
        <v>-20</v>
      </c>
      <c r="B12" s="21">
        <f t="shared" si="1"/>
        <v>253.14999999999998</v>
      </c>
      <c r="C12" s="21">
        <v>101325</v>
      </c>
      <c r="D12" s="21">
        <v>2.109</v>
      </c>
      <c r="E12" s="21">
        <v>807.9</v>
      </c>
      <c r="F12" s="21">
        <v>611.40000000000009</v>
      </c>
      <c r="G12" s="24">
        <f t="shared" si="2"/>
        <v>1.321393523061825</v>
      </c>
      <c r="H12" s="30">
        <v>1.272E-5</v>
      </c>
      <c r="I12" s="28">
        <f t="shared" si="3"/>
        <v>6.0312944523470844E-6</v>
      </c>
      <c r="J12" s="21">
        <v>1.3180000000000001E-2</v>
      </c>
      <c r="K12">
        <f t="shared" si="0"/>
        <v>7.7353723258310206E-6</v>
      </c>
      <c r="L12" s="25">
        <f t="shared" si="4"/>
        <v>0.77970318664643401</v>
      </c>
      <c r="M12" s="21" t="s">
        <v>265</v>
      </c>
      <c r="N12" s="21"/>
    </row>
    <row r="13" spans="1:14" ht="13">
      <c r="A13" s="21">
        <v>-10</v>
      </c>
      <c r="B13" s="21">
        <f t="shared" si="1"/>
        <v>263.14999999999998</v>
      </c>
      <c r="C13" s="21">
        <v>101325</v>
      </c>
      <c r="D13" s="21">
        <v>2.0266999999999999</v>
      </c>
      <c r="E13" s="21">
        <v>817.2</v>
      </c>
      <c r="F13" s="21">
        <v>621.70000000000005</v>
      </c>
      <c r="G13" s="24">
        <f t="shared" si="2"/>
        <v>1.3144603506514396</v>
      </c>
      <c r="H13" s="30">
        <v>1.322E-5</v>
      </c>
      <c r="I13" s="28">
        <f t="shared" si="3"/>
        <v>6.5229190309369917E-6</v>
      </c>
      <c r="J13" s="21">
        <v>1.392E-2</v>
      </c>
      <c r="K13">
        <f t="shared" si="0"/>
        <v>8.4046843943196788E-6</v>
      </c>
      <c r="L13" s="25">
        <f t="shared" si="4"/>
        <v>0.77610517241379318</v>
      </c>
      <c r="M13" s="21" t="s">
        <v>265</v>
      </c>
      <c r="N13" s="21"/>
    </row>
    <row r="14" spans="1:14" ht="13">
      <c r="A14" s="21">
        <v>0</v>
      </c>
      <c r="B14" s="21">
        <f t="shared" si="1"/>
        <v>273.14999999999998</v>
      </c>
      <c r="C14" s="21">
        <v>101325</v>
      </c>
      <c r="D14" s="21">
        <v>1.9508000000000001</v>
      </c>
      <c r="E14" s="21">
        <v>826.7</v>
      </c>
      <c r="F14" s="21">
        <v>632</v>
      </c>
      <c r="G14" s="24">
        <f t="shared" si="2"/>
        <v>1.3080696202531645</v>
      </c>
      <c r="H14" s="30">
        <v>1.3710000000000001E-5</v>
      </c>
      <c r="I14" s="28">
        <f t="shared" si="3"/>
        <v>7.0278859954890304E-6</v>
      </c>
      <c r="J14" s="21">
        <v>1.4670000000000001E-2</v>
      </c>
      <c r="K14">
        <f t="shared" si="0"/>
        <v>9.0963974818393863E-6</v>
      </c>
      <c r="L14" s="25">
        <f t="shared" si="4"/>
        <v>0.7726010224948876</v>
      </c>
      <c r="M14" s="21" t="s">
        <v>265</v>
      </c>
      <c r="N14" s="21"/>
    </row>
    <row r="15" spans="1:14" ht="13">
      <c r="A15" s="21">
        <v>10</v>
      </c>
      <c r="B15" s="21">
        <f t="shared" si="1"/>
        <v>283.14999999999998</v>
      </c>
      <c r="C15" s="21">
        <v>101325</v>
      </c>
      <c r="D15" s="21">
        <v>1.8805000000000001</v>
      </c>
      <c r="E15" s="21">
        <v>836.30000000000007</v>
      </c>
      <c r="F15" s="21">
        <v>642.20000000000005</v>
      </c>
      <c r="G15" s="24">
        <f t="shared" si="2"/>
        <v>1.3022422921208348</v>
      </c>
      <c r="H15" s="30">
        <v>1.4199999999999998E-5</v>
      </c>
      <c r="I15" s="28">
        <f t="shared" si="3"/>
        <v>7.5511831959585202E-6</v>
      </c>
      <c r="J15" s="21">
        <v>1.545E-2</v>
      </c>
      <c r="K15">
        <f t="shared" si="0"/>
        <v>9.8241062137853301E-6</v>
      </c>
      <c r="L15" s="25">
        <f t="shared" si="4"/>
        <v>0.76863818770226533</v>
      </c>
      <c r="M15" s="21" t="s">
        <v>265</v>
      </c>
      <c r="N15" s="21"/>
    </row>
    <row r="16" spans="1:14" ht="13">
      <c r="A16" s="21">
        <v>20</v>
      </c>
      <c r="B16" s="21">
        <f t="shared" si="1"/>
        <v>293.14999999999998</v>
      </c>
      <c r="C16" s="21">
        <v>101325</v>
      </c>
      <c r="D16" s="21">
        <v>1.8151999999999999</v>
      </c>
      <c r="E16" s="21">
        <v>846</v>
      </c>
      <c r="F16" s="21">
        <v>652.4</v>
      </c>
      <c r="G16" s="24">
        <f t="shared" si="2"/>
        <v>1.2967504598405886</v>
      </c>
      <c r="H16" s="30">
        <v>1.4689999999999998E-5</v>
      </c>
      <c r="I16" s="28">
        <f t="shared" si="3"/>
        <v>8.0927721463199644E-6</v>
      </c>
      <c r="J16" s="21">
        <v>1.6239999999999997E-2</v>
      </c>
      <c r="K16">
        <f t="shared" si="0"/>
        <v>1.0575263053156585E-5</v>
      </c>
      <c r="L16" s="25">
        <f t="shared" si="4"/>
        <v>0.76525492610837442</v>
      </c>
      <c r="M16" s="21" t="s">
        <v>265</v>
      </c>
      <c r="N16" s="21"/>
    </row>
    <row r="17" spans="1:14" ht="13">
      <c r="A17" s="21">
        <v>30</v>
      </c>
      <c r="B17" s="21">
        <f t="shared" si="1"/>
        <v>303.14999999999998</v>
      </c>
      <c r="C17" s="21">
        <v>101325</v>
      </c>
      <c r="D17" s="21">
        <v>1.7543</v>
      </c>
      <c r="E17" s="21">
        <v>855.5</v>
      </c>
      <c r="F17" s="21">
        <v>662.5</v>
      </c>
      <c r="G17" s="24">
        <f t="shared" si="2"/>
        <v>1.2913207547169812</v>
      </c>
      <c r="H17" s="30">
        <v>1.5169999999999999E-5</v>
      </c>
      <c r="I17" s="28">
        <f t="shared" si="3"/>
        <v>8.6473237188622228E-6</v>
      </c>
      <c r="J17" s="21">
        <v>1.7050000000000003E-2</v>
      </c>
      <c r="K17">
        <f t="shared" si="0"/>
        <v>1.1360580046563722E-5</v>
      </c>
      <c r="L17" s="25">
        <f t="shared" si="4"/>
        <v>0.76116920821114353</v>
      </c>
      <c r="M17" s="21" t="s">
        <v>265</v>
      </c>
      <c r="N17" s="21"/>
    </row>
    <row r="18" spans="1:14" ht="13">
      <c r="A18" s="21">
        <v>40</v>
      </c>
      <c r="B18" s="21">
        <f t="shared" si="1"/>
        <v>313.14999999999998</v>
      </c>
      <c r="C18" s="21">
        <v>101325</v>
      </c>
      <c r="D18" s="21">
        <v>1.6975</v>
      </c>
      <c r="E18" s="21">
        <v>865.1</v>
      </c>
      <c r="F18" s="21">
        <v>672.4</v>
      </c>
      <c r="G18" s="24">
        <f t="shared" si="2"/>
        <v>1.2865853658536586</v>
      </c>
      <c r="H18" s="30">
        <v>1.5659999999999999E-5</v>
      </c>
      <c r="I18" s="28">
        <f t="shared" si="3"/>
        <v>9.2253313696612661E-6</v>
      </c>
      <c r="J18" s="21">
        <v>1.7860000000000001E-2</v>
      </c>
      <c r="K18">
        <f t="shared" si="0"/>
        <v>1.2162010095626017E-5</v>
      </c>
      <c r="L18" s="25">
        <f t="shared" si="4"/>
        <v>0.75853673012318024</v>
      </c>
      <c r="M18" s="21" t="s">
        <v>265</v>
      </c>
      <c r="N18" s="21"/>
    </row>
    <row r="19" spans="1:14" ht="13">
      <c r="A19" s="21">
        <v>50</v>
      </c>
      <c r="B19" s="21">
        <f t="shared" si="1"/>
        <v>323.14999999999998</v>
      </c>
      <c r="C19" s="21">
        <v>101325</v>
      </c>
      <c r="D19" s="21">
        <v>1.6442000000000001</v>
      </c>
      <c r="E19" s="21">
        <v>874.5</v>
      </c>
      <c r="F19" s="21">
        <v>682.1</v>
      </c>
      <c r="G19" s="24">
        <f t="shared" si="2"/>
        <v>1.2820700777012168</v>
      </c>
      <c r="H19" s="30">
        <v>1.613E-5</v>
      </c>
      <c r="I19" s="28">
        <f t="shared" si="3"/>
        <v>9.810242063009366E-6</v>
      </c>
      <c r="J19" s="21">
        <v>1.8679999999999999E-2</v>
      </c>
      <c r="K19">
        <f t="shared" si="0"/>
        <v>1.2991593229043108E-5</v>
      </c>
      <c r="L19" s="25">
        <f t="shared" si="4"/>
        <v>0.75512232334047114</v>
      </c>
      <c r="M19" s="21" t="s">
        <v>265</v>
      </c>
      <c r="N19" s="21"/>
    </row>
    <row r="20" spans="1:14" ht="13">
      <c r="A20" s="21">
        <v>60</v>
      </c>
      <c r="B20" s="21">
        <f t="shared" si="1"/>
        <v>333.15</v>
      </c>
      <c r="C20" s="21">
        <v>101325</v>
      </c>
      <c r="D20" s="21">
        <v>1.5943000000000001</v>
      </c>
      <c r="E20" s="21">
        <v>883.7</v>
      </c>
      <c r="F20" s="21">
        <v>691.69999999999993</v>
      </c>
      <c r="G20" s="24">
        <f t="shared" si="2"/>
        <v>1.2775769842417235</v>
      </c>
      <c r="H20" s="30">
        <v>1.6609999999999999E-5</v>
      </c>
      <c r="I20" s="28">
        <f t="shared" si="3"/>
        <v>1.0418365426833091E-5</v>
      </c>
      <c r="J20" s="21">
        <v>1.9510000000000003E-2</v>
      </c>
      <c r="K20">
        <f t="shared" si="0"/>
        <v>1.3847850564104012E-5</v>
      </c>
      <c r="L20" s="25">
        <f t="shared" si="4"/>
        <v>0.75234531009738581</v>
      </c>
      <c r="M20" s="21" t="s">
        <v>265</v>
      </c>
      <c r="N20" s="21"/>
    </row>
    <row r="21" spans="1:14" ht="13">
      <c r="A21" s="21">
        <v>70</v>
      </c>
      <c r="B21" s="21">
        <f t="shared" si="1"/>
        <v>343.15</v>
      </c>
      <c r="C21" s="21">
        <v>101325</v>
      </c>
      <c r="D21" s="21">
        <v>1.5472999999999999</v>
      </c>
      <c r="E21" s="21">
        <v>892.9</v>
      </c>
      <c r="F21" s="21">
        <v>701.09999999999991</v>
      </c>
      <c r="G21" s="24">
        <f t="shared" si="2"/>
        <v>1.2735701041220939</v>
      </c>
      <c r="H21" s="30">
        <v>1.7079999999999999E-5</v>
      </c>
      <c r="I21" s="28">
        <f t="shared" si="3"/>
        <v>1.103858333871906E-5</v>
      </c>
      <c r="J21" s="21">
        <v>2.0350000000000004E-2</v>
      </c>
      <c r="K21">
        <f t="shared" si="0"/>
        <v>1.4729468129328673E-5</v>
      </c>
      <c r="L21" s="25">
        <f t="shared" si="4"/>
        <v>0.7494217199017198</v>
      </c>
      <c r="M21" s="21" t="s">
        <v>265</v>
      </c>
      <c r="N21" s="21"/>
    </row>
    <row r="22" spans="1:14" ht="13">
      <c r="A22" s="21">
        <v>80</v>
      </c>
      <c r="B22" s="21">
        <f t="shared" si="1"/>
        <v>353.15</v>
      </c>
      <c r="C22" s="21">
        <v>101325</v>
      </c>
      <c r="D22" s="21">
        <v>1.5031000000000001</v>
      </c>
      <c r="E22" s="21">
        <v>901.80000000000007</v>
      </c>
      <c r="F22" s="21">
        <v>710.30000000000007</v>
      </c>
      <c r="G22" s="24">
        <f t="shared" si="2"/>
        <v>1.269604392510207</v>
      </c>
      <c r="H22" s="30">
        <v>1.755E-5</v>
      </c>
      <c r="I22" s="28">
        <f t="shared" si="3"/>
        <v>1.1675869868937527E-5</v>
      </c>
      <c r="J22" s="21">
        <v>2.1190000000000001E-2</v>
      </c>
      <c r="K22">
        <f t="shared" si="0"/>
        <v>1.5632658868574105E-5</v>
      </c>
      <c r="L22" s="25">
        <f t="shared" si="4"/>
        <v>0.74688957055214733</v>
      </c>
      <c r="M22" s="21" t="s">
        <v>265</v>
      </c>
      <c r="N22" s="21"/>
    </row>
    <row r="23" spans="1:14" ht="13">
      <c r="A23" s="21">
        <v>90</v>
      </c>
      <c r="B23" s="21">
        <f t="shared" si="1"/>
        <v>363.15</v>
      </c>
      <c r="C23" s="21">
        <v>101325</v>
      </c>
      <c r="D23" s="21">
        <v>1.4613</v>
      </c>
      <c r="E23" s="21">
        <v>910.69999999999993</v>
      </c>
      <c r="F23" s="21">
        <v>719.30000000000007</v>
      </c>
      <c r="G23" s="24">
        <f t="shared" si="2"/>
        <v>1.2660920339218682</v>
      </c>
      <c r="H23" s="30">
        <v>1.8010000000000002E-5</v>
      </c>
      <c r="I23" s="28">
        <f t="shared" si="3"/>
        <v>1.2324642441661536E-5</v>
      </c>
      <c r="J23" s="21">
        <v>2.2030000000000001E-2</v>
      </c>
      <c r="K23">
        <f t="shared" si="0"/>
        <v>1.6553878995021896E-5</v>
      </c>
      <c r="L23" s="25">
        <f t="shared" si="4"/>
        <v>0.74451688606445754</v>
      </c>
      <c r="M23" s="21" t="s">
        <v>265</v>
      </c>
      <c r="N23" s="21"/>
    </row>
    <row r="24" spans="1:14" ht="13">
      <c r="A24" s="21">
        <v>100</v>
      </c>
      <c r="B24" s="21">
        <f t="shared" si="1"/>
        <v>373.15</v>
      </c>
      <c r="C24" s="21">
        <v>101325</v>
      </c>
      <c r="D24" s="21">
        <v>1.4218</v>
      </c>
      <c r="E24" s="21">
        <v>919.3</v>
      </c>
      <c r="F24" s="21">
        <v>728.19999999999993</v>
      </c>
      <c r="G24" s="24">
        <f t="shared" si="2"/>
        <v>1.2624279044218623</v>
      </c>
      <c r="H24" s="30">
        <v>1.8479999999999999E-5</v>
      </c>
      <c r="I24" s="28">
        <f t="shared" si="3"/>
        <v>1.2997608665072443E-5</v>
      </c>
      <c r="J24" s="21">
        <v>2.2870000000000001E-2</v>
      </c>
      <c r="K24">
        <f t="shared" si="0"/>
        <v>1.7497274074653948E-5</v>
      </c>
      <c r="L24" s="25">
        <f t="shared" si="4"/>
        <v>0.74283620463489275</v>
      </c>
      <c r="M24" s="21" t="s">
        <v>265</v>
      </c>
      <c r="N24" s="21"/>
    </row>
    <row r="25" spans="1:14" ht="13">
      <c r="A25" s="21">
        <v>110</v>
      </c>
      <c r="B25" s="21">
        <f t="shared" si="1"/>
        <v>383.15</v>
      </c>
      <c r="C25" s="21">
        <v>101325</v>
      </c>
      <c r="D25" s="21">
        <v>1.3844000000000001</v>
      </c>
      <c r="E25" s="21">
        <v>927.8</v>
      </c>
      <c r="F25" s="21">
        <v>736.8</v>
      </c>
      <c r="G25" s="24">
        <f t="shared" si="2"/>
        <v>1.259229098805646</v>
      </c>
      <c r="H25" s="30">
        <v>1.893E-5</v>
      </c>
      <c r="I25" s="28">
        <f t="shared" si="3"/>
        <v>1.3673793701242414E-5</v>
      </c>
      <c r="J25" s="21">
        <v>2.3719999999999998E-2</v>
      </c>
      <c r="K25">
        <f t="shared" si="0"/>
        <v>1.8467101061880108E-5</v>
      </c>
      <c r="L25" s="25">
        <f t="shared" si="4"/>
        <v>0.74044072512647563</v>
      </c>
      <c r="M25" s="21" t="s">
        <v>265</v>
      </c>
      <c r="N25" s="21"/>
    </row>
    <row r="26" spans="1:14" ht="13">
      <c r="A26" s="21">
        <v>120</v>
      </c>
      <c r="B26" s="21">
        <f t="shared" si="1"/>
        <v>393.15</v>
      </c>
      <c r="C26" s="21">
        <v>101325</v>
      </c>
      <c r="D26" s="21">
        <v>1.3489</v>
      </c>
      <c r="E26" s="21">
        <v>936.1</v>
      </c>
      <c r="F26" s="21">
        <v>745.3</v>
      </c>
      <c r="G26" s="24">
        <f t="shared" si="2"/>
        <v>1.256004293573058</v>
      </c>
      <c r="H26" s="30">
        <v>1.9389999999999999E-5</v>
      </c>
      <c r="I26" s="28">
        <f t="shared" si="3"/>
        <v>1.4374675661650234E-5</v>
      </c>
      <c r="J26" s="21">
        <v>2.4559999999999998E-2</v>
      </c>
      <c r="K26">
        <f t="shared" si="0"/>
        <v>1.9450302611783625E-5</v>
      </c>
      <c r="L26" s="25">
        <f t="shared" si="4"/>
        <v>0.73904637622149849</v>
      </c>
      <c r="M26" s="21" t="s">
        <v>265</v>
      </c>
      <c r="N26" s="21"/>
    </row>
    <row r="27" spans="1:14" ht="13">
      <c r="A27" s="21">
        <v>130</v>
      </c>
      <c r="B27" s="21">
        <f t="shared" si="1"/>
        <v>403.15</v>
      </c>
      <c r="C27" s="21">
        <v>101325</v>
      </c>
      <c r="D27" s="21">
        <v>1.3152999999999999</v>
      </c>
      <c r="E27" s="21">
        <v>944.30000000000007</v>
      </c>
      <c r="F27" s="21">
        <v>753.6</v>
      </c>
      <c r="G27" s="24">
        <f t="shared" si="2"/>
        <v>1.253052016985138</v>
      </c>
      <c r="H27" s="30">
        <v>1.984E-5</v>
      </c>
      <c r="I27" s="28">
        <f t="shared" si="3"/>
        <v>1.5084011252185813E-5</v>
      </c>
      <c r="J27" s="21">
        <v>2.5410000000000002E-2</v>
      </c>
      <c r="K27">
        <f t="shared" si="0"/>
        <v>2.0458314718427368E-5</v>
      </c>
      <c r="L27" s="25">
        <f t="shared" si="4"/>
        <v>0.73730468319559239</v>
      </c>
      <c r="M27" s="21" t="s">
        <v>265</v>
      </c>
      <c r="N27" s="21"/>
    </row>
    <row r="28" spans="1:14" ht="13">
      <c r="A28" s="21">
        <v>140</v>
      </c>
      <c r="B28" s="21">
        <f t="shared" si="1"/>
        <v>413.15</v>
      </c>
      <c r="C28" s="21">
        <v>101325</v>
      </c>
      <c r="D28" s="21">
        <v>1.2831999999999999</v>
      </c>
      <c r="E28" s="21">
        <v>952.30000000000007</v>
      </c>
      <c r="F28" s="21">
        <v>761.7</v>
      </c>
      <c r="G28" s="24">
        <f t="shared" si="2"/>
        <v>1.2502297492451095</v>
      </c>
      <c r="H28" s="30">
        <v>2.0279999999999999E-5</v>
      </c>
      <c r="I28" s="28">
        <f t="shared" si="3"/>
        <v>1.580423940149626E-5</v>
      </c>
      <c r="J28" s="21">
        <v>2.6249999999999999E-2</v>
      </c>
      <c r="K28">
        <f t="shared" si="0"/>
        <v>2.1481330277163335E-5</v>
      </c>
      <c r="L28" s="25">
        <f t="shared" si="4"/>
        <v>0.73571977142857148</v>
      </c>
      <c r="M28" s="21" t="s">
        <v>265</v>
      </c>
      <c r="N28" s="21"/>
    </row>
    <row r="29" spans="1:14" ht="13">
      <c r="A29" s="21">
        <v>150</v>
      </c>
      <c r="B29" s="21">
        <f t="shared" si="1"/>
        <v>423.15</v>
      </c>
      <c r="C29" s="21">
        <v>101325</v>
      </c>
      <c r="D29" s="21">
        <v>1.2526999999999999</v>
      </c>
      <c r="E29" s="21">
        <v>960.09999999999991</v>
      </c>
      <c r="F29" s="21">
        <v>769.59999999999991</v>
      </c>
      <c r="G29" s="24">
        <f t="shared" si="2"/>
        <v>1.247531185031185</v>
      </c>
      <c r="H29" s="30">
        <v>2.073E-5</v>
      </c>
      <c r="I29" s="28">
        <f t="shared" si="3"/>
        <v>1.6548255767542109E-5</v>
      </c>
      <c r="J29" s="21">
        <v>2.7089999999999999E-2</v>
      </c>
      <c r="K29">
        <f t="shared" si="0"/>
        <v>2.2523996849234568E-5</v>
      </c>
      <c r="L29" s="25">
        <f t="shared" si="4"/>
        <v>0.73469446290143958</v>
      </c>
      <c r="M29" s="21" t="s">
        <v>265</v>
      </c>
      <c r="N29" s="21"/>
    </row>
    <row r="30" spans="1:14" ht="13">
      <c r="A30" s="21">
        <v>160</v>
      </c>
      <c r="B30" s="21">
        <f t="shared" si="1"/>
        <v>433.15</v>
      </c>
      <c r="C30" s="21">
        <v>101325</v>
      </c>
      <c r="D30" s="21">
        <v>1.2237</v>
      </c>
      <c r="E30" s="21">
        <v>967.8</v>
      </c>
      <c r="F30" s="21">
        <v>777.4</v>
      </c>
      <c r="G30" s="24">
        <f t="shared" si="2"/>
        <v>1.2449189606380242</v>
      </c>
      <c r="H30" s="30">
        <v>2.1170000000000002E-5</v>
      </c>
      <c r="I30" s="28">
        <f t="shared" si="3"/>
        <v>1.7299991828062434E-5</v>
      </c>
      <c r="J30" s="21">
        <v>2.793E-2</v>
      </c>
      <c r="K30">
        <f t="shared" si="0"/>
        <v>2.3583613993538749E-5</v>
      </c>
      <c r="L30" s="25">
        <f t="shared" si="4"/>
        <v>0.73355982814178311</v>
      </c>
      <c r="M30" s="21" t="s">
        <v>265</v>
      </c>
      <c r="N30" s="21"/>
    </row>
    <row r="31" spans="1:14" ht="13">
      <c r="A31" s="21">
        <v>170</v>
      </c>
      <c r="B31" s="21">
        <f t="shared" si="1"/>
        <v>443.15</v>
      </c>
      <c r="C31" s="21">
        <v>101325</v>
      </c>
      <c r="D31" s="21">
        <v>1.1959</v>
      </c>
      <c r="E31" s="21">
        <v>975.3</v>
      </c>
      <c r="F31" s="21">
        <v>785</v>
      </c>
      <c r="G31" s="24">
        <f t="shared" si="2"/>
        <v>1.242420382165605</v>
      </c>
      <c r="H31" s="30">
        <v>2.16E-5</v>
      </c>
      <c r="I31" s="28">
        <f t="shared" si="3"/>
        <v>1.806171084538841E-5</v>
      </c>
      <c r="J31" s="21">
        <v>2.877E-2</v>
      </c>
      <c r="K31">
        <f t="shared" si="0"/>
        <v>2.4666456903185751E-5</v>
      </c>
      <c r="L31" s="25">
        <f t="shared" si="4"/>
        <v>0.732237747653806</v>
      </c>
      <c r="M31" s="21" t="s">
        <v>265</v>
      </c>
      <c r="N31" s="21"/>
    </row>
    <row r="32" spans="1:14" ht="13">
      <c r="A32" s="21">
        <v>180</v>
      </c>
      <c r="B32" s="21">
        <f t="shared" si="1"/>
        <v>453.15</v>
      </c>
      <c r="C32" s="21">
        <v>101325</v>
      </c>
      <c r="D32" s="21">
        <v>1.1694</v>
      </c>
      <c r="E32" s="21">
        <v>982.7</v>
      </c>
      <c r="F32" s="21">
        <v>792.5</v>
      </c>
      <c r="G32" s="24">
        <f t="shared" si="2"/>
        <v>1.24</v>
      </c>
      <c r="H32" s="30">
        <v>2.2039999999999999E-5</v>
      </c>
      <c r="I32" s="28">
        <f t="shared" si="3"/>
        <v>1.884727210535317E-5</v>
      </c>
      <c r="J32" s="21">
        <v>2.9610000000000001E-2</v>
      </c>
      <c r="K32">
        <f t="shared" si="0"/>
        <v>2.5766436623990103E-5</v>
      </c>
      <c r="L32" s="25">
        <f t="shared" si="4"/>
        <v>0.73146599121918265</v>
      </c>
      <c r="M32" s="21" t="s">
        <v>265</v>
      </c>
      <c r="N32" s="21"/>
    </row>
    <row r="33" spans="1:14" ht="13">
      <c r="A33" s="21">
        <v>190</v>
      </c>
      <c r="B33" s="21">
        <f t="shared" si="1"/>
        <v>463.15</v>
      </c>
      <c r="C33" s="21">
        <v>101325</v>
      </c>
      <c r="D33" s="21">
        <v>1.1439999999999999</v>
      </c>
      <c r="E33" s="21">
        <v>990</v>
      </c>
      <c r="F33" s="21">
        <v>799.8</v>
      </c>
      <c r="G33" s="24">
        <f t="shared" si="2"/>
        <v>1.2378094523630909</v>
      </c>
      <c r="H33" s="30">
        <v>2.2469999999999997E-5</v>
      </c>
      <c r="I33" s="28">
        <f t="shared" si="3"/>
        <v>1.964160839160839E-5</v>
      </c>
      <c r="J33" s="21">
        <v>3.0440000000000002E-2</v>
      </c>
      <c r="K33">
        <f t="shared" si="0"/>
        <v>2.6877163240799605E-5</v>
      </c>
      <c r="L33" s="25">
        <f t="shared" si="4"/>
        <v>0.73079172141918514</v>
      </c>
      <c r="M33" s="21" t="s">
        <v>265</v>
      </c>
      <c r="N33" s="21"/>
    </row>
    <row r="34" spans="1:14" ht="13">
      <c r="A34" s="21">
        <v>200</v>
      </c>
      <c r="B34" s="21">
        <f t="shared" si="1"/>
        <v>473.15</v>
      </c>
      <c r="C34" s="21">
        <v>101325</v>
      </c>
      <c r="D34" s="21">
        <v>1.1197999999999999</v>
      </c>
      <c r="E34" s="21">
        <v>997.1</v>
      </c>
      <c r="F34" s="21">
        <v>807</v>
      </c>
      <c r="G34" s="24">
        <f t="shared" si="2"/>
        <v>1.2355638166047089</v>
      </c>
      <c r="H34" s="30">
        <v>2.2889999999999999E-5</v>
      </c>
      <c r="I34" s="28">
        <f t="shared" si="3"/>
        <v>2.0441150205393821E-5</v>
      </c>
      <c r="J34" s="21">
        <v>3.1269999999999999E-2</v>
      </c>
      <c r="K34">
        <f t="shared" si="0"/>
        <v>2.8005846352529137E-5</v>
      </c>
      <c r="L34" s="25">
        <f t="shared" si="4"/>
        <v>0.729888679245283</v>
      </c>
      <c r="M34" s="21" t="s">
        <v>265</v>
      </c>
      <c r="N34" s="21"/>
    </row>
    <row r="35" spans="1:14" ht="13">
      <c r="A35" s="21">
        <v>220</v>
      </c>
      <c r="B35" s="21">
        <f t="shared" si="1"/>
        <v>493.15</v>
      </c>
      <c r="C35" s="21">
        <v>101325</v>
      </c>
      <c r="D35" s="21">
        <v>1.0742</v>
      </c>
      <c r="E35" s="21">
        <v>1010.9999999999999</v>
      </c>
      <c r="F35" s="21">
        <v>820.9</v>
      </c>
      <c r="G35" s="24">
        <f t="shared" si="2"/>
        <v>1.2315751004994517</v>
      </c>
      <c r="H35" s="30">
        <v>2.3729999999999998E-5</v>
      </c>
      <c r="I35" s="28">
        <f t="shared" si="3"/>
        <v>2.209085831316328E-5</v>
      </c>
      <c r="J35" s="21">
        <v>3.2930000000000001E-2</v>
      </c>
      <c r="K35">
        <f t="shared" si="0"/>
        <v>3.0321831294965952E-5</v>
      </c>
      <c r="L35" s="25">
        <f t="shared" si="4"/>
        <v>0.72854631035529904</v>
      </c>
      <c r="M35" s="21" t="s">
        <v>265</v>
      </c>
      <c r="N35" s="21"/>
    </row>
    <row r="36" spans="1:14" ht="13">
      <c r="A36" s="21">
        <v>240</v>
      </c>
      <c r="B36" s="21">
        <f t="shared" si="1"/>
        <v>513.15</v>
      </c>
      <c r="C36" s="21">
        <v>101325</v>
      </c>
      <c r="D36" s="21">
        <v>1.0322</v>
      </c>
      <c r="E36" s="21">
        <v>1024</v>
      </c>
      <c r="F36" s="21">
        <v>834.2</v>
      </c>
      <c r="G36" s="24">
        <f t="shared" si="2"/>
        <v>1.2275233756892832</v>
      </c>
      <c r="H36" s="30">
        <v>2.4559999999999999E-5</v>
      </c>
      <c r="I36" s="28">
        <f t="shared" si="3"/>
        <v>2.3793838403410191E-5</v>
      </c>
      <c r="J36" s="21">
        <v>3.4570000000000004E-2</v>
      </c>
      <c r="K36">
        <f t="shared" si="0"/>
        <v>3.2706612696182914E-5</v>
      </c>
      <c r="L36" s="25">
        <f t="shared" si="4"/>
        <v>0.72749320219843783</v>
      </c>
      <c r="M36" s="21" t="s">
        <v>265</v>
      </c>
      <c r="N36" s="21"/>
    </row>
    <row r="37" spans="1:14" ht="13">
      <c r="A37" s="21">
        <v>260</v>
      </c>
      <c r="B37" s="21">
        <f t="shared" si="1"/>
        <v>533.15</v>
      </c>
      <c r="C37" s="21">
        <v>101325</v>
      </c>
      <c r="D37" s="21">
        <v>0.99334</v>
      </c>
      <c r="E37" s="21">
        <v>1037</v>
      </c>
      <c r="F37" s="21">
        <v>847.09999999999991</v>
      </c>
      <c r="G37" s="24">
        <f t="shared" si="2"/>
        <v>1.2241766025262661</v>
      </c>
      <c r="H37" s="30">
        <v>2.5369999999999999E-5</v>
      </c>
      <c r="I37" s="28">
        <f t="shared" si="3"/>
        <v>2.5540097046328546E-5</v>
      </c>
      <c r="J37" s="21">
        <v>3.6200000000000003E-2</v>
      </c>
      <c r="K37">
        <f t="shared" si="0"/>
        <v>3.5142438223913602E-5</v>
      </c>
      <c r="L37" s="25">
        <f t="shared" si="4"/>
        <v>0.72675939226519326</v>
      </c>
      <c r="M37" s="21" t="s">
        <v>265</v>
      </c>
      <c r="N37" s="21"/>
    </row>
    <row r="38" spans="1:14" ht="13">
      <c r="A38" s="21">
        <v>280</v>
      </c>
      <c r="B38" s="21">
        <f t="shared" si="1"/>
        <v>553.15</v>
      </c>
      <c r="C38" s="21">
        <v>101325</v>
      </c>
      <c r="D38" s="21">
        <v>0.95733000000000001</v>
      </c>
      <c r="E38" s="21">
        <v>1049</v>
      </c>
      <c r="F38" s="21">
        <v>859.5</v>
      </c>
      <c r="G38" s="24">
        <f t="shared" si="2"/>
        <v>1.2204770215241418</v>
      </c>
      <c r="H38" s="30">
        <v>2.6170000000000002E-5</v>
      </c>
      <c r="I38" s="28">
        <f t="shared" si="3"/>
        <v>2.7336446157542332E-5</v>
      </c>
      <c r="J38" s="21">
        <v>3.7819999999999999E-2</v>
      </c>
      <c r="K38">
        <f t="shared" si="0"/>
        <v>3.7660351368290083E-5</v>
      </c>
      <c r="L38" s="25">
        <f t="shared" si="4"/>
        <v>0.72586805922792175</v>
      </c>
      <c r="M38" s="21" t="s">
        <v>265</v>
      </c>
      <c r="N38" s="21"/>
    </row>
    <row r="39" spans="1:14" ht="13">
      <c r="A39" s="21">
        <v>300</v>
      </c>
      <c r="B39" s="21">
        <f t="shared" si="1"/>
        <v>573.15</v>
      </c>
      <c r="C39" s="21">
        <v>101325</v>
      </c>
      <c r="D39" s="21">
        <v>0.92384999999999995</v>
      </c>
      <c r="E39" s="21">
        <v>1061</v>
      </c>
      <c r="F39" s="21">
        <v>871.4</v>
      </c>
      <c r="G39" s="24">
        <f t="shared" si="2"/>
        <v>1.2175809042919441</v>
      </c>
      <c r="H39" s="30">
        <v>2.6959999999999999E-5</v>
      </c>
      <c r="I39" s="28">
        <f t="shared" si="3"/>
        <v>2.9182226551929427E-5</v>
      </c>
      <c r="J39" s="21">
        <v>3.9420000000000004E-2</v>
      </c>
      <c r="K39">
        <f t="shared" si="0"/>
        <v>4.021608340338247E-5</v>
      </c>
      <c r="L39" s="25">
        <f t="shared" si="4"/>
        <v>0.72563571790969039</v>
      </c>
      <c r="M39" s="21" t="s">
        <v>265</v>
      </c>
      <c r="N39" s="21"/>
    </row>
    <row r="40" spans="1:14" ht="13">
      <c r="A40" s="21">
        <v>320</v>
      </c>
      <c r="B40" s="21">
        <f t="shared" si="1"/>
        <v>593.15</v>
      </c>
      <c r="C40" s="21">
        <v>101325</v>
      </c>
      <c r="D40" s="21">
        <v>0.89263999999999999</v>
      </c>
      <c r="E40" s="21">
        <v>1072</v>
      </c>
      <c r="F40" s="21">
        <v>882.80000000000007</v>
      </c>
      <c r="G40" s="24">
        <f t="shared" si="2"/>
        <v>1.2143180788400543</v>
      </c>
      <c r="H40" s="30">
        <v>2.7739999999999999E-5</v>
      </c>
      <c r="I40" s="28">
        <f t="shared" si="3"/>
        <v>3.1076357770209717E-5</v>
      </c>
      <c r="J40" s="21">
        <v>4.1009999999999998E-2</v>
      </c>
      <c r="K40">
        <f t="shared" si="0"/>
        <v>4.2856691404065881E-5</v>
      </c>
      <c r="L40" s="25">
        <f t="shared" si="4"/>
        <v>0.72512265301146062</v>
      </c>
      <c r="M40" s="21" t="s">
        <v>265</v>
      </c>
      <c r="N40" s="21"/>
    </row>
    <row r="41" spans="1:14" ht="13">
      <c r="A41" s="21">
        <v>340</v>
      </c>
      <c r="B41" s="21">
        <f t="shared" si="1"/>
        <v>613.15</v>
      </c>
      <c r="C41" s="21">
        <v>101325</v>
      </c>
      <c r="D41" s="21">
        <v>0.86346000000000001</v>
      </c>
      <c r="E41" s="21">
        <v>1083</v>
      </c>
      <c r="F41" s="21">
        <v>893.9</v>
      </c>
      <c r="G41" s="24">
        <f t="shared" si="2"/>
        <v>1.2115449155386508</v>
      </c>
      <c r="H41" s="30">
        <v>2.8499999999999998E-5</v>
      </c>
      <c r="I41" s="28">
        <f t="shared" si="3"/>
        <v>3.3006740323813492E-5</v>
      </c>
      <c r="J41" s="21">
        <v>4.2590000000000003E-2</v>
      </c>
      <c r="K41">
        <f t="shared" si="0"/>
        <v>4.554460709825588E-5</v>
      </c>
      <c r="L41" s="25">
        <f t="shared" si="4"/>
        <v>0.72471237379666575</v>
      </c>
      <c r="M41" s="21" t="s">
        <v>265</v>
      </c>
      <c r="N41" s="21"/>
    </row>
    <row r="42" spans="1:14" ht="13">
      <c r="A42" s="21">
        <v>360</v>
      </c>
      <c r="B42" s="21">
        <f t="shared" si="1"/>
        <v>633.15</v>
      </c>
      <c r="C42" s="21">
        <v>101325</v>
      </c>
      <c r="D42" s="21">
        <v>0.83613999999999999</v>
      </c>
      <c r="E42" s="21">
        <v>1094</v>
      </c>
      <c r="F42" s="21">
        <v>904.59999999999991</v>
      </c>
      <c r="G42" s="24">
        <f t="shared" si="2"/>
        <v>1.2093743090868894</v>
      </c>
      <c r="H42" s="30">
        <v>2.9249999999999999E-5</v>
      </c>
      <c r="I42" s="28">
        <f t="shared" si="3"/>
        <v>3.4982180017700384E-5</v>
      </c>
      <c r="J42" s="21">
        <v>4.4159999999999998E-2</v>
      </c>
      <c r="K42">
        <f t="shared" si="0"/>
        <v>4.8276162739469331E-5</v>
      </c>
      <c r="L42" s="25">
        <f t="shared" si="4"/>
        <v>0.72462635869565217</v>
      </c>
      <c r="M42" s="21" t="s">
        <v>265</v>
      </c>
      <c r="N42" s="21"/>
    </row>
    <row r="43" spans="1:14" ht="13">
      <c r="A43" s="21">
        <v>380</v>
      </c>
      <c r="B43" s="21">
        <f t="shared" si="1"/>
        <v>653.15</v>
      </c>
      <c r="C43" s="21">
        <v>101325</v>
      </c>
      <c r="D43" s="21">
        <v>0.8105</v>
      </c>
      <c r="E43" s="21">
        <v>1104</v>
      </c>
      <c r="F43" s="21">
        <v>914.8</v>
      </c>
      <c r="G43" s="24">
        <f t="shared" si="2"/>
        <v>1.2068211630957586</v>
      </c>
      <c r="H43" s="30">
        <v>2.9989999999999996E-5</v>
      </c>
      <c r="I43" s="28">
        <f t="shared" si="3"/>
        <v>3.700185070943861E-5</v>
      </c>
      <c r="J43" s="21">
        <v>4.5710000000000001E-2</v>
      </c>
      <c r="K43">
        <f t="shared" si="0"/>
        <v>5.1084497849779611E-5</v>
      </c>
      <c r="L43" s="25">
        <f t="shared" si="4"/>
        <v>0.72432640560052486</v>
      </c>
      <c r="M43" s="21" t="s">
        <v>265</v>
      </c>
      <c r="N43" s="21"/>
    </row>
    <row r="44" spans="1:14" ht="13">
      <c r="A44" s="21">
        <v>400</v>
      </c>
      <c r="B44" s="21">
        <f t="shared" si="1"/>
        <v>673.15</v>
      </c>
      <c r="C44" s="21">
        <v>101325</v>
      </c>
      <c r="D44" s="21">
        <v>0.78639000000000003</v>
      </c>
      <c r="E44" s="21">
        <v>1114</v>
      </c>
      <c r="F44" s="21">
        <v>924.8</v>
      </c>
      <c r="G44" s="24">
        <f t="shared" si="2"/>
        <v>1.2045847750865053</v>
      </c>
      <c r="H44" s="30">
        <v>3.0719999999999997E-5</v>
      </c>
      <c r="I44" s="28">
        <f t="shared" si="3"/>
        <v>3.9064586273986184E-5</v>
      </c>
      <c r="J44" s="21">
        <v>4.725E-2</v>
      </c>
      <c r="K44">
        <f t="shared" si="0"/>
        <v>5.3935988152848905E-5</v>
      </c>
      <c r="L44" s="25">
        <f t="shared" si="4"/>
        <v>0.72427682539682525</v>
      </c>
      <c r="M44" s="21" t="s">
        <v>265</v>
      </c>
      <c r="N44" s="21"/>
    </row>
    <row r="45" spans="1:14" ht="13">
      <c r="A45" s="21">
        <v>425</v>
      </c>
      <c r="B45" s="21">
        <f t="shared" si="1"/>
        <v>698.15</v>
      </c>
      <c r="C45" s="21">
        <v>101325</v>
      </c>
      <c r="D45" s="21">
        <v>0.75819000000000003</v>
      </c>
      <c r="E45" s="21">
        <v>1126</v>
      </c>
      <c r="F45" s="21">
        <v>936.69999999999993</v>
      </c>
      <c r="G45" s="24">
        <f t="shared" si="2"/>
        <v>1.2020924522258996</v>
      </c>
      <c r="H45" s="30">
        <v>3.1609999999999997E-5</v>
      </c>
      <c r="I45" s="28">
        <f t="shared" si="3"/>
        <v>4.1691396615624049E-5</v>
      </c>
      <c r="J45" s="21">
        <v>4.9159999999999995E-2</v>
      </c>
      <c r="K45">
        <f t="shared" si="0"/>
        <v>5.758315172267916E-5</v>
      </c>
      <c r="L45" s="25">
        <f t="shared" si="4"/>
        <v>0.72402074857607812</v>
      </c>
      <c r="M45" s="21" t="s">
        <v>265</v>
      </c>
      <c r="N45" s="21"/>
    </row>
    <row r="46" spans="1:14" ht="13">
      <c r="A46" s="21">
        <v>450</v>
      </c>
      <c r="B46" s="21">
        <f t="shared" si="1"/>
        <v>723.15</v>
      </c>
      <c r="C46" s="21">
        <v>101325</v>
      </c>
      <c r="D46" s="21">
        <v>0.73194999999999999</v>
      </c>
      <c r="E46" s="21">
        <v>1137</v>
      </c>
      <c r="F46" s="21">
        <v>948</v>
      </c>
      <c r="G46" s="24">
        <f t="shared" si="2"/>
        <v>1.1993670886075949</v>
      </c>
      <c r="H46" s="30">
        <v>3.2490000000000002E-5</v>
      </c>
      <c r="I46" s="28">
        <f t="shared" si="3"/>
        <v>4.4388277887833874E-5</v>
      </c>
      <c r="J46" s="21">
        <v>5.1040000000000002E-2</v>
      </c>
      <c r="K46">
        <f t="shared" si="0"/>
        <v>6.1329409885269912E-5</v>
      </c>
      <c r="L46" s="25">
        <f t="shared" si="4"/>
        <v>0.72376822100313487</v>
      </c>
      <c r="M46" s="21" t="s">
        <v>265</v>
      </c>
      <c r="N46" s="21"/>
    </row>
    <row r="47" spans="1:14" ht="13">
      <c r="A47" s="21">
        <v>475</v>
      </c>
      <c r="B47" s="21">
        <f t="shared" si="1"/>
        <v>748.15</v>
      </c>
      <c r="C47" s="21">
        <v>101325</v>
      </c>
      <c r="D47" s="21">
        <v>0.70747000000000004</v>
      </c>
      <c r="E47" s="21">
        <v>1148</v>
      </c>
      <c r="F47" s="21">
        <v>958.9</v>
      </c>
      <c r="G47" s="24">
        <f t="shared" si="2"/>
        <v>1.1972051308791323</v>
      </c>
      <c r="H47" s="30">
        <v>3.3349999999999997E-5</v>
      </c>
      <c r="I47" s="28">
        <f t="shared" si="3"/>
        <v>4.7139808048397803E-5</v>
      </c>
      <c r="J47" s="21">
        <v>5.2909999999999999E-2</v>
      </c>
      <c r="K47">
        <f t="shared" si="0"/>
        <v>6.5146013504764895E-5</v>
      </c>
      <c r="L47" s="25">
        <f t="shared" si="4"/>
        <v>0.72360234360234355</v>
      </c>
      <c r="M47" s="21" t="s">
        <v>265</v>
      </c>
      <c r="N47" s="21"/>
    </row>
    <row r="48" spans="1:14" ht="13">
      <c r="A48" s="21">
        <v>500</v>
      </c>
      <c r="B48" s="21">
        <f t="shared" si="1"/>
        <v>773.15</v>
      </c>
      <c r="C48" s="21">
        <v>101325</v>
      </c>
      <c r="D48" s="21">
        <v>0.68457999999999997</v>
      </c>
      <c r="E48" s="21">
        <v>1159</v>
      </c>
      <c r="F48" s="21">
        <v>969.30000000000007</v>
      </c>
      <c r="G48" s="24">
        <f t="shared" si="2"/>
        <v>1.1957082430620034</v>
      </c>
      <c r="H48" s="30">
        <v>3.4200000000000005E-5</v>
      </c>
      <c r="I48" s="28">
        <f t="shared" si="3"/>
        <v>4.9957638259955016E-5</v>
      </c>
      <c r="J48" s="21">
        <v>5.475E-2</v>
      </c>
      <c r="K48">
        <f t="shared" si="0"/>
        <v>6.9004351773623582E-5</v>
      </c>
      <c r="L48" s="25">
        <f t="shared" si="4"/>
        <v>0.72397808219178095</v>
      </c>
      <c r="M48" s="21" t="s">
        <v>265</v>
      </c>
      <c r="N48" s="21"/>
    </row>
    <row r="49" spans="1:14" ht="13">
      <c r="A49" s="21">
        <v>550</v>
      </c>
      <c r="B49" s="21">
        <f t="shared" si="1"/>
        <v>823.15</v>
      </c>
      <c r="C49" s="21">
        <v>101325</v>
      </c>
      <c r="D49" s="21">
        <v>0.64295999999999998</v>
      </c>
      <c r="E49" s="21">
        <v>1178</v>
      </c>
      <c r="F49" s="21">
        <v>988.80000000000007</v>
      </c>
      <c r="G49" s="24">
        <f t="shared" si="2"/>
        <v>1.1913430420711972</v>
      </c>
      <c r="H49" s="30">
        <v>3.5840000000000002E-5</v>
      </c>
      <c r="I49" s="28">
        <f t="shared" si="3"/>
        <v>5.5742192360333462E-5</v>
      </c>
      <c r="J49" s="21">
        <v>5.8380000000000001E-2</v>
      </c>
      <c r="K49">
        <f t="shared" si="0"/>
        <v>7.7078782278819545E-5</v>
      </c>
      <c r="L49" s="25">
        <f t="shared" si="4"/>
        <v>0.72318465227817752</v>
      </c>
      <c r="M49" s="21" t="s">
        <v>265</v>
      </c>
      <c r="N49" s="21"/>
    </row>
    <row r="50" spans="1:14" ht="13">
      <c r="A50" s="21">
        <v>600</v>
      </c>
      <c r="B50" s="21">
        <f t="shared" si="1"/>
        <v>873.15</v>
      </c>
      <c r="C50" s="21">
        <v>101325</v>
      </c>
      <c r="D50" s="21">
        <v>0.60611999999999999</v>
      </c>
      <c r="E50" s="21">
        <v>1196</v>
      </c>
      <c r="F50" s="21">
        <v>1006.9999999999999</v>
      </c>
      <c r="G50" s="24">
        <f t="shared" si="2"/>
        <v>1.1876861966236347</v>
      </c>
      <c r="H50" s="30">
        <v>3.7439999999999994E-5</v>
      </c>
      <c r="I50" s="28">
        <f t="shared" si="3"/>
        <v>6.1769946545238563E-5</v>
      </c>
      <c r="J50" s="21">
        <v>6.1929999999999999E-2</v>
      </c>
      <c r="K50">
        <f t="shared" si="0"/>
        <v>8.5430172993548306E-5</v>
      </c>
      <c r="L50" s="25">
        <f t="shared" si="4"/>
        <v>0.72304601969966076</v>
      </c>
      <c r="M50" s="21" t="s">
        <v>265</v>
      </c>
      <c r="N50" s="21"/>
    </row>
    <row r="51" spans="1:14" ht="13">
      <c r="A51" s="21">
        <v>650</v>
      </c>
      <c r="B51" s="21">
        <f t="shared" si="1"/>
        <v>923.15</v>
      </c>
      <c r="C51" s="21">
        <v>101325</v>
      </c>
      <c r="D51" s="21">
        <v>0.57328000000000001</v>
      </c>
      <c r="E51" s="21">
        <v>1212</v>
      </c>
      <c r="F51" s="21">
        <v>1022.9999999999999</v>
      </c>
      <c r="G51" s="24">
        <f t="shared" si="2"/>
        <v>1.18475073313783</v>
      </c>
      <c r="H51" s="30">
        <v>3.8979999999999996E-5</v>
      </c>
      <c r="I51" s="28">
        <f t="shared" si="3"/>
        <v>6.7994697181133123E-5</v>
      </c>
      <c r="J51" s="21">
        <v>6.5390000000000004E-2</v>
      </c>
      <c r="K51">
        <f t="shared" si="0"/>
        <v>9.411133340517976E-5</v>
      </c>
      <c r="L51" s="25">
        <f t="shared" si="4"/>
        <v>0.72249212417800879</v>
      </c>
      <c r="M51" s="21" t="s">
        <v>265</v>
      </c>
      <c r="N51" s="21"/>
    </row>
    <row r="52" spans="1:14" ht="13">
      <c r="A52" s="21">
        <v>700</v>
      </c>
      <c r="B52" s="21">
        <f t="shared" si="1"/>
        <v>973.15</v>
      </c>
      <c r="C52" s="21">
        <v>101325</v>
      </c>
      <c r="D52" s="21">
        <v>0.54381000000000002</v>
      </c>
      <c r="E52" s="21">
        <v>1227</v>
      </c>
      <c r="F52" s="21">
        <v>1038</v>
      </c>
      <c r="G52" s="24">
        <f t="shared" si="2"/>
        <v>1.1820809248554913</v>
      </c>
      <c r="H52" s="30">
        <v>4.0479999999999992E-5</v>
      </c>
      <c r="I52" s="28">
        <f t="shared" si="3"/>
        <v>7.4437763189349207E-5</v>
      </c>
      <c r="J52" s="21">
        <v>6.8780000000000008E-2</v>
      </c>
      <c r="K52">
        <f t="shared" si="0"/>
        <v>1.0307905283628729E-4</v>
      </c>
      <c r="L52" s="25">
        <f t="shared" si="4"/>
        <v>0.72214248328002306</v>
      </c>
      <c r="M52" s="21" t="s">
        <v>265</v>
      </c>
      <c r="N52" s="21"/>
    </row>
    <row r="53" spans="1:14" ht="13">
      <c r="A53" s="21">
        <v>750</v>
      </c>
      <c r="B53" s="21">
        <f t="shared" si="1"/>
        <v>1023.15</v>
      </c>
      <c r="C53" s="21">
        <v>101325</v>
      </c>
      <c r="D53" s="21">
        <v>0.51722999999999997</v>
      </c>
      <c r="E53" s="21">
        <v>1240</v>
      </c>
      <c r="F53" s="21">
        <v>1051</v>
      </c>
      <c r="G53" s="24">
        <f t="shared" si="2"/>
        <v>1.1798287345385348</v>
      </c>
      <c r="H53" s="30">
        <v>4.193E-5</v>
      </c>
      <c r="I53" s="28">
        <f t="shared" si="3"/>
        <v>8.1066450128569495E-5</v>
      </c>
      <c r="J53" s="21">
        <v>7.2099999999999997E-2</v>
      </c>
      <c r="K53">
        <f t="shared" si="0"/>
        <v>1.124164516565601E-4</v>
      </c>
      <c r="L53" s="25">
        <f t="shared" si="4"/>
        <v>0.72112621359223306</v>
      </c>
      <c r="M53" s="21" t="s">
        <v>265</v>
      </c>
      <c r="N53" s="21"/>
    </row>
    <row r="54" spans="1:14" ht="13">
      <c r="A54" s="21">
        <v>800</v>
      </c>
      <c r="B54" s="21">
        <f t="shared" si="1"/>
        <v>1073.1500000000001</v>
      </c>
      <c r="C54" s="21">
        <v>101325</v>
      </c>
      <c r="D54" s="21">
        <v>0.49313000000000001</v>
      </c>
      <c r="E54" s="21">
        <v>1253</v>
      </c>
      <c r="F54" s="21">
        <v>1064</v>
      </c>
      <c r="G54" s="24">
        <f t="shared" si="2"/>
        <v>1.1776315789473684</v>
      </c>
      <c r="H54" s="30">
        <v>4.3340000000000002E-5</v>
      </c>
      <c r="I54" s="28">
        <f t="shared" si="3"/>
        <v>8.7887575284407765E-5</v>
      </c>
      <c r="J54" s="21">
        <v>7.5329999999999994E-2</v>
      </c>
      <c r="K54">
        <f t="shared" si="0"/>
        <v>1.2191453103551818E-4</v>
      </c>
      <c r="L54" s="25">
        <f t="shared" si="4"/>
        <v>0.72089499535377677</v>
      </c>
      <c r="M54" s="21" t="s">
        <v>265</v>
      </c>
      <c r="N54" s="21"/>
    </row>
    <row r="55" spans="1:14" ht="13">
      <c r="A55" s="21">
        <v>850</v>
      </c>
      <c r="B55" s="21">
        <f t="shared" si="1"/>
        <v>1123.1500000000001</v>
      </c>
      <c r="C55" s="21">
        <v>101325</v>
      </c>
      <c r="D55" s="21">
        <v>0.47116999999999998</v>
      </c>
      <c r="E55" s="21">
        <v>1264</v>
      </c>
      <c r="F55" s="21">
        <v>1075</v>
      </c>
      <c r="G55" s="24">
        <f t="shared" si="2"/>
        <v>1.175813953488372</v>
      </c>
      <c r="H55" s="30">
        <v>4.4719999999999999E-5</v>
      </c>
      <c r="I55" s="28">
        <f t="shared" si="3"/>
        <v>9.4912664218859441E-5</v>
      </c>
      <c r="J55" s="21">
        <v>7.85E-2</v>
      </c>
      <c r="K55">
        <f t="shared" si="0"/>
        <v>1.3180896572308689E-4</v>
      </c>
      <c r="L55" s="25">
        <f t="shared" si="4"/>
        <v>0.72007745222929931</v>
      </c>
      <c r="M55" s="21" t="s">
        <v>265</v>
      </c>
      <c r="N55" s="21"/>
    </row>
    <row r="56" spans="1:14" ht="13">
      <c r="A56" s="21">
        <v>900</v>
      </c>
      <c r="B56" s="21">
        <f t="shared" si="1"/>
        <v>1173.1500000000001</v>
      </c>
      <c r="C56" s="21">
        <v>101325</v>
      </c>
      <c r="D56" s="21">
        <v>0.45108999999999999</v>
      </c>
      <c r="E56" s="21">
        <v>1275</v>
      </c>
      <c r="F56" s="21">
        <v>1086</v>
      </c>
      <c r="G56" s="24">
        <f t="shared" si="2"/>
        <v>1.1740331491712708</v>
      </c>
      <c r="H56" s="30">
        <v>4.6060000000000003E-5</v>
      </c>
      <c r="I56" s="28">
        <f t="shared" si="3"/>
        <v>1.0210822673967501E-4</v>
      </c>
      <c r="J56" s="21">
        <v>8.159000000000001E-2</v>
      </c>
      <c r="K56">
        <f t="shared" si="0"/>
        <v>1.4186117374081692E-4</v>
      </c>
      <c r="L56" s="25">
        <f t="shared" si="4"/>
        <v>0.71977570780732925</v>
      </c>
      <c r="M56" s="21" t="s">
        <v>265</v>
      </c>
      <c r="N56" s="21"/>
    </row>
    <row r="57" spans="1:14" ht="13">
      <c r="A57" s="21">
        <v>-55</v>
      </c>
      <c r="B57" s="21">
        <f t="shared" si="1"/>
        <v>218.14999999999998</v>
      </c>
      <c r="C57" s="21">
        <v>506625</v>
      </c>
      <c r="D57" s="21">
        <v>13.12</v>
      </c>
      <c r="E57" s="21">
        <v>898.9</v>
      </c>
      <c r="F57" s="21">
        <v>626.6</v>
      </c>
      <c r="G57" s="24">
        <f t="shared" si="2"/>
        <v>1.4345675071816151</v>
      </c>
      <c r="H57" s="30">
        <v>1.1029999999999999E-5</v>
      </c>
      <c r="I57" s="28">
        <f t="shared" si="3"/>
        <v>8.4070121951219514E-7</v>
      </c>
      <c r="J57" s="21">
        <v>1.1090000000000001E-2</v>
      </c>
      <c r="K57">
        <f t="shared" si="0"/>
        <v>9.4034307514061922E-7</v>
      </c>
      <c r="L57" s="25">
        <f t="shared" si="4"/>
        <v>0.89403669972948585</v>
      </c>
      <c r="M57" s="21" t="s">
        <v>265</v>
      </c>
      <c r="N57" s="21"/>
    </row>
    <row r="58" spans="1:14" ht="13">
      <c r="A58" s="21">
        <v>-50</v>
      </c>
      <c r="B58" s="21">
        <f t="shared" si="1"/>
        <v>223.14999999999998</v>
      </c>
      <c r="C58" s="21">
        <v>506625</v>
      </c>
      <c r="D58" s="21">
        <v>12.74</v>
      </c>
      <c r="E58" s="21">
        <v>889.4</v>
      </c>
      <c r="F58" s="21">
        <v>625.70000000000005</v>
      </c>
      <c r="G58" s="24">
        <f t="shared" si="2"/>
        <v>1.4214479782643439</v>
      </c>
      <c r="H58" s="30">
        <v>1.1269999999999999E-5</v>
      </c>
      <c r="I58" s="28">
        <f t="shared" si="3"/>
        <v>8.8461538461538455E-7</v>
      </c>
      <c r="J58" s="21">
        <v>1.14E-2</v>
      </c>
      <c r="K58">
        <f t="shared" si="0"/>
        <v>1.0060933958264421E-6</v>
      </c>
      <c r="L58" s="25">
        <f t="shared" si="4"/>
        <v>0.87925771929824548</v>
      </c>
      <c r="M58" s="21" t="s">
        <v>265</v>
      </c>
      <c r="N58" s="21"/>
    </row>
    <row r="59" spans="1:14" ht="13">
      <c r="A59" s="21">
        <v>-40</v>
      </c>
      <c r="B59" s="21">
        <f t="shared" si="1"/>
        <v>233.14999999999998</v>
      </c>
      <c r="C59" s="21">
        <v>506625</v>
      </c>
      <c r="D59" s="21">
        <v>12.06</v>
      </c>
      <c r="E59" s="21">
        <v>875.6</v>
      </c>
      <c r="F59" s="21">
        <v>625.80000000000007</v>
      </c>
      <c r="G59" s="24">
        <f t="shared" si="2"/>
        <v>1.3991690635985936</v>
      </c>
      <c r="H59" s="30">
        <v>1.1769999999999999E-5</v>
      </c>
      <c r="I59" s="28">
        <f t="shared" si="3"/>
        <v>9.759535655058041E-7</v>
      </c>
      <c r="J59" s="21">
        <v>1.2039999999999999E-2</v>
      </c>
      <c r="K59">
        <f t="shared" si="0"/>
        <v>1.1401800196520063E-6</v>
      </c>
      <c r="L59" s="25">
        <f t="shared" si="4"/>
        <v>0.85596445182724257</v>
      </c>
      <c r="M59" s="21" t="s">
        <v>265</v>
      </c>
      <c r="N59" s="21"/>
    </row>
    <row r="60" spans="1:14" ht="13">
      <c r="A60" s="21">
        <v>-30</v>
      </c>
      <c r="B60" s="21">
        <f t="shared" si="1"/>
        <v>243.14999999999998</v>
      </c>
      <c r="C60" s="21">
        <v>506625</v>
      </c>
      <c r="D60" s="21">
        <v>11.47</v>
      </c>
      <c r="E60" s="21">
        <v>868.19999999999993</v>
      </c>
      <c r="F60" s="21">
        <v>628.70000000000005</v>
      </c>
      <c r="G60" s="24">
        <f t="shared" si="2"/>
        <v>1.3809448067440748</v>
      </c>
      <c r="H60" s="30">
        <v>1.2269999999999999E-5</v>
      </c>
      <c r="I60" s="28">
        <f t="shared" si="3"/>
        <v>1.0697471665213599E-6</v>
      </c>
      <c r="J60" s="21">
        <v>1.2710000000000001E-2</v>
      </c>
      <c r="K60">
        <f t="shared" si="0"/>
        <v>1.2763281595347941E-6</v>
      </c>
      <c r="L60" s="25">
        <f t="shared" si="4"/>
        <v>0.8381442958300549</v>
      </c>
      <c r="M60" s="21" t="s">
        <v>265</v>
      </c>
      <c r="N60" s="21"/>
    </row>
    <row r="61" spans="1:14" ht="13">
      <c r="A61" s="21">
        <v>-20</v>
      </c>
      <c r="B61" s="21">
        <f t="shared" si="1"/>
        <v>253.14999999999998</v>
      </c>
      <c r="C61" s="21">
        <v>506625</v>
      </c>
      <c r="D61" s="21">
        <v>10.94</v>
      </c>
      <c r="E61" s="21">
        <v>865.3</v>
      </c>
      <c r="F61" s="21">
        <v>633.6</v>
      </c>
      <c r="G61" s="24">
        <f t="shared" si="2"/>
        <v>1.3656881313131313</v>
      </c>
      <c r="H61" s="30">
        <v>1.277E-5</v>
      </c>
      <c r="I61" s="28">
        <f t="shared" si="3"/>
        <v>1.1672760511882997E-6</v>
      </c>
      <c r="J61" s="21">
        <v>1.341E-2</v>
      </c>
      <c r="K61">
        <f t="shared" si="0"/>
        <v>1.4165918932914391E-6</v>
      </c>
      <c r="L61" s="25">
        <f t="shared" si="4"/>
        <v>0.82400305741983593</v>
      </c>
      <c r="M61" s="21" t="s">
        <v>265</v>
      </c>
      <c r="N61" s="21"/>
    </row>
    <row r="62" spans="1:14" ht="13">
      <c r="A62" s="21">
        <v>-10</v>
      </c>
      <c r="B62" s="21">
        <f t="shared" si="1"/>
        <v>263.14999999999998</v>
      </c>
      <c r="C62" s="21">
        <v>506625</v>
      </c>
      <c r="D62" s="21">
        <v>10.46</v>
      </c>
      <c r="E62" s="21">
        <v>865.6</v>
      </c>
      <c r="F62" s="21">
        <v>639.9</v>
      </c>
      <c r="G62" s="24">
        <f t="shared" si="2"/>
        <v>1.3527113611501798</v>
      </c>
      <c r="H62" s="30">
        <v>1.3259999999999998E-5</v>
      </c>
      <c r="I62" s="28">
        <f t="shared" si="3"/>
        <v>1.2676864244741871E-6</v>
      </c>
      <c r="J62" s="21">
        <v>1.4140000000000002E-2</v>
      </c>
      <c r="K62">
        <f t="shared" si="0"/>
        <v>1.5617103091435378E-6</v>
      </c>
      <c r="L62" s="25">
        <f t="shared" si="4"/>
        <v>0.81172956152758113</v>
      </c>
      <c r="M62" s="21" t="s">
        <v>265</v>
      </c>
      <c r="N62" s="21"/>
    </row>
    <row r="63" spans="1:14" ht="13">
      <c r="A63" s="21">
        <v>0</v>
      </c>
      <c r="B63" s="21">
        <f t="shared" si="1"/>
        <v>273.14999999999998</v>
      </c>
      <c r="C63" s="21">
        <v>506625</v>
      </c>
      <c r="D63" s="21">
        <v>10.029999999999999</v>
      </c>
      <c r="E63" s="21">
        <v>868.1</v>
      </c>
      <c r="F63" s="21">
        <v>647.20000000000005</v>
      </c>
      <c r="G63" s="24">
        <f t="shared" si="2"/>
        <v>1.3413164400494437</v>
      </c>
      <c r="H63" s="30">
        <v>1.3749999999999999E-5</v>
      </c>
      <c r="I63" s="28">
        <f t="shared" si="3"/>
        <v>1.3708873379860418E-6</v>
      </c>
      <c r="J63" s="21">
        <v>1.489E-2</v>
      </c>
      <c r="K63">
        <f t="shared" si="0"/>
        <v>1.7101098501523424E-6</v>
      </c>
      <c r="L63" s="25">
        <f t="shared" si="4"/>
        <v>0.80163700470114163</v>
      </c>
      <c r="M63" s="21" t="s">
        <v>265</v>
      </c>
      <c r="N63" s="21"/>
    </row>
    <row r="64" spans="1:14" ht="13">
      <c r="A64" s="21">
        <v>10</v>
      </c>
      <c r="B64" s="21">
        <f t="shared" si="1"/>
        <v>283.14999999999998</v>
      </c>
      <c r="C64" s="21">
        <v>506625</v>
      </c>
      <c r="D64" s="21">
        <v>9.6370000000000005</v>
      </c>
      <c r="E64" s="21">
        <v>872</v>
      </c>
      <c r="F64" s="21">
        <v>655.1</v>
      </c>
      <c r="G64" s="24">
        <f t="shared" si="2"/>
        <v>1.3310944893909327</v>
      </c>
      <c r="H64" s="30">
        <v>1.4239999999999999E-5</v>
      </c>
      <c r="I64" s="28">
        <f t="shared" si="3"/>
        <v>1.4776382691709036E-6</v>
      </c>
      <c r="J64" s="21">
        <v>1.5650000000000001E-2</v>
      </c>
      <c r="K64">
        <f t="shared" si="0"/>
        <v>1.8623272498103164E-6</v>
      </c>
      <c r="L64" s="25">
        <f t="shared" si="4"/>
        <v>0.79343642172523954</v>
      </c>
      <c r="M64" s="21" t="s">
        <v>265</v>
      </c>
      <c r="N64" s="21"/>
    </row>
    <row r="65" spans="1:14" ht="13">
      <c r="A65" s="21">
        <v>20</v>
      </c>
      <c r="B65" s="21">
        <f t="shared" si="1"/>
        <v>293.14999999999998</v>
      </c>
      <c r="C65" s="21">
        <v>506625</v>
      </c>
      <c r="D65" s="21">
        <v>9.2759999999999998</v>
      </c>
      <c r="E65" s="21">
        <v>877</v>
      </c>
      <c r="F65" s="21">
        <v>663.3</v>
      </c>
      <c r="G65" s="24">
        <f t="shared" si="2"/>
        <v>1.3221769938187851</v>
      </c>
      <c r="H65" s="30">
        <v>1.473E-5</v>
      </c>
      <c r="I65" s="28">
        <f t="shared" si="3"/>
        <v>1.5879689521345407E-6</v>
      </c>
      <c r="J65" s="21">
        <v>1.6440000000000003E-2</v>
      </c>
      <c r="K65">
        <f t="shared" si="0"/>
        <v>2.0208844393373275E-6</v>
      </c>
      <c r="L65" s="25">
        <f t="shared" si="4"/>
        <v>0.78577919708029176</v>
      </c>
      <c r="M65" s="21" t="s">
        <v>265</v>
      </c>
      <c r="N65" s="21"/>
    </row>
    <row r="66" spans="1:14" ht="13">
      <c r="A66" s="21">
        <v>30</v>
      </c>
      <c r="B66" s="21">
        <f t="shared" si="1"/>
        <v>303.14999999999998</v>
      </c>
      <c r="C66" s="21">
        <v>506625</v>
      </c>
      <c r="D66" s="21">
        <v>8.9440000000000008</v>
      </c>
      <c r="E66" s="21">
        <v>882.9</v>
      </c>
      <c r="F66" s="21">
        <v>671.90000000000009</v>
      </c>
      <c r="G66" s="24">
        <f t="shared" si="2"/>
        <v>1.3140348266111026</v>
      </c>
      <c r="H66" s="30">
        <v>1.521E-5</v>
      </c>
      <c r="I66" s="28">
        <f t="shared" si="3"/>
        <v>1.700581395348837E-6</v>
      </c>
      <c r="J66" s="21">
        <v>1.7230000000000002E-2</v>
      </c>
      <c r="K66">
        <f t="shared" si="0"/>
        <v>2.1819358104117371E-6</v>
      </c>
      <c r="L66" s="25">
        <f t="shared" si="4"/>
        <v>0.77939112013929179</v>
      </c>
      <c r="M66" s="21" t="s">
        <v>265</v>
      </c>
      <c r="N66" s="21"/>
    </row>
    <row r="67" spans="1:14" ht="13">
      <c r="A67" s="21">
        <v>40</v>
      </c>
      <c r="B67" s="21">
        <f t="shared" si="1"/>
        <v>313.14999999999998</v>
      </c>
      <c r="C67" s="21">
        <v>506625</v>
      </c>
      <c r="D67" s="21">
        <v>8.6359999999999992</v>
      </c>
      <c r="E67" s="21">
        <v>889.2</v>
      </c>
      <c r="F67" s="21">
        <v>680.5</v>
      </c>
      <c r="G67" s="24">
        <f t="shared" si="2"/>
        <v>1.3066862601028657</v>
      </c>
      <c r="H67" s="30">
        <v>1.5689999999999997E-5</v>
      </c>
      <c r="I67" s="28">
        <f t="shared" si="3"/>
        <v>1.8168133395090318E-6</v>
      </c>
      <c r="J67" s="21">
        <v>1.804E-2</v>
      </c>
      <c r="K67">
        <f t="shared" si="0"/>
        <v>2.3492240893084364E-6</v>
      </c>
      <c r="L67" s="25">
        <f t="shared" si="4"/>
        <v>0.77336740576496654</v>
      </c>
      <c r="M67" s="21" t="s">
        <v>265</v>
      </c>
      <c r="N67" s="21"/>
    </row>
    <row r="68" spans="1:14" ht="13">
      <c r="A68" s="21">
        <v>50</v>
      </c>
      <c r="B68" s="21">
        <f t="shared" si="1"/>
        <v>323.14999999999998</v>
      </c>
      <c r="C68" s="21">
        <v>506625</v>
      </c>
      <c r="D68" s="21">
        <v>8.35</v>
      </c>
      <c r="E68" s="21">
        <v>896</v>
      </c>
      <c r="F68" s="21">
        <v>689.2</v>
      </c>
      <c r="G68" s="24">
        <f t="shared" si="2"/>
        <v>1.3000580383052813</v>
      </c>
      <c r="H68" s="30">
        <v>1.6169999999999999E-5</v>
      </c>
      <c r="I68" s="28">
        <f t="shared" si="3"/>
        <v>1.9365269461077842E-6</v>
      </c>
      <c r="J68" s="21">
        <v>1.8859999999999998E-2</v>
      </c>
      <c r="K68">
        <f t="shared" si="0"/>
        <v>2.5208511548331907E-6</v>
      </c>
      <c r="L68" s="25">
        <f t="shared" si="4"/>
        <v>0.76820360551431599</v>
      </c>
      <c r="M68" s="21" t="s">
        <v>265</v>
      </c>
      <c r="N68" s="21"/>
    </row>
    <row r="69" spans="1:14" ht="13">
      <c r="A69" s="21">
        <v>60</v>
      </c>
      <c r="B69" s="21">
        <f t="shared" si="1"/>
        <v>333.15</v>
      </c>
      <c r="C69" s="21">
        <v>506625</v>
      </c>
      <c r="D69" s="21">
        <v>8.0839999999999996</v>
      </c>
      <c r="E69" s="21">
        <v>903</v>
      </c>
      <c r="F69" s="21">
        <v>697.9</v>
      </c>
      <c r="G69" s="24">
        <f t="shared" si="2"/>
        <v>1.2938816449348045</v>
      </c>
      <c r="H69" s="30">
        <v>1.664E-5</v>
      </c>
      <c r="I69" s="28">
        <f t="shared" si="3"/>
        <v>2.058386937159822E-6</v>
      </c>
      <c r="J69" s="21">
        <v>1.968E-2</v>
      </c>
      <c r="K69">
        <f t="shared" si="0"/>
        <v>2.6959450684753607E-6</v>
      </c>
      <c r="L69" s="25">
        <f t="shared" si="4"/>
        <v>0.76351219512195123</v>
      </c>
      <c r="M69" s="21" t="s">
        <v>265</v>
      </c>
      <c r="N69" s="21"/>
    </row>
    <row r="70" spans="1:14" ht="13">
      <c r="A70" s="21">
        <v>80</v>
      </c>
      <c r="B70" s="21">
        <f t="shared" si="1"/>
        <v>353.15</v>
      </c>
      <c r="C70" s="21">
        <v>506625</v>
      </c>
      <c r="D70" s="21">
        <v>7.6020000000000003</v>
      </c>
      <c r="E70" s="21">
        <v>917.5</v>
      </c>
      <c r="F70" s="21">
        <v>715.09999999999991</v>
      </c>
      <c r="G70" s="24">
        <f t="shared" si="2"/>
        <v>1.2830373374353239</v>
      </c>
      <c r="H70" s="30">
        <v>1.7579999999999998E-5</v>
      </c>
      <c r="I70" s="28">
        <f t="shared" si="3"/>
        <v>2.3125493291239146E-6</v>
      </c>
      <c r="J70" s="21">
        <v>2.1340000000000001E-2</v>
      </c>
      <c r="K70">
        <f t="shared" si="0"/>
        <v>3.0595705848238707E-6</v>
      </c>
      <c r="L70" s="25">
        <f t="shared" si="4"/>
        <v>0.75584114339268971</v>
      </c>
      <c r="M70" s="21" t="s">
        <v>265</v>
      </c>
      <c r="N70" s="21"/>
    </row>
    <row r="71" spans="1:14" ht="13">
      <c r="A71" s="21">
        <v>100</v>
      </c>
      <c r="B71" s="21">
        <f t="shared" si="1"/>
        <v>373.15</v>
      </c>
      <c r="C71" s="21">
        <v>506625</v>
      </c>
      <c r="D71" s="21">
        <v>7.1760000000000002</v>
      </c>
      <c r="E71" s="21">
        <v>932.30000000000007</v>
      </c>
      <c r="F71" s="21">
        <v>732</v>
      </c>
      <c r="G71" s="24">
        <f t="shared" si="2"/>
        <v>1.2736338797814208</v>
      </c>
      <c r="H71" s="30">
        <v>1.8499999999999999E-5</v>
      </c>
      <c r="I71" s="28">
        <f t="shared" si="3"/>
        <v>2.5780379041248603E-6</v>
      </c>
      <c r="J71" s="21">
        <v>2.3019999999999999E-2</v>
      </c>
      <c r="K71">
        <f t="shared" si="0"/>
        <v>3.440861603703383E-6</v>
      </c>
      <c r="L71" s="25">
        <f t="shared" si="4"/>
        <v>0.74924196350999139</v>
      </c>
      <c r="M71" s="21" t="s">
        <v>265</v>
      </c>
      <c r="N71" s="21"/>
    </row>
    <row r="72" spans="1:14" ht="13">
      <c r="A72" s="21">
        <v>150</v>
      </c>
      <c r="B72" s="21">
        <f t="shared" si="1"/>
        <v>423.15</v>
      </c>
      <c r="C72" s="21">
        <v>506625</v>
      </c>
      <c r="D72" s="26">
        <v>6.3010000000000002</v>
      </c>
      <c r="E72" s="21">
        <v>968.8</v>
      </c>
      <c r="F72" s="21">
        <v>771.9</v>
      </c>
      <c r="G72" s="24">
        <f t="shared" si="2"/>
        <v>1.2550848555512373</v>
      </c>
      <c r="H72" s="33">
        <v>2.075E-5</v>
      </c>
      <c r="I72" s="28">
        <f t="shared" si="3"/>
        <v>3.2931280749087446E-6</v>
      </c>
      <c r="J72" s="26">
        <v>2.7220000000000001E-2</v>
      </c>
      <c r="K72">
        <f t="shared" ref="K72:K135" si="5">J72/E72/D72</f>
        <v>4.4590722692097553E-6</v>
      </c>
      <c r="L72" s="25">
        <f t="shared" si="4"/>
        <v>0.73852314474650982</v>
      </c>
      <c r="M72" s="21" t="s">
        <v>265</v>
      </c>
      <c r="N72" s="21"/>
    </row>
    <row r="73" spans="1:14" ht="13">
      <c r="A73" s="21">
        <v>200</v>
      </c>
      <c r="B73" s="21">
        <f t="shared" ref="B73:B136" si="6">A73+273.15</f>
        <v>473.15</v>
      </c>
      <c r="C73" s="21">
        <v>506625</v>
      </c>
      <c r="D73" s="26">
        <v>5.62</v>
      </c>
      <c r="E73" s="21">
        <v>1002.9999999999999</v>
      </c>
      <c r="F73" s="21">
        <v>808.5</v>
      </c>
      <c r="G73" s="24">
        <f t="shared" ref="G73:G136" si="7">E73/F73</f>
        <v>1.240568954854669</v>
      </c>
      <c r="H73" s="33">
        <v>2.2909999999999999E-5</v>
      </c>
      <c r="I73" s="28">
        <f t="shared" ref="I73:I136" si="8">H73/D73</f>
        <v>4.076512455516014E-6</v>
      </c>
      <c r="J73" s="26">
        <v>3.1390000000000001E-2</v>
      </c>
      <c r="K73">
        <f t="shared" si="5"/>
        <v>5.5687031432393213E-6</v>
      </c>
      <c r="L73" s="25">
        <f t="shared" ref="L73:L136" si="9">H73*E73/J73</f>
        <v>0.73203982159923531</v>
      </c>
      <c r="M73" s="21" t="s">
        <v>265</v>
      </c>
      <c r="N73" s="21"/>
    </row>
    <row r="74" spans="1:14" ht="13">
      <c r="A74" s="21">
        <v>300</v>
      </c>
      <c r="B74" s="21">
        <f t="shared" si="6"/>
        <v>573.15</v>
      </c>
      <c r="C74" s="21">
        <v>506625</v>
      </c>
      <c r="D74" s="26">
        <v>4.6260000000000003</v>
      </c>
      <c r="E74" s="21">
        <v>1065</v>
      </c>
      <c r="F74" s="21">
        <v>872.1</v>
      </c>
      <c r="G74" s="24">
        <f t="shared" si="7"/>
        <v>1.2211902304781561</v>
      </c>
      <c r="H74" s="33">
        <v>2.6979999999999999E-5</v>
      </c>
      <c r="I74" s="28">
        <f t="shared" si="8"/>
        <v>5.8322524859489831E-6</v>
      </c>
      <c r="J74" s="26">
        <v>3.9509999999999997E-2</v>
      </c>
      <c r="K74">
        <f t="shared" si="5"/>
        <v>8.0195831278200962E-6</v>
      </c>
      <c r="L74" s="25">
        <f t="shared" si="9"/>
        <v>0.72725132877752463</v>
      </c>
      <c r="M74" s="21" t="s">
        <v>265</v>
      </c>
      <c r="N74" s="21"/>
    </row>
    <row r="75" spans="1:14" ht="13">
      <c r="A75" s="21">
        <v>400</v>
      </c>
      <c r="B75" s="21">
        <f t="shared" si="6"/>
        <v>673.15</v>
      </c>
      <c r="C75" s="21">
        <v>506625</v>
      </c>
      <c r="D75" s="26">
        <v>3.9329999999999998</v>
      </c>
      <c r="E75" s="21">
        <v>1116</v>
      </c>
      <c r="F75" s="21">
        <v>925.2</v>
      </c>
      <c r="G75" s="24">
        <f t="shared" si="7"/>
        <v>1.2062256809338521</v>
      </c>
      <c r="H75" s="33">
        <v>3.0729999999999999E-5</v>
      </c>
      <c r="I75" s="28">
        <f t="shared" si="8"/>
        <v>7.8133740147470123E-6</v>
      </c>
      <c r="J75" s="26">
        <v>4.7329999999999997E-2</v>
      </c>
      <c r="K75">
        <f t="shared" si="5"/>
        <v>1.0783217458742175E-5</v>
      </c>
      <c r="L75" s="25">
        <f t="shared" si="9"/>
        <v>0.72458652017747738</v>
      </c>
      <c r="M75" s="21" t="s">
        <v>265</v>
      </c>
      <c r="N75" s="21"/>
    </row>
    <row r="76" spans="1:14" ht="13">
      <c r="A76" s="21">
        <v>500</v>
      </c>
      <c r="B76" s="21">
        <f t="shared" si="6"/>
        <v>773.15</v>
      </c>
      <c r="C76" s="21">
        <v>506625</v>
      </c>
      <c r="D76" s="26">
        <v>3.4220000000000002</v>
      </c>
      <c r="E76" s="21">
        <v>1160</v>
      </c>
      <c r="F76" s="21">
        <v>969.6</v>
      </c>
      <c r="G76" s="24">
        <f t="shared" si="7"/>
        <v>1.1963696369636962</v>
      </c>
      <c r="H76" s="33">
        <v>3.4209999999999999E-5</v>
      </c>
      <c r="I76" s="28">
        <f t="shared" si="8"/>
        <v>9.9970777323202798E-6</v>
      </c>
      <c r="J76" s="26">
        <v>5.4820000000000001E-2</v>
      </c>
      <c r="K76">
        <f t="shared" si="5"/>
        <v>1.3810233982950079E-5</v>
      </c>
      <c r="L76" s="25">
        <f t="shared" si="9"/>
        <v>0.72388909157241876</v>
      </c>
      <c r="M76" s="21" t="s">
        <v>265</v>
      </c>
      <c r="N76" s="21"/>
    </row>
    <row r="77" spans="1:14" ht="13">
      <c r="A77" s="21">
        <v>600</v>
      </c>
      <c r="B77" s="21">
        <f t="shared" si="6"/>
        <v>873.15</v>
      </c>
      <c r="C77" s="21">
        <v>506625</v>
      </c>
      <c r="D77" s="26">
        <v>3.0289999999999999</v>
      </c>
      <c r="E77" s="21">
        <v>1197</v>
      </c>
      <c r="F77" s="21">
        <v>1006.9999999999999</v>
      </c>
      <c r="G77" s="24">
        <f t="shared" si="7"/>
        <v>1.188679245283019</v>
      </c>
      <c r="H77" s="33">
        <v>3.7450000000000002E-5</v>
      </c>
      <c r="I77" s="28">
        <f t="shared" si="8"/>
        <v>1.2363816441069662E-5</v>
      </c>
      <c r="J77" s="26">
        <v>6.1990000000000003E-2</v>
      </c>
      <c r="K77">
        <f t="shared" si="5"/>
        <v>1.709732678786214E-5</v>
      </c>
      <c r="L77" s="25">
        <f t="shared" si="9"/>
        <v>0.7231432489111147</v>
      </c>
      <c r="M77" s="21" t="s">
        <v>265</v>
      </c>
      <c r="N77" s="21"/>
    </row>
    <row r="78" spans="1:14" ht="13">
      <c r="A78" s="21">
        <v>700</v>
      </c>
      <c r="B78" s="21">
        <f t="shared" si="6"/>
        <v>973.15</v>
      </c>
      <c r="C78" s="21">
        <v>506625</v>
      </c>
      <c r="D78" s="26">
        <v>2.7170000000000001</v>
      </c>
      <c r="E78" s="21">
        <v>1228</v>
      </c>
      <c r="F78" s="21">
        <v>1038</v>
      </c>
      <c r="G78" s="24">
        <f t="shared" si="7"/>
        <v>1.1830443159922928</v>
      </c>
      <c r="H78" s="33">
        <v>4.049E-5</v>
      </c>
      <c r="I78" s="28">
        <f t="shared" si="8"/>
        <v>1.4902465955097534E-5</v>
      </c>
      <c r="J78" s="26">
        <v>6.8839999999999998E-2</v>
      </c>
      <c r="K78">
        <f t="shared" si="5"/>
        <v>2.063254763409058E-5</v>
      </c>
      <c r="L78" s="25">
        <f t="shared" si="9"/>
        <v>0.72227948866937819</v>
      </c>
      <c r="M78" s="21" t="s">
        <v>265</v>
      </c>
      <c r="N78" s="21"/>
    </row>
    <row r="79" spans="1:14" ht="13">
      <c r="A79" s="21">
        <v>800</v>
      </c>
      <c r="B79" s="21">
        <f t="shared" si="6"/>
        <v>1073.1500000000001</v>
      </c>
      <c r="C79" s="21">
        <v>506625</v>
      </c>
      <c r="D79" s="26">
        <v>2.464</v>
      </c>
      <c r="E79" s="26">
        <v>1254</v>
      </c>
      <c r="F79" s="26">
        <v>1064</v>
      </c>
      <c r="G79" s="24">
        <f t="shared" si="7"/>
        <v>1.1785714285714286</v>
      </c>
      <c r="H79" s="33">
        <v>4.3349999999999997E-5</v>
      </c>
      <c r="I79" s="28">
        <f t="shared" si="8"/>
        <v>1.7593344155844156E-5</v>
      </c>
      <c r="J79" s="26">
        <v>7.5380000000000003E-2</v>
      </c>
      <c r="K79">
        <f t="shared" si="5"/>
        <v>2.4395958905528284E-5</v>
      </c>
      <c r="L79" s="25">
        <f t="shared" si="9"/>
        <v>0.72115813213053859</v>
      </c>
      <c r="M79" s="21" t="s">
        <v>265</v>
      </c>
      <c r="N79" s="21"/>
    </row>
    <row r="80" spans="1:14" ht="13">
      <c r="A80" s="21">
        <v>900</v>
      </c>
      <c r="B80" s="21">
        <f t="shared" si="6"/>
        <v>1173.1500000000001</v>
      </c>
      <c r="C80" s="21">
        <v>506625</v>
      </c>
      <c r="D80" s="26">
        <v>2.2530000000000001</v>
      </c>
      <c r="E80" s="26">
        <v>1276</v>
      </c>
      <c r="F80" s="26">
        <v>1086</v>
      </c>
      <c r="G80" s="24">
        <f t="shared" si="7"/>
        <v>1.1749539594843463</v>
      </c>
      <c r="H80" s="33">
        <v>4.6060000000000003E-5</v>
      </c>
      <c r="I80" s="28">
        <f t="shared" si="8"/>
        <v>2.0443852640923215E-5</v>
      </c>
      <c r="J80" s="26">
        <v>8.1640000000000004E-2</v>
      </c>
      <c r="K80">
        <f t="shared" si="5"/>
        <v>2.8398220693551055E-5</v>
      </c>
      <c r="L80" s="25">
        <f t="shared" si="9"/>
        <v>0.71989906908378243</v>
      </c>
      <c r="M80" s="21" t="s">
        <v>265</v>
      </c>
      <c r="N80" s="21"/>
    </row>
    <row r="81" spans="1:14" ht="13">
      <c r="A81" s="21">
        <v>-55</v>
      </c>
      <c r="B81" s="21">
        <f t="shared" si="6"/>
        <v>218.14999999999998</v>
      </c>
      <c r="C81" s="21">
        <v>1013250</v>
      </c>
      <c r="D81" s="21">
        <v>1173.8</v>
      </c>
      <c r="E81" s="21">
        <v>1954</v>
      </c>
      <c r="F81" s="21">
        <v>973</v>
      </c>
      <c r="G81" s="24">
        <f t="shared" si="7"/>
        <v>2.0082219938335046</v>
      </c>
      <c r="H81" s="30">
        <v>2.5080000000000002E-4</v>
      </c>
      <c r="I81" s="28">
        <f t="shared" si="8"/>
        <v>2.136650195944795E-7</v>
      </c>
      <c r="J81" s="21">
        <v>0.1789</v>
      </c>
      <c r="K81">
        <f t="shared" si="5"/>
        <v>7.7999474364637819E-8</v>
      </c>
      <c r="L81" s="25">
        <f t="shared" si="9"/>
        <v>2.7393135830072666</v>
      </c>
      <c r="M81" s="21" t="s">
        <v>267</v>
      </c>
      <c r="N81" s="21"/>
    </row>
    <row r="82" spans="1:14" ht="13">
      <c r="A82" s="21">
        <v>-50</v>
      </c>
      <c r="B82" s="21">
        <f t="shared" si="6"/>
        <v>223.14999999999998</v>
      </c>
      <c r="C82" s="21">
        <v>1013250</v>
      </c>
      <c r="D82" s="21">
        <v>1155.3</v>
      </c>
      <c r="E82" s="21">
        <v>1969</v>
      </c>
      <c r="F82" s="21">
        <v>965.9</v>
      </c>
      <c r="G82" s="24">
        <f t="shared" si="7"/>
        <v>2.0385133036546228</v>
      </c>
      <c r="H82" s="30">
        <v>2.299E-4</v>
      </c>
      <c r="I82" s="28">
        <f t="shared" si="8"/>
        <v>1.9899593179260799E-7</v>
      </c>
      <c r="J82" s="21">
        <v>0.17230000000000001</v>
      </c>
      <c r="K82">
        <f t="shared" si="5"/>
        <v>7.5743398597942653E-8</v>
      </c>
      <c r="L82" s="25">
        <f t="shared" si="9"/>
        <v>2.627237957051654</v>
      </c>
      <c r="M82" s="21" t="s">
        <v>267</v>
      </c>
      <c r="N82" s="21"/>
    </row>
    <row r="83" spans="1:14" ht="13">
      <c r="A83" s="21">
        <v>-40</v>
      </c>
      <c r="B83" s="21">
        <f t="shared" si="6"/>
        <v>233.14999999999998</v>
      </c>
      <c r="C83" s="21">
        <v>1013250</v>
      </c>
      <c r="D83" s="21">
        <v>25.98</v>
      </c>
      <c r="E83" s="21">
        <v>1032</v>
      </c>
      <c r="F83" s="21">
        <v>680.1</v>
      </c>
      <c r="G83" s="24">
        <f t="shared" si="7"/>
        <v>1.5174239082487868</v>
      </c>
      <c r="H83" s="30">
        <v>1.1869999999999998E-5</v>
      </c>
      <c r="I83" s="28">
        <f t="shared" si="8"/>
        <v>4.5688991531947644E-7</v>
      </c>
      <c r="J83" s="21">
        <v>1.2529999999999999E-2</v>
      </c>
      <c r="K83">
        <f t="shared" si="5"/>
        <v>4.6733921740635312E-7</v>
      </c>
      <c r="L83" s="25">
        <f t="shared" si="9"/>
        <v>0.97764086193136457</v>
      </c>
      <c r="M83" s="21" t="s">
        <v>265</v>
      </c>
      <c r="N83" s="21"/>
    </row>
    <row r="84" spans="1:14" ht="13">
      <c r="A84" s="21">
        <v>-30</v>
      </c>
      <c r="B84" s="21">
        <f t="shared" si="6"/>
        <v>243.14999999999998</v>
      </c>
      <c r="C84" s="21">
        <v>1013250</v>
      </c>
      <c r="D84" s="21">
        <v>24.38</v>
      </c>
      <c r="E84" s="21">
        <v>987</v>
      </c>
      <c r="F84" s="21">
        <v>670.8</v>
      </c>
      <c r="G84" s="24">
        <f t="shared" si="7"/>
        <v>1.4713774597495528</v>
      </c>
      <c r="H84" s="30">
        <v>1.2359999999999999E-5</v>
      </c>
      <c r="I84" s="28">
        <f t="shared" si="8"/>
        <v>5.0697292863002461E-7</v>
      </c>
      <c r="J84" s="21">
        <v>1.3140000000000001E-2</v>
      </c>
      <c r="K84">
        <f t="shared" si="5"/>
        <v>5.4606521365113166E-7</v>
      </c>
      <c r="L84" s="25">
        <f t="shared" si="9"/>
        <v>0.92841095890410941</v>
      </c>
      <c r="M84" s="21" t="s">
        <v>265</v>
      </c>
      <c r="N84" s="21"/>
    </row>
    <row r="85" spans="1:14" ht="13">
      <c r="A85" s="21">
        <v>-20</v>
      </c>
      <c r="B85" s="21">
        <f t="shared" si="6"/>
        <v>253.14999999999998</v>
      </c>
      <c r="C85" s="21">
        <v>1013250</v>
      </c>
      <c r="D85" s="21">
        <v>23.03</v>
      </c>
      <c r="E85" s="21">
        <v>958.09999999999991</v>
      </c>
      <c r="F85" s="21">
        <v>666.2</v>
      </c>
      <c r="G85" s="24">
        <f t="shared" si="7"/>
        <v>1.4381567096967875</v>
      </c>
      <c r="H85" s="30">
        <v>1.2839999999999999E-5</v>
      </c>
      <c r="I85" s="28">
        <f t="shared" si="8"/>
        <v>5.5753365175857565E-7</v>
      </c>
      <c r="J85" s="21">
        <v>1.379E-2</v>
      </c>
      <c r="K85">
        <f t="shared" si="5"/>
        <v>6.2497045666305753E-7</v>
      </c>
      <c r="L85" s="25">
        <f t="shared" si="9"/>
        <v>0.89209601160261043</v>
      </c>
      <c r="M85" s="21" t="s">
        <v>265</v>
      </c>
      <c r="N85" s="21"/>
    </row>
    <row r="86" spans="1:14" ht="13">
      <c r="A86" s="21">
        <v>-10</v>
      </c>
      <c r="B86" s="21">
        <f t="shared" si="6"/>
        <v>263.14999999999998</v>
      </c>
      <c r="C86" s="21">
        <v>1013250</v>
      </c>
      <c r="D86" s="21">
        <v>21.86</v>
      </c>
      <c r="E86" s="21">
        <v>940.30000000000007</v>
      </c>
      <c r="F86" s="21">
        <v>665.8</v>
      </c>
      <c r="G86" s="24">
        <f t="shared" si="7"/>
        <v>1.4122859717632925</v>
      </c>
      <c r="H86" s="30">
        <v>1.3329999999999999E-5</v>
      </c>
      <c r="I86" s="28">
        <f t="shared" si="8"/>
        <v>6.0978956999085081E-7</v>
      </c>
      <c r="J86" s="21">
        <v>1.4480000000000002E-2</v>
      </c>
      <c r="K86">
        <f t="shared" si="5"/>
        <v>7.0445291106894992E-7</v>
      </c>
      <c r="L86" s="25">
        <f t="shared" si="9"/>
        <v>0.86562147790055244</v>
      </c>
      <c r="M86" s="21" t="s">
        <v>265</v>
      </c>
      <c r="N86" s="21"/>
    </row>
    <row r="87" spans="1:14" ht="13">
      <c r="A87" s="21">
        <v>0</v>
      </c>
      <c r="B87" s="21">
        <f t="shared" si="6"/>
        <v>273.14999999999998</v>
      </c>
      <c r="C87" s="21">
        <v>1013250</v>
      </c>
      <c r="D87" s="21">
        <v>20.84</v>
      </c>
      <c r="E87" s="21">
        <v>929.6</v>
      </c>
      <c r="F87" s="21">
        <v>668.2</v>
      </c>
      <c r="G87" s="24">
        <f t="shared" si="7"/>
        <v>1.3912002394492666</v>
      </c>
      <c r="H87" s="30">
        <v>1.382E-5</v>
      </c>
      <c r="I87" s="28">
        <f t="shared" si="8"/>
        <v>6.6314779270633399E-7</v>
      </c>
      <c r="J87" s="21">
        <v>1.5210000000000001E-2</v>
      </c>
      <c r="K87">
        <f t="shared" si="5"/>
        <v>7.8511881361475519E-7</v>
      </c>
      <c r="L87" s="25">
        <f t="shared" si="9"/>
        <v>0.84464641683103214</v>
      </c>
      <c r="M87" s="21" t="s">
        <v>265</v>
      </c>
      <c r="N87" s="21"/>
    </row>
    <row r="88" spans="1:14" ht="13">
      <c r="A88" s="21">
        <v>10</v>
      </c>
      <c r="B88" s="21">
        <f t="shared" si="6"/>
        <v>283.14999999999998</v>
      </c>
      <c r="C88" s="21">
        <v>1013250</v>
      </c>
      <c r="D88" s="21">
        <v>19.920000000000002</v>
      </c>
      <c r="E88" s="21">
        <v>923.8</v>
      </c>
      <c r="F88" s="21">
        <v>672.4</v>
      </c>
      <c r="G88" s="24">
        <f t="shared" si="7"/>
        <v>1.3738845925044616</v>
      </c>
      <c r="H88" s="30">
        <v>1.43E-5</v>
      </c>
      <c r="I88" s="28">
        <f t="shared" si="8"/>
        <v>7.1787148594377506E-7</v>
      </c>
      <c r="J88" s="21">
        <v>1.5949999999999999E-2</v>
      </c>
      <c r="K88">
        <f t="shared" si="5"/>
        <v>8.6674909205994779E-7</v>
      </c>
      <c r="L88" s="25">
        <f t="shared" si="9"/>
        <v>0.82823448275862066</v>
      </c>
      <c r="M88" s="21" t="s">
        <v>265</v>
      </c>
      <c r="N88" s="21"/>
    </row>
    <row r="89" spans="1:14" ht="13">
      <c r="A89" s="21">
        <v>20</v>
      </c>
      <c r="B89" s="21">
        <f t="shared" si="6"/>
        <v>293.14999999999998</v>
      </c>
      <c r="C89" s="21">
        <v>1013250</v>
      </c>
      <c r="D89" s="21">
        <v>19.100000000000001</v>
      </c>
      <c r="E89" s="21">
        <v>921.2</v>
      </c>
      <c r="F89" s="21">
        <v>677.9</v>
      </c>
      <c r="G89" s="24">
        <f t="shared" si="7"/>
        <v>1.3589024929930669</v>
      </c>
      <c r="H89" s="30">
        <v>1.4789999999999999E-5</v>
      </c>
      <c r="I89" s="28">
        <f t="shared" si="8"/>
        <v>7.7434554973821981E-7</v>
      </c>
      <c r="J89" s="21">
        <v>1.6710000000000003E-2</v>
      </c>
      <c r="K89">
        <f t="shared" si="5"/>
        <v>9.4970593785024313E-7</v>
      </c>
      <c r="L89" s="25">
        <f t="shared" si="9"/>
        <v>0.81535296229802501</v>
      </c>
      <c r="M89" s="21" t="s">
        <v>265</v>
      </c>
      <c r="N89" s="21"/>
    </row>
    <row r="90" spans="1:14" ht="13">
      <c r="A90" s="21">
        <v>30</v>
      </c>
      <c r="B90" s="21">
        <f t="shared" si="6"/>
        <v>303.14999999999998</v>
      </c>
      <c r="C90" s="21">
        <v>1013250</v>
      </c>
      <c r="D90" s="21">
        <v>18.350000000000001</v>
      </c>
      <c r="E90" s="21">
        <v>921</v>
      </c>
      <c r="F90" s="21">
        <v>684.2</v>
      </c>
      <c r="G90" s="24">
        <f t="shared" si="7"/>
        <v>1.3460976322712657</v>
      </c>
      <c r="H90" s="30">
        <v>1.5269999999999998E-5</v>
      </c>
      <c r="I90" s="28">
        <f t="shared" si="8"/>
        <v>8.3215258855585808E-7</v>
      </c>
      <c r="J90" s="21">
        <v>1.7500000000000002E-2</v>
      </c>
      <c r="K90">
        <f t="shared" si="5"/>
        <v>1.0354815136964619E-6</v>
      </c>
      <c r="L90" s="25">
        <f t="shared" si="9"/>
        <v>0.80363828571428553</v>
      </c>
      <c r="M90" s="21" t="s">
        <v>265</v>
      </c>
      <c r="N90" s="21"/>
    </row>
    <row r="91" spans="1:14" ht="13">
      <c r="A91" s="21">
        <v>40</v>
      </c>
      <c r="B91" s="21">
        <f t="shared" si="6"/>
        <v>313.14999999999998</v>
      </c>
      <c r="C91" s="21">
        <v>1013250</v>
      </c>
      <c r="D91" s="21">
        <v>17.670000000000002</v>
      </c>
      <c r="E91" s="21">
        <v>922.5</v>
      </c>
      <c r="F91" s="21">
        <v>691.1</v>
      </c>
      <c r="G91" s="24">
        <f t="shared" si="7"/>
        <v>1.3348285342208073</v>
      </c>
      <c r="H91" s="30">
        <v>1.5739999999999998E-5</v>
      </c>
      <c r="I91" s="28">
        <f t="shared" si="8"/>
        <v>8.9077532541029976E-7</v>
      </c>
      <c r="J91" s="21">
        <v>1.8290000000000001E-2</v>
      </c>
      <c r="K91">
        <f t="shared" si="5"/>
        <v>1.12204630818238E-6</v>
      </c>
      <c r="L91" s="25">
        <f t="shared" si="9"/>
        <v>0.79388463641334051</v>
      </c>
      <c r="M91" s="21" t="s">
        <v>265</v>
      </c>
      <c r="N91" s="21"/>
    </row>
    <row r="92" spans="1:14" ht="13">
      <c r="A92" s="21">
        <v>50</v>
      </c>
      <c r="B92" s="21">
        <f t="shared" si="6"/>
        <v>323.14999999999998</v>
      </c>
      <c r="C92" s="21">
        <v>1013250</v>
      </c>
      <c r="D92" s="21">
        <v>17.04</v>
      </c>
      <c r="E92" s="21">
        <v>925.3</v>
      </c>
      <c r="F92" s="21">
        <v>698.4</v>
      </c>
      <c r="G92" s="24">
        <f t="shared" si="7"/>
        <v>1.324885452462772</v>
      </c>
      <c r="H92" s="30">
        <v>1.6219999999999997E-5</v>
      </c>
      <c r="I92" s="28">
        <f t="shared" si="8"/>
        <v>9.5187793427230039E-7</v>
      </c>
      <c r="J92" s="21">
        <v>1.9100000000000002E-2</v>
      </c>
      <c r="K92">
        <f t="shared" si="5"/>
        <v>1.2113822746993873E-6</v>
      </c>
      <c r="L92" s="25">
        <f t="shared" si="9"/>
        <v>0.78577832460732955</v>
      </c>
      <c r="M92" s="21" t="s">
        <v>265</v>
      </c>
      <c r="N92" s="21"/>
    </row>
    <row r="93" spans="1:14" ht="13">
      <c r="A93" s="21">
        <v>60</v>
      </c>
      <c r="B93" s="21">
        <f t="shared" si="6"/>
        <v>333.15</v>
      </c>
      <c r="C93" s="21">
        <v>1013250</v>
      </c>
      <c r="D93" s="21">
        <v>16.46</v>
      </c>
      <c r="E93" s="21">
        <v>929</v>
      </c>
      <c r="F93" s="21">
        <v>705.9</v>
      </c>
      <c r="G93" s="24">
        <f t="shared" si="7"/>
        <v>1.3160504320725315</v>
      </c>
      <c r="H93" s="30">
        <v>1.6690000000000001E-5</v>
      </c>
      <c r="I93" s="28">
        <f t="shared" si="8"/>
        <v>1.0139732685297691E-6</v>
      </c>
      <c r="J93" s="21">
        <v>1.9910000000000001E-2</v>
      </c>
      <c r="K93">
        <f t="shared" si="5"/>
        <v>1.3020441635592433E-6</v>
      </c>
      <c r="L93" s="25">
        <f t="shared" si="9"/>
        <v>0.77875489703666501</v>
      </c>
      <c r="M93" s="21" t="s">
        <v>265</v>
      </c>
      <c r="N93" s="21"/>
    </row>
    <row r="94" spans="1:14" ht="13">
      <c r="A94" s="21">
        <v>80</v>
      </c>
      <c r="B94" s="21">
        <f t="shared" si="6"/>
        <v>353.15</v>
      </c>
      <c r="C94" s="21">
        <v>1013250</v>
      </c>
      <c r="D94" s="21">
        <v>15.43</v>
      </c>
      <c r="E94" s="21">
        <v>938.4</v>
      </c>
      <c r="F94" s="21">
        <v>721.30000000000007</v>
      </c>
      <c r="G94" s="24">
        <f t="shared" si="7"/>
        <v>1.3009843338416747</v>
      </c>
      <c r="H94" s="30">
        <v>1.7620000000000001E-5</v>
      </c>
      <c r="I94" s="28">
        <f t="shared" si="8"/>
        <v>1.1419313026571615E-6</v>
      </c>
      <c r="J94" s="21">
        <v>2.1559999999999999E-2</v>
      </c>
      <c r="K94">
        <f t="shared" si="5"/>
        <v>1.4890004580264859E-6</v>
      </c>
      <c r="L94" s="25">
        <f t="shared" si="9"/>
        <v>0.76691131725417439</v>
      </c>
      <c r="M94" s="21" t="s">
        <v>265</v>
      </c>
      <c r="N94" s="21"/>
    </row>
    <row r="95" spans="1:14" ht="13">
      <c r="A95" s="21">
        <v>100</v>
      </c>
      <c r="B95" s="21">
        <f t="shared" si="6"/>
        <v>373.15</v>
      </c>
      <c r="C95" s="21">
        <v>1013250</v>
      </c>
      <c r="D95" s="21">
        <v>14.52</v>
      </c>
      <c r="E95" s="21">
        <v>949.4</v>
      </c>
      <c r="F95" s="21">
        <v>736.9</v>
      </c>
      <c r="G95" s="24">
        <f t="shared" si="7"/>
        <v>1.2883701994843262</v>
      </c>
      <c r="H95" s="30">
        <v>1.8539999999999999E-5</v>
      </c>
      <c r="I95" s="28">
        <f t="shared" si="8"/>
        <v>1.2768595041322314E-6</v>
      </c>
      <c r="J95" s="21">
        <v>2.3220000000000001E-2</v>
      </c>
      <c r="K95">
        <f t="shared" si="5"/>
        <v>1.6844044172308916E-6</v>
      </c>
      <c r="L95" s="25">
        <f t="shared" si="9"/>
        <v>0.75804806201550379</v>
      </c>
      <c r="M95" s="21" t="s">
        <v>265</v>
      </c>
      <c r="N95" s="21"/>
    </row>
    <row r="96" spans="1:14" ht="13">
      <c r="A96" s="21">
        <v>150</v>
      </c>
      <c r="B96" s="21">
        <f t="shared" si="6"/>
        <v>423.15</v>
      </c>
      <c r="C96" s="21">
        <v>1013250</v>
      </c>
      <c r="D96" s="21">
        <v>12.7</v>
      </c>
      <c r="E96" s="21">
        <v>979.9</v>
      </c>
      <c r="F96" s="21">
        <v>774.80000000000007</v>
      </c>
      <c r="G96" s="24">
        <f t="shared" si="7"/>
        <v>1.2647134744450179</v>
      </c>
      <c r="H96" s="30">
        <v>2.0789999999999999E-5</v>
      </c>
      <c r="I96" s="28">
        <f t="shared" si="8"/>
        <v>1.637007874015748E-6</v>
      </c>
      <c r="J96" s="21">
        <v>2.7390000000000001E-2</v>
      </c>
      <c r="K96">
        <f t="shared" si="5"/>
        <v>2.2009316393364903E-6</v>
      </c>
      <c r="L96" s="25">
        <f t="shared" si="9"/>
        <v>0.74377951807228915</v>
      </c>
      <c r="M96" s="21" t="s">
        <v>265</v>
      </c>
      <c r="N96" s="21"/>
    </row>
    <row r="97" spans="1:14" ht="13">
      <c r="A97" s="21">
        <v>200</v>
      </c>
      <c r="B97" s="21">
        <f t="shared" si="6"/>
        <v>473.15</v>
      </c>
      <c r="C97" s="21">
        <v>1013250</v>
      </c>
      <c r="D97" s="21">
        <v>11.29</v>
      </c>
      <c r="E97" s="21">
        <v>1010.9999999999999</v>
      </c>
      <c r="F97" s="21">
        <v>810.30000000000007</v>
      </c>
      <c r="G97" s="24">
        <f t="shared" si="7"/>
        <v>1.2476860422065899</v>
      </c>
      <c r="H97" s="30">
        <v>2.2940000000000001E-5</v>
      </c>
      <c r="I97" s="28">
        <f t="shared" si="8"/>
        <v>2.0318866253321526E-6</v>
      </c>
      <c r="J97" s="21">
        <v>3.1530000000000002E-2</v>
      </c>
      <c r="K97">
        <f t="shared" si="5"/>
        <v>2.7623510735321564E-6</v>
      </c>
      <c r="L97" s="25">
        <f t="shared" si="9"/>
        <v>0.73556422454804937</v>
      </c>
      <c r="M97" s="21" t="s">
        <v>265</v>
      </c>
      <c r="N97" s="21"/>
    </row>
    <row r="98" spans="1:14" ht="13">
      <c r="A98" s="21">
        <v>300</v>
      </c>
      <c r="B98" s="21">
        <f t="shared" si="6"/>
        <v>573.15</v>
      </c>
      <c r="C98" s="21">
        <v>1013250</v>
      </c>
      <c r="D98" s="21">
        <v>9.2680000000000007</v>
      </c>
      <c r="E98" s="21">
        <v>1069</v>
      </c>
      <c r="F98" s="21">
        <v>873</v>
      </c>
      <c r="G98" s="24">
        <f t="shared" si="7"/>
        <v>1.2245131729667813</v>
      </c>
      <c r="H98" s="30">
        <v>2.6999999999999999E-5</v>
      </c>
      <c r="I98" s="28">
        <f t="shared" si="8"/>
        <v>2.9132498921018553E-6</v>
      </c>
      <c r="J98" s="21">
        <v>3.9630000000000006E-2</v>
      </c>
      <c r="K98">
        <f t="shared" si="5"/>
        <v>4.000003229878964E-6</v>
      </c>
      <c r="L98" s="25">
        <f t="shared" si="9"/>
        <v>0.72831188493565469</v>
      </c>
      <c r="M98" s="21" t="s">
        <v>265</v>
      </c>
      <c r="N98" s="21"/>
    </row>
    <row r="99" spans="1:14" ht="13">
      <c r="A99" s="21">
        <v>400</v>
      </c>
      <c r="B99" s="21">
        <f t="shared" si="6"/>
        <v>673.15</v>
      </c>
      <c r="C99" s="21">
        <v>1013250</v>
      </c>
      <c r="D99" s="21">
        <v>7.8689999999999998</v>
      </c>
      <c r="E99" s="21">
        <v>1119</v>
      </c>
      <c r="F99" s="21">
        <v>925.69999999999993</v>
      </c>
      <c r="G99" s="24">
        <f t="shared" si="7"/>
        <v>1.2088149508480071</v>
      </c>
      <c r="H99" s="30">
        <v>3.0749999999999995E-5</v>
      </c>
      <c r="I99" s="28">
        <f t="shared" si="8"/>
        <v>3.9077392298894394E-6</v>
      </c>
      <c r="J99" s="21">
        <v>4.743E-2</v>
      </c>
      <c r="K99">
        <f t="shared" si="5"/>
        <v>5.3864606660609028E-6</v>
      </c>
      <c r="L99" s="25">
        <f t="shared" si="9"/>
        <v>0.72547438330170766</v>
      </c>
      <c r="M99" s="21" t="s">
        <v>265</v>
      </c>
      <c r="N99" s="21"/>
    </row>
    <row r="100" spans="1:14" ht="13">
      <c r="A100" s="21">
        <v>500</v>
      </c>
      <c r="B100" s="21">
        <f t="shared" si="6"/>
        <v>773.15</v>
      </c>
      <c r="C100" s="21">
        <v>1013250</v>
      </c>
      <c r="D100" s="21">
        <v>6.8419999999999996</v>
      </c>
      <c r="E100" s="21">
        <v>1162</v>
      </c>
      <c r="F100" s="21">
        <v>969.9</v>
      </c>
      <c r="G100" s="24">
        <f t="shared" si="7"/>
        <v>1.1980616558408084</v>
      </c>
      <c r="H100" s="30">
        <v>3.4219999999999994E-5</v>
      </c>
      <c r="I100" s="28">
        <f t="shared" si="8"/>
        <v>5.001461560947091E-6</v>
      </c>
      <c r="J100" s="21">
        <v>5.491E-2</v>
      </c>
      <c r="K100">
        <f t="shared" si="5"/>
        <v>6.9065672637516287E-6</v>
      </c>
      <c r="L100" s="25">
        <f t="shared" si="9"/>
        <v>0.72416026224731367</v>
      </c>
      <c r="M100" s="21" t="s">
        <v>265</v>
      </c>
      <c r="N100" s="21"/>
    </row>
    <row r="101" spans="1:14" ht="13">
      <c r="A101" s="21">
        <v>600</v>
      </c>
      <c r="B101" s="21">
        <f t="shared" si="6"/>
        <v>873.15</v>
      </c>
      <c r="C101" s="21">
        <v>1013250</v>
      </c>
      <c r="D101" s="26">
        <v>6.0529999999999999</v>
      </c>
      <c r="E101" s="21">
        <v>1198</v>
      </c>
      <c r="F101" s="21">
        <v>1006.9999999999999</v>
      </c>
      <c r="G101" s="24">
        <f t="shared" si="7"/>
        <v>1.1896722939424034</v>
      </c>
      <c r="H101" s="33">
        <v>3.7459999999999997E-5</v>
      </c>
      <c r="I101" s="28">
        <f t="shared" si="8"/>
        <v>6.18866677680489E-6</v>
      </c>
      <c r="J101" s="26">
        <v>6.2060000000000004E-2</v>
      </c>
      <c r="K101">
        <f t="shared" si="5"/>
        <v>8.5582364130757073E-6</v>
      </c>
      <c r="L101" s="25">
        <f t="shared" si="9"/>
        <v>0.72312407347728003</v>
      </c>
      <c r="M101" s="21" t="s">
        <v>265</v>
      </c>
      <c r="N101" s="21"/>
    </row>
    <row r="102" spans="1:14" ht="13">
      <c r="A102" s="21">
        <v>700</v>
      </c>
      <c r="B102" s="21">
        <f t="shared" si="6"/>
        <v>973.15</v>
      </c>
      <c r="C102" s="21">
        <v>1013250</v>
      </c>
      <c r="D102" s="26">
        <v>5.4290000000000003</v>
      </c>
      <c r="E102" s="21">
        <v>1229</v>
      </c>
      <c r="F102" s="21">
        <v>1038</v>
      </c>
      <c r="G102" s="24">
        <f t="shared" si="7"/>
        <v>1.1840077071290944</v>
      </c>
      <c r="H102" s="33">
        <v>4.0499999999999995E-5</v>
      </c>
      <c r="I102" s="28">
        <f t="shared" si="8"/>
        <v>7.4599373733652595E-6</v>
      </c>
      <c r="J102" s="26">
        <v>6.8909999999999999E-2</v>
      </c>
      <c r="K102">
        <f t="shared" si="5"/>
        <v>1.0327864356218547E-5</v>
      </c>
      <c r="L102" s="25">
        <f t="shared" si="9"/>
        <v>0.7223117109272964</v>
      </c>
      <c r="M102" s="21" t="s">
        <v>265</v>
      </c>
      <c r="N102" s="21"/>
    </row>
    <row r="103" spans="1:14" ht="13">
      <c r="A103" s="21">
        <v>800</v>
      </c>
      <c r="B103" s="21">
        <f t="shared" si="6"/>
        <v>1073.1500000000001</v>
      </c>
      <c r="C103" s="21">
        <v>1013250</v>
      </c>
      <c r="D103" s="21">
        <v>4.9219999999999997</v>
      </c>
      <c r="E103" s="21">
        <v>1255</v>
      </c>
      <c r="F103" s="21">
        <v>1064</v>
      </c>
      <c r="G103" s="24">
        <f t="shared" si="7"/>
        <v>1.1795112781954886</v>
      </c>
      <c r="H103" s="30">
        <v>4.3359999999999998E-5</v>
      </c>
      <c r="I103" s="28">
        <f t="shared" si="8"/>
        <v>8.8094270621698496E-6</v>
      </c>
      <c r="J103" s="21">
        <v>7.5439999999999993E-2</v>
      </c>
      <c r="K103">
        <f t="shared" si="5"/>
        <v>1.2212830919313401E-5</v>
      </c>
      <c r="L103" s="25">
        <f t="shared" si="9"/>
        <v>0.72132555673382814</v>
      </c>
      <c r="M103" s="21" t="s">
        <v>265</v>
      </c>
      <c r="N103" s="21"/>
    </row>
    <row r="104" spans="1:14" ht="13">
      <c r="A104" s="21">
        <v>900</v>
      </c>
      <c r="B104" s="21">
        <f t="shared" si="6"/>
        <v>1173.1500000000001</v>
      </c>
      <c r="C104" s="21">
        <v>1013250</v>
      </c>
      <c r="D104" s="21">
        <v>4.5019999999999998</v>
      </c>
      <c r="E104" s="21">
        <v>1276</v>
      </c>
      <c r="F104" s="21">
        <v>1086</v>
      </c>
      <c r="G104" s="24">
        <f t="shared" si="7"/>
        <v>1.1749539594843463</v>
      </c>
      <c r="H104" s="30">
        <v>4.6069999999999998E-5</v>
      </c>
      <c r="I104" s="28">
        <f t="shared" si="8"/>
        <v>1.023322967569969E-5</v>
      </c>
      <c r="J104" s="21">
        <v>8.1700000000000009E-2</v>
      </c>
      <c r="K104">
        <f t="shared" si="5"/>
        <v>1.4222170849876546E-5</v>
      </c>
      <c r="L104" s="25">
        <f t="shared" si="9"/>
        <v>0.71952656058751518</v>
      </c>
      <c r="M104" s="21" t="s">
        <v>265</v>
      </c>
      <c r="N104" s="21"/>
    </row>
    <row r="105" spans="1:14" ht="13">
      <c r="A105">
        <f>B105-273.15</f>
        <v>-56.149999999999977</v>
      </c>
      <c r="B105">
        <v>217</v>
      </c>
      <c r="C105">
        <v>10132.5</v>
      </c>
      <c r="D105">
        <v>0.24426999999999999</v>
      </c>
      <c r="E105">
        <v>756.67</v>
      </c>
      <c r="F105">
        <v>566.47</v>
      </c>
      <c r="G105">
        <f>E105/F105</f>
        <v>1.3357635885395518</v>
      </c>
      <c r="H105" s="34">
        <v>1.0903E-5</v>
      </c>
      <c r="I105" s="34">
        <f>H105/D105</f>
        <v>4.4635035002251608E-5</v>
      </c>
      <c r="J105">
        <v>1.0652E-2</v>
      </c>
      <c r="K105">
        <f>J105/E105/D105</f>
        <v>5.7630781611973314E-5</v>
      </c>
      <c r="L105" s="34">
        <f>H105*E105/J105</f>
        <v>0.77449990705970706</v>
      </c>
      <c r="M105" t="s">
        <v>265</v>
      </c>
      <c r="N105" s="21"/>
    </row>
    <row r="106" spans="1:14" ht="13">
      <c r="A106">
        <f t="shared" ref="A106:A169" si="10">B106-273.15</f>
        <v>-46.149999999999977</v>
      </c>
      <c r="B106">
        <v>227</v>
      </c>
      <c r="C106">
        <v>10132.5</v>
      </c>
      <c r="D106">
        <v>0.23346</v>
      </c>
      <c r="E106">
        <v>767.56000000000006</v>
      </c>
      <c r="F106">
        <v>577.54999999999995</v>
      </c>
      <c r="G106">
        <f t="shared" ref="G106:G169" si="11">E106/F106</f>
        <v>1.3289931607653018</v>
      </c>
      <c r="H106" s="34">
        <v>1.1406000000000001E-5</v>
      </c>
      <c r="I106" s="34">
        <f t="shared" ref="I106:I169" si="12">H106/D106</f>
        <v>4.8856335132356722E-5</v>
      </c>
      <c r="J106">
        <v>1.1306999999999999E-2</v>
      </c>
      <c r="K106">
        <f t="shared" ref="K106:K169" si="13">J106/E106/D106</f>
        <v>6.3099014565161089E-5</v>
      </c>
      <c r="L106" s="34">
        <f t="shared" ref="L106:L169" si="14">H106*E106/J106</f>
        <v>0.7742804775802602</v>
      </c>
      <c r="M106" t="s">
        <v>265</v>
      </c>
      <c r="N106" s="21"/>
    </row>
    <row r="107" spans="1:14" ht="13">
      <c r="A107">
        <f t="shared" si="10"/>
        <v>-36.149999999999977</v>
      </c>
      <c r="B107">
        <v>237</v>
      </c>
      <c r="C107">
        <v>10132.5</v>
      </c>
      <c r="D107">
        <v>0.22358</v>
      </c>
      <c r="E107">
        <v>778.56999999999994</v>
      </c>
      <c r="F107">
        <v>588.72</v>
      </c>
      <c r="G107">
        <f t="shared" si="11"/>
        <v>1.3224792770756895</v>
      </c>
      <c r="H107" s="34">
        <v>1.1907E-5</v>
      </c>
      <c r="I107" s="34">
        <f t="shared" si="12"/>
        <v>5.3256105197244836E-5</v>
      </c>
      <c r="J107">
        <v>1.1985000000000001E-2</v>
      </c>
      <c r="K107">
        <f t="shared" si="13"/>
        <v>6.8850551153056699E-5</v>
      </c>
      <c r="L107" s="34">
        <f t="shared" si="14"/>
        <v>0.77350296120150175</v>
      </c>
      <c r="M107" t="s">
        <v>265</v>
      </c>
      <c r="N107" s="21"/>
    </row>
    <row r="108" spans="1:14" ht="13">
      <c r="A108">
        <f t="shared" si="10"/>
        <v>-26.149999999999977</v>
      </c>
      <c r="B108">
        <v>247</v>
      </c>
      <c r="C108">
        <v>10132.5</v>
      </c>
      <c r="D108">
        <v>0.21448999999999999</v>
      </c>
      <c r="E108">
        <v>789.61</v>
      </c>
      <c r="F108">
        <v>599.88</v>
      </c>
      <c r="G108">
        <f t="shared" si="11"/>
        <v>1.316279922651197</v>
      </c>
      <c r="H108" s="34">
        <v>1.2407E-5</v>
      </c>
      <c r="I108" s="34">
        <f t="shared" si="12"/>
        <v>5.7844188540258293E-5</v>
      </c>
      <c r="J108">
        <v>1.2687E-2</v>
      </c>
      <c r="K108">
        <f t="shared" si="13"/>
        <v>7.4909905781919884E-5</v>
      </c>
      <c r="L108" s="34">
        <f t="shared" si="14"/>
        <v>0.77218343737684236</v>
      </c>
      <c r="M108" t="s">
        <v>265</v>
      </c>
      <c r="N108" s="21"/>
    </row>
    <row r="109" spans="1:14" ht="13">
      <c r="A109">
        <f t="shared" si="10"/>
        <v>-16.149999999999977</v>
      </c>
      <c r="B109">
        <v>257</v>
      </c>
      <c r="C109">
        <v>10132.5</v>
      </c>
      <c r="D109">
        <v>0.20613000000000001</v>
      </c>
      <c r="E109">
        <v>800.61</v>
      </c>
      <c r="F109">
        <v>610.99</v>
      </c>
      <c r="G109">
        <f t="shared" si="11"/>
        <v>1.3103487782124095</v>
      </c>
      <c r="H109" s="34">
        <v>1.2904999999999999E-5</v>
      </c>
      <c r="I109" s="34">
        <f t="shared" si="12"/>
        <v>6.2606122349973309E-5</v>
      </c>
      <c r="J109">
        <v>1.3413E-2</v>
      </c>
      <c r="K109">
        <f t="shared" si="13"/>
        <v>8.1276260005580704E-5</v>
      </c>
      <c r="L109" s="34">
        <f t="shared" si="14"/>
        <v>0.77028793334824419</v>
      </c>
      <c r="M109" t="s">
        <v>265</v>
      </c>
      <c r="N109" s="21"/>
    </row>
    <row r="110" spans="1:14" ht="13">
      <c r="A110">
        <f t="shared" si="10"/>
        <v>-6.1499999999999773</v>
      </c>
      <c r="B110">
        <v>267</v>
      </c>
      <c r="C110">
        <v>10132.5</v>
      </c>
      <c r="D110">
        <v>0.19839000000000001</v>
      </c>
      <c r="E110">
        <v>811.53</v>
      </c>
      <c r="F110">
        <v>621.99</v>
      </c>
      <c r="G110">
        <f t="shared" si="11"/>
        <v>1.3047315873245551</v>
      </c>
      <c r="H110" s="34">
        <v>1.34E-5</v>
      </c>
      <c r="I110" s="34">
        <f t="shared" si="12"/>
        <v>6.7543727002369072E-5</v>
      </c>
      <c r="J110">
        <v>1.4160000000000001E-2</v>
      </c>
      <c r="K110">
        <f t="shared" si="13"/>
        <v>8.7950618276914756E-5</v>
      </c>
      <c r="L110" s="34">
        <f t="shared" si="14"/>
        <v>0.76797330508474571</v>
      </c>
      <c r="M110" t="s">
        <v>265</v>
      </c>
      <c r="N110" s="21"/>
    </row>
    <row r="111" spans="1:14" ht="13">
      <c r="A111">
        <f t="shared" si="10"/>
        <v>3.8500000000000227</v>
      </c>
      <c r="B111">
        <v>277</v>
      </c>
      <c r="C111">
        <v>10132.5</v>
      </c>
      <c r="D111">
        <v>0.19120999999999999</v>
      </c>
      <c r="E111">
        <v>822.32</v>
      </c>
      <c r="F111">
        <v>632.85</v>
      </c>
      <c r="G111">
        <f t="shared" si="11"/>
        <v>1.2993916409891759</v>
      </c>
      <c r="H111" s="34">
        <v>1.3892E-5</v>
      </c>
      <c r="I111" s="34">
        <f t="shared" si="12"/>
        <v>7.2653103917159149E-5</v>
      </c>
      <c r="J111">
        <v>1.4928E-2</v>
      </c>
      <c r="K111">
        <f t="shared" si="13"/>
        <v>9.4940206469713094E-5</v>
      </c>
      <c r="L111" s="34">
        <f t="shared" si="14"/>
        <v>0.76525116827438378</v>
      </c>
      <c r="M111" t="s">
        <v>265</v>
      </c>
      <c r="N111" s="21"/>
    </row>
    <row r="112" spans="1:14" ht="13">
      <c r="A112">
        <f t="shared" si="10"/>
        <v>13.850000000000023</v>
      </c>
      <c r="B112">
        <v>287</v>
      </c>
      <c r="C112">
        <v>10132.5</v>
      </c>
      <c r="D112">
        <v>0.18453</v>
      </c>
      <c r="E112">
        <v>832.94999999999993</v>
      </c>
      <c r="F112">
        <v>643.54</v>
      </c>
      <c r="G112">
        <f t="shared" si="11"/>
        <v>1.2943251390744941</v>
      </c>
      <c r="H112" s="34">
        <v>1.4382000000000001E-5</v>
      </c>
      <c r="I112" s="34">
        <f t="shared" si="12"/>
        <v>7.7938546577792234E-5</v>
      </c>
      <c r="J112">
        <v>1.5712E-2</v>
      </c>
      <c r="K112">
        <f t="shared" si="13"/>
        <v>1.022222783039457E-4</v>
      </c>
      <c r="L112" s="34">
        <f t="shared" si="14"/>
        <v>0.76244188518329936</v>
      </c>
      <c r="M112" t="s">
        <v>265</v>
      </c>
      <c r="N112" s="21"/>
    </row>
    <row r="113" spans="1:14" ht="13">
      <c r="A113">
        <f t="shared" si="10"/>
        <v>23.850000000000023</v>
      </c>
      <c r="B113">
        <v>297</v>
      </c>
      <c r="C113">
        <v>10132.5</v>
      </c>
      <c r="D113">
        <v>0.17831</v>
      </c>
      <c r="E113">
        <v>843.41</v>
      </c>
      <c r="F113">
        <v>654.05000000000007</v>
      </c>
      <c r="G113">
        <f t="shared" si="11"/>
        <v>1.2895191499120859</v>
      </c>
      <c r="H113" s="34">
        <v>1.4868999999999999E-5</v>
      </c>
      <c r="I113" s="34">
        <f t="shared" si="12"/>
        <v>8.3388480735797208E-5</v>
      </c>
      <c r="J113">
        <v>1.651E-2</v>
      </c>
      <c r="K113">
        <f t="shared" si="13"/>
        <v>1.0978237634733688E-4</v>
      </c>
      <c r="L113" s="34">
        <f t="shared" si="14"/>
        <v>0.75957984797092659</v>
      </c>
      <c r="M113" t="s">
        <v>265</v>
      </c>
      <c r="N113" s="21"/>
    </row>
    <row r="114" spans="1:14" ht="13">
      <c r="A114">
        <f t="shared" si="10"/>
        <v>33.850000000000023</v>
      </c>
      <c r="B114">
        <v>307</v>
      </c>
      <c r="C114">
        <v>10132.5</v>
      </c>
      <c r="D114">
        <v>0.17249</v>
      </c>
      <c r="E114">
        <v>853.67000000000007</v>
      </c>
      <c r="F114">
        <v>664.3599999999999</v>
      </c>
      <c r="G114">
        <f t="shared" si="11"/>
        <v>1.2849509302185564</v>
      </c>
      <c r="H114" s="34">
        <v>1.5353E-5</v>
      </c>
      <c r="I114" s="34">
        <f t="shared" si="12"/>
        <v>8.9008058438170331E-5</v>
      </c>
      <c r="J114">
        <v>1.7319999999999999E-2</v>
      </c>
      <c r="K114">
        <f t="shared" si="13"/>
        <v>1.1762345878947993E-4</v>
      </c>
      <c r="L114" s="34">
        <f t="shared" si="14"/>
        <v>0.75672029503464222</v>
      </c>
      <c r="M114" t="s">
        <v>265</v>
      </c>
      <c r="N114" s="21"/>
    </row>
    <row r="115" spans="1:14" ht="13">
      <c r="A115">
        <f t="shared" si="10"/>
        <v>43.850000000000023</v>
      </c>
      <c r="B115">
        <v>317</v>
      </c>
      <c r="C115">
        <v>10132.5</v>
      </c>
      <c r="D115">
        <v>0.16703999999999999</v>
      </c>
      <c r="E115">
        <v>863.74</v>
      </c>
      <c r="F115">
        <v>674.45999999999992</v>
      </c>
      <c r="G115">
        <f t="shared" si="11"/>
        <v>1.2806393262758355</v>
      </c>
      <c r="H115" s="34">
        <v>1.5834000000000001E-5</v>
      </c>
      <c r="I115" s="34">
        <f t="shared" si="12"/>
        <v>9.4791666666666676E-5</v>
      </c>
      <c r="J115">
        <v>1.8138999999999999E-2</v>
      </c>
      <c r="K115">
        <f t="shared" si="13"/>
        <v>1.257215790689106E-4</v>
      </c>
      <c r="L115" s="34">
        <f t="shared" si="14"/>
        <v>0.75398087876950226</v>
      </c>
      <c r="M115" t="s">
        <v>265</v>
      </c>
      <c r="N115" s="21"/>
    </row>
    <row r="116" spans="1:14" ht="13">
      <c r="A116">
        <f t="shared" si="10"/>
        <v>53.850000000000023</v>
      </c>
      <c r="B116">
        <v>327</v>
      </c>
      <c r="C116">
        <v>10132.5</v>
      </c>
      <c r="D116">
        <v>0.16192999999999999</v>
      </c>
      <c r="E116">
        <v>873.61</v>
      </c>
      <c r="F116">
        <v>684.36</v>
      </c>
      <c r="G116">
        <f t="shared" si="11"/>
        <v>1.276535741422643</v>
      </c>
      <c r="H116" s="34">
        <v>1.6311E-5</v>
      </c>
      <c r="I116" s="34">
        <f t="shared" si="12"/>
        <v>1.0072870993639228E-4</v>
      </c>
      <c r="J116">
        <v>1.8967000000000001E-2</v>
      </c>
      <c r="K116">
        <f t="shared" si="13"/>
        <v>1.3407682949274143E-4</v>
      </c>
      <c r="L116" s="34">
        <f t="shared" si="14"/>
        <v>0.75127604312753726</v>
      </c>
      <c r="M116" t="s">
        <v>265</v>
      </c>
      <c r="N116" s="21"/>
    </row>
    <row r="117" spans="1:14" ht="13">
      <c r="A117">
        <f t="shared" si="10"/>
        <v>63.850000000000023</v>
      </c>
      <c r="B117">
        <v>337</v>
      </c>
      <c r="C117">
        <v>10132.5</v>
      </c>
      <c r="D117">
        <v>0.15712000000000001</v>
      </c>
      <c r="E117">
        <v>883.26</v>
      </c>
      <c r="F117">
        <v>694.04</v>
      </c>
      <c r="G117">
        <f t="shared" si="11"/>
        <v>1.2726355829635181</v>
      </c>
      <c r="H117" s="34">
        <v>1.6784999999999999E-5</v>
      </c>
      <c r="I117" s="34">
        <f t="shared" si="12"/>
        <v>1.0682917515274949E-4</v>
      </c>
      <c r="J117">
        <v>1.9800000000000002E-2</v>
      </c>
      <c r="K117">
        <f t="shared" si="13"/>
        <v>1.4267410495086408E-4</v>
      </c>
      <c r="L117" s="34">
        <f t="shared" si="14"/>
        <v>0.74876359090909084</v>
      </c>
      <c r="M117" t="s">
        <v>265</v>
      </c>
      <c r="N117" s="21"/>
    </row>
    <row r="118" spans="1:14" ht="13">
      <c r="A118">
        <f t="shared" si="10"/>
        <v>73.850000000000023</v>
      </c>
      <c r="B118">
        <v>347</v>
      </c>
      <c r="C118">
        <v>10132.5</v>
      </c>
      <c r="D118">
        <v>0.15259</v>
      </c>
      <c r="E118">
        <v>892.71</v>
      </c>
      <c r="F118">
        <v>703.52</v>
      </c>
      <c r="G118">
        <f t="shared" si="11"/>
        <v>1.2689191494200591</v>
      </c>
      <c r="H118" s="34">
        <v>1.7255999999999999E-5</v>
      </c>
      <c r="I118" s="34">
        <f t="shared" si="12"/>
        <v>1.1308735828035913E-4</v>
      </c>
      <c r="J118">
        <v>2.0639000000000001E-2</v>
      </c>
      <c r="K118">
        <f t="shared" si="13"/>
        <v>1.5151379574000363E-4</v>
      </c>
      <c r="L118" s="34">
        <f t="shared" si="14"/>
        <v>0.74638324337419448</v>
      </c>
      <c r="M118" t="s">
        <v>265</v>
      </c>
      <c r="N118" s="21"/>
    </row>
    <row r="119" spans="1:14" ht="13">
      <c r="A119">
        <f t="shared" si="10"/>
        <v>83.850000000000023</v>
      </c>
      <c r="B119">
        <v>357</v>
      </c>
      <c r="C119">
        <v>10132.5</v>
      </c>
      <c r="D119">
        <v>0.14831</v>
      </c>
      <c r="E119">
        <v>901.96</v>
      </c>
      <c r="F119">
        <v>712.78</v>
      </c>
      <c r="G119">
        <f t="shared" si="11"/>
        <v>1.2654114874154718</v>
      </c>
      <c r="H119" s="34">
        <v>1.7723E-5</v>
      </c>
      <c r="I119" s="34">
        <f t="shared" si="12"/>
        <v>1.1949969658148473E-4</v>
      </c>
      <c r="J119">
        <v>2.1479999999999999E-2</v>
      </c>
      <c r="K119">
        <f t="shared" si="13"/>
        <v>1.6057449475571624E-4</v>
      </c>
      <c r="L119" s="34">
        <f t="shared" si="14"/>
        <v>0.74420098137802615</v>
      </c>
      <c r="M119" t="s">
        <v>265</v>
      </c>
      <c r="N119" s="21"/>
    </row>
    <row r="120" spans="1:14" ht="13">
      <c r="A120">
        <f t="shared" si="10"/>
        <v>93.850000000000023</v>
      </c>
      <c r="B120">
        <v>367</v>
      </c>
      <c r="C120">
        <v>10132.5</v>
      </c>
      <c r="D120">
        <v>0.14426</v>
      </c>
      <c r="E120">
        <v>911</v>
      </c>
      <c r="F120">
        <v>721.85</v>
      </c>
      <c r="G120">
        <f t="shared" si="11"/>
        <v>1.26203504883286</v>
      </c>
      <c r="H120" s="34">
        <v>1.8185999999999998E-5</v>
      </c>
      <c r="I120" s="34">
        <f t="shared" si="12"/>
        <v>1.2606405101899348E-4</v>
      </c>
      <c r="J120">
        <v>2.2324E-2</v>
      </c>
      <c r="K120">
        <f t="shared" si="13"/>
        <v>1.6986648847070395E-4</v>
      </c>
      <c r="L120" s="34">
        <f t="shared" si="14"/>
        <v>0.74213608672280951</v>
      </c>
      <c r="M120" t="s">
        <v>265</v>
      </c>
      <c r="N120" s="21"/>
    </row>
    <row r="121" spans="1:14" ht="13">
      <c r="A121">
        <f t="shared" si="10"/>
        <v>103.85000000000002</v>
      </c>
      <c r="B121">
        <v>377</v>
      </c>
      <c r="C121">
        <v>10132.5</v>
      </c>
      <c r="D121">
        <v>0.14043</v>
      </c>
      <c r="E121">
        <v>919.84</v>
      </c>
      <c r="F121">
        <v>730.7</v>
      </c>
      <c r="G121">
        <f t="shared" si="11"/>
        <v>1.2588476803065554</v>
      </c>
      <c r="H121" s="34">
        <v>1.8646000000000001E-5</v>
      </c>
      <c r="I121" s="34">
        <f t="shared" si="12"/>
        <v>1.3277789646087018E-4</v>
      </c>
      <c r="J121">
        <v>2.3168999999999999E-2</v>
      </c>
      <c r="K121">
        <f t="shared" si="13"/>
        <v>1.7936392642001696E-4</v>
      </c>
      <c r="L121" s="34">
        <f t="shared" si="14"/>
        <v>0.74027090681514096</v>
      </c>
      <c r="M121" t="s">
        <v>265</v>
      </c>
      <c r="N121" s="21"/>
    </row>
    <row r="122" spans="1:14" ht="13">
      <c r="A122">
        <f t="shared" si="10"/>
        <v>-56.149999999999977</v>
      </c>
      <c r="B122">
        <v>217</v>
      </c>
      <c r="C122">
        <v>20265</v>
      </c>
      <c r="D122">
        <v>0.48924000000000001</v>
      </c>
      <c r="E122">
        <v>759.04000000000008</v>
      </c>
      <c r="F122">
        <v>567.55999999999995</v>
      </c>
      <c r="G122">
        <f t="shared" si="11"/>
        <v>1.3373740221298192</v>
      </c>
      <c r="H122" s="34">
        <v>1.0903999999999999E-5</v>
      </c>
      <c r="I122" s="34">
        <f t="shared" si="12"/>
        <v>2.2287629793148556E-5</v>
      </c>
      <c r="J122">
        <v>1.0658000000000001E-2</v>
      </c>
      <c r="K122">
        <f t="shared" si="13"/>
        <v>2.8700475721506584E-5</v>
      </c>
      <c r="L122" s="34">
        <f t="shared" si="14"/>
        <v>0.77655959467066993</v>
      </c>
      <c r="M122" t="s">
        <v>265</v>
      </c>
      <c r="N122" s="21"/>
    </row>
    <row r="123" spans="1:14" ht="13">
      <c r="A123">
        <f t="shared" si="10"/>
        <v>-46.149999999999977</v>
      </c>
      <c r="B123">
        <v>227</v>
      </c>
      <c r="C123">
        <v>20265</v>
      </c>
      <c r="D123">
        <v>0.46750000000000003</v>
      </c>
      <c r="E123">
        <v>769.52</v>
      </c>
      <c r="F123">
        <v>578.42000000000007</v>
      </c>
      <c r="G123">
        <f t="shared" si="11"/>
        <v>1.3303827668476191</v>
      </c>
      <c r="H123" s="34">
        <v>1.1406999999999999E-5</v>
      </c>
      <c r="I123" s="34">
        <f t="shared" si="12"/>
        <v>2.4399999999999997E-5</v>
      </c>
      <c r="J123">
        <v>1.1313E-2</v>
      </c>
      <c r="K123">
        <f t="shared" si="13"/>
        <v>3.1446785634269964E-5</v>
      </c>
      <c r="L123" s="34">
        <f t="shared" si="14"/>
        <v>0.7759139609299035</v>
      </c>
      <c r="M123" t="s">
        <v>265</v>
      </c>
      <c r="N123" s="21"/>
    </row>
    <row r="124" spans="1:14" ht="13">
      <c r="A124">
        <f t="shared" si="10"/>
        <v>-36.149999999999977</v>
      </c>
      <c r="B124">
        <v>237</v>
      </c>
      <c r="C124">
        <v>20265</v>
      </c>
      <c r="D124">
        <v>0.44762000000000002</v>
      </c>
      <c r="E124">
        <v>780.20999999999992</v>
      </c>
      <c r="F124">
        <v>589.42000000000007</v>
      </c>
      <c r="G124">
        <f t="shared" si="11"/>
        <v>1.3236910861524886</v>
      </c>
      <c r="H124" s="34">
        <v>1.1908E-5</v>
      </c>
      <c r="I124" s="34">
        <f t="shared" si="12"/>
        <v>2.6602922121442294E-5</v>
      </c>
      <c r="J124">
        <v>1.1990000000000001E-2</v>
      </c>
      <c r="K124">
        <f t="shared" si="13"/>
        <v>3.4331927584926757E-5</v>
      </c>
      <c r="L124" s="34">
        <f t="shared" si="14"/>
        <v>0.77487411843202658</v>
      </c>
      <c r="M124" t="s">
        <v>265</v>
      </c>
      <c r="N124" s="21"/>
    </row>
    <row r="125" spans="1:14" ht="13">
      <c r="A125">
        <f t="shared" si="10"/>
        <v>-26.149999999999977</v>
      </c>
      <c r="B125">
        <v>247</v>
      </c>
      <c r="C125">
        <v>20265</v>
      </c>
      <c r="D125">
        <v>0.42938999999999999</v>
      </c>
      <c r="E125">
        <v>790.99</v>
      </c>
      <c r="F125">
        <v>600.46</v>
      </c>
      <c r="G125">
        <f t="shared" si="11"/>
        <v>1.3173067315058455</v>
      </c>
      <c r="H125" s="34">
        <v>1.2408E-5</v>
      </c>
      <c r="I125" s="34">
        <f t="shared" si="12"/>
        <v>2.8896807098441976E-5</v>
      </c>
      <c r="J125">
        <v>1.2692E-2</v>
      </c>
      <c r="K125">
        <f t="shared" si="13"/>
        <v>3.736862727043452E-5</v>
      </c>
      <c r="L125" s="34">
        <f t="shared" si="14"/>
        <v>0.77329057043807115</v>
      </c>
      <c r="M125" t="s">
        <v>265</v>
      </c>
      <c r="N125" s="21"/>
    </row>
    <row r="126" spans="1:14" ht="13">
      <c r="A126">
        <f t="shared" si="10"/>
        <v>-16.149999999999977</v>
      </c>
      <c r="B126">
        <v>257</v>
      </c>
      <c r="C126">
        <v>20265</v>
      </c>
      <c r="D126">
        <v>0.41258</v>
      </c>
      <c r="E126">
        <v>801.8</v>
      </c>
      <c r="F126">
        <v>611.46999999999991</v>
      </c>
      <c r="G126">
        <f t="shared" si="11"/>
        <v>1.3112662927044665</v>
      </c>
      <c r="H126" s="34">
        <v>1.2904999999999999E-5</v>
      </c>
      <c r="I126" s="34">
        <f t="shared" si="12"/>
        <v>3.1278782296766687E-5</v>
      </c>
      <c r="J126">
        <v>1.3417999999999999E-2</v>
      </c>
      <c r="K126">
        <f t="shared" si="13"/>
        <v>4.0561458614476921E-5</v>
      </c>
      <c r="L126" s="34">
        <f t="shared" si="14"/>
        <v>0.77114540169920998</v>
      </c>
      <c r="M126" t="s">
        <v>265</v>
      </c>
      <c r="N126" s="21"/>
    </row>
    <row r="127" spans="1:14" ht="13">
      <c r="A127">
        <f t="shared" si="10"/>
        <v>-6.1499999999999773</v>
      </c>
      <c r="B127">
        <v>267</v>
      </c>
      <c r="C127">
        <v>20265</v>
      </c>
      <c r="D127">
        <v>0.39706000000000002</v>
      </c>
      <c r="E127">
        <v>812.55</v>
      </c>
      <c r="F127">
        <v>622.39</v>
      </c>
      <c r="G127">
        <f t="shared" si="11"/>
        <v>1.3055319012194926</v>
      </c>
      <c r="H127" s="34">
        <v>1.3400999999999999E-5</v>
      </c>
      <c r="I127" s="34">
        <f t="shared" si="12"/>
        <v>3.3750566664987653E-5</v>
      </c>
      <c r="J127">
        <v>1.4165000000000001E-2</v>
      </c>
      <c r="K127">
        <f t="shared" si="13"/>
        <v>4.3904632468122585E-5</v>
      </c>
      <c r="L127" s="34">
        <f t="shared" si="14"/>
        <v>0.76872450052947394</v>
      </c>
      <c r="M127" t="s">
        <v>265</v>
      </c>
      <c r="N127" s="21"/>
    </row>
    <row r="128" spans="1:14" ht="13">
      <c r="A128">
        <f t="shared" si="10"/>
        <v>3.8500000000000227</v>
      </c>
      <c r="B128">
        <v>277</v>
      </c>
      <c r="C128">
        <v>20265</v>
      </c>
      <c r="D128">
        <v>0.38266</v>
      </c>
      <c r="E128">
        <v>823.2</v>
      </c>
      <c r="F128">
        <v>633.19000000000005</v>
      </c>
      <c r="G128">
        <f t="shared" si="11"/>
        <v>1.3000837031538717</v>
      </c>
      <c r="H128" s="34">
        <v>1.3893000000000001E-5</v>
      </c>
      <c r="I128" s="34">
        <f t="shared" si="12"/>
        <v>3.6306381644279521E-5</v>
      </c>
      <c r="J128">
        <v>1.4932000000000001E-2</v>
      </c>
      <c r="K128">
        <f t="shared" si="13"/>
        <v>4.7402315041195189E-5</v>
      </c>
      <c r="L128" s="34">
        <f t="shared" si="14"/>
        <v>0.76592001071524252</v>
      </c>
      <c r="M128" t="s">
        <v>265</v>
      </c>
      <c r="N128" s="21"/>
    </row>
    <row r="129" spans="1:14" ht="13">
      <c r="A129">
        <f t="shared" si="10"/>
        <v>13.850000000000023</v>
      </c>
      <c r="B129">
        <v>287</v>
      </c>
      <c r="C129">
        <v>20265</v>
      </c>
      <c r="D129">
        <v>0.36928</v>
      </c>
      <c r="E129">
        <v>833.73</v>
      </c>
      <c r="F129">
        <v>643.83000000000004</v>
      </c>
      <c r="G129">
        <f t="shared" si="11"/>
        <v>1.2949536368295977</v>
      </c>
      <c r="H129" s="34">
        <v>1.4382999999999999E-5</v>
      </c>
      <c r="I129" s="34">
        <f t="shared" si="12"/>
        <v>3.8948765164644712E-5</v>
      </c>
      <c r="J129">
        <v>1.5716000000000001E-2</v>
      </c>
      <c r="K129">
        <f t="shared" si="13"/>
        <v>5.1045892796276812E-5</v>
      </c>
      <c r="L129" s="34">
        <f t="shared" si="14"/>
        <v>0.76301467230847542</v>
      </c>
      <c r="M129" t="s">
        <v>265</v>
      </c>
      <c r="N129" s="21"/>
    </row>
    <row r="130" spans="1:14" ht="13">
      <c r="A130">
        <f t="shared" si="10"/>
        <v>23.850000000000023</v>
      </c>
      <c r="B130">
        <v>297</v>
      </c>
      <c r="C130">
        <v>20265</v>
      </c>
      <c r="D130">
        <v>0.35680000000000001</v>
      </c>
      <c r="E130">
        <v>844.09</v>
      </c>
      <c r="F130">
        <v>654.29999999999995</v>
      </c>
      <c r="G130">
        <f t="shared" si="11"/>
        <v>1.2900657190891029</v>
      </c>
      <c r="H130" s="34">
        <v>1.487E-5</v>
      </c>
      <c r="I130" s="34">
        <f t="shared" si="12"/>
        <v>4.1676008968609864E-5</v>
      </c>
      <c r="J130">
        <v>1.6514000000000001E-2</v>
      </c>
      <c r="K130">
        <f t="shared" si="13"/>
        <v>5.4832579804280962E-5</v>
      </c>
      <c r="L130" s="34">
        <f t="shared" si="14"/>
        <v>0.76005924064430186</v>
      </c>
      <c r="M130" t="s">
        <v>265</v>
      </c>
      <c r="N130" s="21"/>
    </row>
    <row r="131" spans="1:14" ht="13">
      <c r="A131">
        <f t="shared" si="10"/>
        <v>33.850000000000023</v>
      </c>
      <c r="B131">
        <v>307</v>
      </c>
      <c r="C131">
        <v>20265</v>
      </c>
      <c r="D131">
        <v>0.34514</v>
      </c>
      <c r="E131">
        <v>854.29</v>
      </c>
      <c r="F131">
        <v>664.57</v>
      </c>
      <c r="G131">
        <f t="shared" si="11"/>
        <v>1.2854778277683312</v>
      </c>
      <c r="H131" s="34">
        <v>1.5353999999999999E-5</v>
      </c>
      <c r="I131" s="34">
        <f t="shared" si="12"/>
        <v>4.4486295416352778E-5</v>
      </c>
      <c r="J131">
        <v>1.7323999999999999E-2</v>
      </c>
      <c r="K131">
        <f t="shared" si="13"/>
        <v>5.87553689303914E-5</v>
      </c>
      <c r="L131" s="34">
        <f t="shared" si="14"/>
        <v>0.75714434657123064</v>
      </c>
      <c r="M131" t="s">
        <v>265</v>
      </c>
      <c r="N131" s="21"/>
    </row>
    <row r="132" spans="1:14" ht="13">
      <c r="A132">
        <f t="shared" si="10"/>
        <v>43.850000000000023</v>
      </c>
      <c r="B132">
        <v>317</v>
      </c>
      <c r="C132">
        <v>20265</v>
      </c>
      <c r="D132">
        <v>0.33422000000000002</v>
      </c>
      <c r="E132">
        <v>864.29</v>
      </c>
      <c r="F132">
        <v>674.65</v>
      </c>
      <c r="G132">
        <f t="shared" si="11"/>
        <v>1.2810939005410213</v>
      </c>
      <c r="H132" s="34">
        <v>1.5834000000000001E-5</v>
      </c>
      <c r="I132" s="34">
        <f t="shared" si="12"/>
        <v>4.7375979893483337E-5</v>
      </c>
      <c r="J132">
        <v>1.8144E-2</v>
      </c>
      <c r="K132">
        <f t="shared" si="13"/>
        <v>6.2811781921932644E-5</v>
      </c>
      <c r="L132" s="34">
        <f t="shared" si="14"/>
        <v>0.75425307870370373</v>
      </c>
      <c r="M132" t="s">
        <v>265</v>
      </c>
      <c r="N132" s="21"/>
    </row>
    <row r="133" spans="1:14" ht="13">
      <c r="A133">
        <f t="shared" si="10"/>
        <v>53.850000000000023</v>
      </c>
      <c r="B133">
        <v>327</v>
      </c>
      <c r="C133">
        <v>20265</v>
      </c>
      <c r="D133">
        <v>0.32397999999999999</v>
      </c>
      <c r="E133">
        <v>874.1</v>
      </c>
      <c r="F133">
        <v>684.52</v>
      </c>
      <c r="G133">
        <f t="shared" si="11"/>
        <v>1.276953193478642</v>
      </c>
      <c r="H133" s="34">
        <v>1.6311999999999999E-5</v>
      </c>
      <c r="I133" s="34">
        <f t="shared" si="12"/>
        <v>5.0348786962158159E-5</v>
      </c>
      <c r="J133">
        <v>1.8970999999999998E-2</v>
      </c>
      <c r="K133">
        <f t="shared" si="13"/>
        <v>6.6990142671171393E-5</v>
      </c>
      <c r="L133" s="34">
        <f t="shared" si="14"/>
        <v>0.75158500869748568</v>
      </c>
      <c r="M133" t="s">
        <v>265</v>
      </c>
      <c r="N133" s="21"/>
    </row>
    <row r="134" spans="1:14" ht="13">
      <c r="A134">
        <f t="shared" si="10"/>
        <v>63.850000000000023</v>
      </c>
      <c r="B134">
        <v>337</v>
      </c>
      <c r="C134">
        <v>20265</v>
      </c>
      <c r="D134">
        <v>0.31434000000000001</v>
      </c>
      <c r="E134">
        <v>883.71</v>
      </c>
      <c r="F134">
        <v>694.18999999999994</v>
      </c>
      <c r="G134">
        <f t="shared" si="11"/>
        <v>1.2730088304354716</v>
      </c>
      <c r="H134" s="34">
        <v>1.6786000000000002E-5</v>
      </c>
      <c r="I134" s="34">
        <f t="shared" si="12"/>
        <v>5.3400776229560355E-5</v>
      </c>
      <c r="J134">
        <v>1.9803999999999999E-2</v>
      </c>
      <c r="K134">
        <f t="shared" si="13"/>
        <v>7.1292443376039843E-5</v>
      </c>
      <c r="L134" s="34">
        <f t="shared" si="14"/>
        <v>0.74903837911533044</v>
      </c>
      <c r="M134" t="s">
        <v>265</v>
      </c>
      <c r="N134" s="21"/>
    </row>
    <row r="135" spans="1:14" ht="13">
      <c r="A135">
        <f t="shared" si="10"/>
        <v>73.850000000000023</v>
      </c>
      <c r="B135">
        <v>347</v>
      </c>
      <c r="C135">
        <v>20265</v>
      </c>
      <c r="D135">
        <v>0.30525999999999998</v>
      </c>
      <c r="E135">
        <v>893.12</v>
      </c>
      <c r="F135">
        <v>703.65</v>
      </c>
      <c r="G135">
        <f t="shared" si="11"/>
        <v>1.2692673914588219</v>
      </c>
      <c r="H135" s="34">
        <v>1.7255999999999999E-5</v>
      </c>
      <c r="I135" s="34">
        <f t="shared" si="12"/>
        <v>5.652886064338597E-5</v>
      </c>
      <c r="J135">
        <v>2.0642000000000001E-2</v>
      </c>
      <c r="K135">
        <f t="shared" si="13"/>
        <v>7.5713279688766652E-5</v>
      </c>
      <c r="L135" s="34">
        <f t="shared" si="14"/>
        <v>0.74661751380680164</v>
      </c>
      <c r="M135" t="s">
        <v>265</v>
      </c>
      <c r="N135" s="21"/>
    </row>
    <row r="136" spans="1:14" ht="13">
      <c r="A136">
        <f t="shared" si="10"/>
        <v>83.850000000000023</v>
      </c>
      <c r="B136">
        <v>357</v>
      </c>
      <c r="C136">
        <v>20265</v>
      </c>
      <c r="D136">
        <v>0.29669000000000001</v>
      </c>
      <c r="E136">
        <v>902.32</v>
      </c>
      <c r="F136">
        <v>712.9</v>
      </c>
      <c r="G136">
        <f t="shared" si="11"/>
        <v>1.2657034647215599</v>
      </c>
      <c r="H136" s="34">
        <v>1.7723E-5</v>
      </c>
      <c r="I136" s="34">
        <f t="shared" si="12"/>
        <v>5.9735751120698371E-5</v>
      </c>
      <c r="J136">
        <v>2.1484E-2</v>
      </c>
      <c r="K136">
        <f t="shared" si="13"/>
        <v>8.0251221495758978E-5</v>
      </c>
      <c r="L136" s="34">
        <f t="shared" si="14"/>
        <v>0.74435940048408122</v>
      </c>
      <c r="M136" t="s">
        <v>265</v>
      </c>
      <c r="N136" s="21"/>
    </row>
    <row r="137" spans="1:14" ht="13">
      <c r="A137">
        <f t="shared" si="10"/>
        <v>93.850000000000023</v>
      </c>
      <c r="B137">
        <v>367</v>
      </c>
      <c r="C137">
        <v>20265</v>
      </c>
      <c r="D137">
        <v>0.28860000000000002</v>
      </c>
      <c r="E137">
        <v>911.32999999999993</v>
      </c>
      <c r="F137">
        <v>721.94999999999993</v>
      </c>
      <c r="G137">
        <f t="shared" si="11"/>
        <v>1.2623173349954984</v>
      </c>
      <c r="H137" s="34">
        <v>1.8187000000000001E-5</v>
      </c>
      <c r="I137" s="34">
        <f t="shared" si="12"/>
        <v>6.3018018018018012E-5</v>
      </c>
      <c r="J137">
        <v>2.2327E-2</v>
      </c>
      <c r="K137">
        <f t="shared" si="13"/>
        <v>8.4890360641186357E-5</v>
      </c>
      <c r="L137" s="34">
        <f t="shared" si="14"/>
        <v>0.74234598065122948</v>
      </c>
      <c r="M137" t="s">
        <v>265</v>
      </c>
      <c r="N137" s="21"/>
    </row>
    <row r="138" spans="1:14" ht="13">
      <c r="A138">
        <f t="shared" si="10"/>
        <v>103.85000000000002</v>
      </c>
      <c r="B138">
        <v>377</v>
      </c>
      <c r="C138">
        <v>20265</v>
      </c>
      <c r="D138">
        <v>0.28093000000000001</v>
      </c>
      <c r="E138">
        <v>920.15</v>
      </c>
      <c r="F138">
        <v>730.8</v>
      </c>
      <c r="G138">
        <f t="shared" si="11"/>
        <v>1.2590996168582376</v>
      </c>
      <c r="H138" s="34">
        <v>1.8647E-5</v>
      </c>
      <c r="I138" s="34">
        <f t="shared" si="12"/>
        <v>6.6375965543017827E-5</v>
      </c>
      <c r="J138">
        <v>2.3172000000000002E-2</v>
      </c>
      <c r="K138">
        <f t="shared" si="13"/>
        <v>8.9641015990393218E-5</v>
      </c>
      <c r="L138" s="34">
        <f t="shared" si="14"/>
        <v>0.74046422622130148</v>
      </c>
      <c r="M138" t="s">
        <v>265</v>
      </c>
      <c r="N138" s="21"/>
    </row>
    <row r="139" spans="1:14" ht="13">
      <c r="A139">
        <f t="shared" si="10"/>
        <v>-56.149999999999977</v>
      </c>
      <c r="B139">
        <v>217</v>
      </c>
      <c r="C139">
        <v>30397.5</v>
      </c>
      <c r="D139">
        <v>0.73490999999999995</v>
      </c>
      <c r="E139">
        <v>761.44</v>
      </c>
      <c r="F139">
        <v>568.65</v>
      </c>
      <c r="G139">
        <f t="shared" si="11"/>
        <v>1.3390310384243385</v>
      </c>
      <c r="H139" s="34">
        <v>1.0905E-5</v>
      </c>
      <c r="I139" s="34">
        <f t="shared" si="12"/>
        <v>1.4838551659386865E-5</v>
      </c>
      <c r="J139">
        <v>1.0664999999999999E-2</v>
      </c>
      <c r="K139">
        <f t="shared" si="13"/>
        <v>1.9058600886353712E-5</v>
      </c>
      <c r="L139" s="34">
        <f t="shared" si="14"/>
        <v>0.77857507735583698</v>
      </c>
      <c r="M139" t="s">
        <v>265</v>
      </c>
      <c r="N139" s="21"/>
    </row>
    <row r="140" spans="1:14" ht="13">
      <c r="A140">
        <f t="shared" si="10"/>
        <v>-46.149999999999977</v>
      </c>
      <c r="B140">
        <v>227</v>
      </c>
      <c r="C140">
        <v>30397.5</v>
      </c>
      <c r="D140">
        <v>0.70211000000000001</v>
      </c>
      <c r="E140">
        <v>771.49</v>
      </c>
      <c r="F140">
        <v>579.29</v>
      </c>
      <c r="G140">
        <f t="shared" si="11"/>
        <v>1.3317854615132318</v>
      </c>
      <c r="H140" s="34">
        <v>1.1408E-5</v>
      </c>
      <c r="I140" s="34">
        <f t="shared" si="12"/>
        <v>1.6248166241756988E-5</v>
      </c>
      <c r="J140">
        <v>1.1318999999999999E-2</v>
      </c>
      <c r="K140">
        <f t="shared" si="13"/>
        <v>2.0896454235018131E-5</v>
      </c>
      <c r="L140" s="34">
        <f t="shared" si="14"/>
        <v>0.77755613746797425</v>
      </c>
      <c r="M140" t="s">
        <v>265</v>
      </c>
      <c r="N140" s="21"/>
    </row>
    <row r="141" spans="1:14" ht="13">
      <c r="A141">
        <f t="shared" si="10"/>
        <v>-36.149999999999977</v>
      </c>
      <c r="B141">
        <v>237</v>
      </c>
      <c r="C141">
        <v>30397.5</v>
      </c>
      <c r="D141">
        <v>0.67215000000000003</v>
      </c>
      <c r="E141">
        <v>781.85</v>
      </c>
      <c r="F141">
        <v>590.13</v>
      </c>
      <c r="G141">
        <f t="shared" si="11"/>
        <v>1.3248775693491266</v>
      </c>
      <c r="H141" s="34">
        <v>1.1909000000000001E-5</v>
      </c>
      <c r="I141" s="34">
        <f t="shared" si="12"/>
        <v>1.7717771330804136E-5</v>
      </c>
      <c r="J141">
        <v>1.1996E-2</v>
      </c>
      <c r="K141">
        <f t="shared" si="13"/>
        <v>2.2826893553353493E-5</v>
      </c>
      <c r="L141" s="34">
        <f t="shared" si="14"/>
        <v>0.77617969739913317</v>
      </c>
      <c r="M141" t="s">
        <v>265</v>
      </c>
      <c r="N141" s="21"/>
    </row>
    <row r="142" spans="1:14" ht="13">
      <c r="A142">
        <f t="shared" si="10"/>
        <v>-26.149999999999977</v>
      </c>
      <c r="B142">
        <v>247</v>
      </c>
      <c r="C142">
        <v>30397.5</v>
      </c>
      <c r="D142">
        <v>0.64468000000000003</v>
      </c>
      <c r="E142">
        <v>792.39</v>
      </c>
      <c r="F142">
        <v>601.04</v>
      </c>
      <c r="G142">
        <f t="shared" si="11"/>
        <v>1.3183648342872356</v>
      </c>
      <c r="H142" s="34">
        <v>1.2408999999999999E-5</v>
      </c>
      <c r="I142" s="34">
        <f t="shared" si="12"/>
        <v>1.9248309238692063E-5</v>
      </c>
      <c r="J142">
        <v>1.2697E-2</v>
      </c>
      <c r="K142">
        <f t="shared" si="13"/>
        <v>2.4855238584164705E-5</v>
      </c>
      <c r="L142" s="34">
        <f t="shared" si="14"/>
        <v>0.77441659525872253</v>
      </c>
      <c r="M142" t="s">
        <v>265</v>
      </c>
      <c r="N142" s="21"/>
    </row>
    <row r="143" spans="1:14" ht="13">
      <c r="A143">
        <f t="shared" si="10"/>
        <v>-16.149999999999977</v>
      </c>
      <c r="B143">
        <v>257</v>
      </c>
      <c r="C143">
        <v>30397.5</v>
      </c>
      <c r="D143">
        <v>0.61938000000000004</v>
      </c>
      <c r="E143">
        <v>802.98</v>
      </c>
      <c r="F143">
        <v>611.95000000000005</v>
      </c>
      <c r="G143">
        <f t="shared" si="11"/>
        <v>1.312166026636163</v>
      </c>
      <c r="H143" s="34">
        <v>1.2906E-5</v>
      </c>
      <c r="I143" s="34">
        <f t="shared" si="12"/>
        <v>2.0836965998256319E-5</v>
      </c>
      <c r="J143">
        <v>1.3422999999999999E-2</v>
      </c>
      <c r="K143">
        <f t="shared" si="13"/>
        <v>2.6989055358379625E-5</v>
      </c>
      <c r="L143" s="34">
        <f t="shared" si="14"/>
        <v>0.77205243835208226</v>
      </c>
      <c r="M143" t="s">
        <v>265</v>
      </c>
      <c r="N143" s="21"/>
    </row>
    <row r="144" spans="1:14" ht="13">
      <c r="A144">
        <f t="shared" si="10"/>
        <v>-6.1499999999999773</v>
      </c>
      <c r="B144">
        <v>267</v>
      </c>
      <c r="C144">
        <v>30397.5</v>
      </c>
      <c r="D144">
        <v>0.59601000000000004</v>
      </c>
      <c r="E144">
        <v>813.57</v>
      </c>
      <c r="F144">
        <v>622.79</v>
      </c>
      <c r="G144">
        <f t="shared" si="11"/>
        <v>1.3063311870775063</v>
      </c>
      <c r="H144" s="34">
        <v>1.3400999999999999E-5</v>
      </c>
      <c r="I144" s="34">
        <f t="shared" si="12"/>
        <v>2.2484522071777316E-5</v>
      </c>
      <c r="J144">
        <v>1.417E-2</v>
      </c>
      <c r="K144">
        <f t="shared" si="13"/>
        <v>2.9222769865797389E-5</v>
      </c>
      <c r="L144" s="34">
        <f t="shared" si="14"/>
        <v>0.76941789484827094</v>
      </c>
      <c r="M144" t="s">
        <v>265</v>
      </c>
      <c r="N144" s="21"/>
    </row>
    <row r="145" spans="1:14" ht="13">
      <c r="A145">
        <f t="shared" si="10"/>
        <v>3.8500000000000227</v>
      </c>
      <c r="B145">
        <v>277</v>
      </c>
      <c r="C145">
        <v>30397.5</v>
      </c>
      <c r="D145">
        <v>0.57435000000000003</v>
      </c>
      <c r="E145">
        <v>824.1</v>
      </c>
      <c r="F145">
        <v>633.53000000000009</v>
      </c>
      <c r="G145">
        <f t="shared" si="11"/>
        <v>1.3008065916373335</v>
      </c>
      <c r="H145" s="34">
        <v>1.3893999999999999E-5</v>
      </c>
      <c r="I145" s="34">
        <f t="shared" si="12"/>
        <v>2.4190824410202835E-5</v>
      </c>
      <c r="J145">
        <v>1.4937000000000001E-2</v>
      </c>
      <c r="K145">
        <f t="shared" si="13"/>
        <v>3.1557808863814615E-5</v>
      </c>
      <c r="L145" s="34">
        <f t="shared" si="14"/>
        <v>0.76655589475798347</v>
      </c>
      <c r="M145" t="s">
        <v>265</v>
      </c>
      <c r="N145" s="21"/>
    </row>
    <row r="146" spans="1:14" ht="13">
      <c r="A146">
        <f t="shared" si="10"/>
        <v>13.850000000000023</v>
      </c>
      <c r="B146">
        <v>287</v>
      </c>
      <c r="C146">
        <v>30397.5</v>
      </c>
      <c r="D146">
        <v>0.55423</v>
      </c>
      <c r="E146">
        <v>834.51</v>
      </c>
      <c r="F146">
        <v>644.12</v>
      </c>
      <c r="G146">
        <f t="shared" si="11"/>
        <v>1.295581568651804</v>
      </c>
      <c r="H146" s="34">
        <v>1.4384E-5</v>
      </c>
      <c r="I146" s="34">
        <f t="shared" si="12"/>
        <v>2.5953124154231997E-5</v>
      </c>
      <c r="J146">
        <v>1.5720999999999999E-2</v>
      </c>
      <c r="K146">
        <f t="shared" si="13"/>
        <v>3.3990581341582937E-5</v>
      </c>
      <c r="L146" s="34">
        <f t="shared" si="14"/>
        <v>0.7635386960117041</v>
      </c>
      <c r="M146" t="s">
        <v>265</v>
      </c>
      <c r="N146" s="21"/>
    </row>
    <row r="147" spans="1:14" ht="13">
      <c r="A147">
        <f t="shared" si="10"/>
        <v>23.850000000000023</v>
      </c>
      <c r="B147">
        <v>297</v>
      </c>
      <c r="C147">
        <v>30397.5</v>
      </c>
      <c r="D147">
        <v>0.53547</v>
      </c>
      <c r="E147">
        <v>844.78</v>
      </c>
      <c r="F147">
        <v>654.54</v>
      </c>
      <c r="G147">
        <f t="shared" si="11"/>
        <v>1.2906468665016653</v>
      </c>
      <c r="H147" s="34">
        <v>1.4871E-5</v>
      </c>
      <c r="I147" s="34">
        <f t="shared" si="12"/>
        <v>2.7771863969970306E-5</v>
      </c>
      <c r="J147">
        <v>1.6518000000000001E-2</v>
      </c>
      <c r="K147">
        <f t="shared" si="13"/>
        <v>3.6515621269372372E-5</v>
      </c>
      <c r="L147" s="34">
        <f t="shared" si="14"/>
        <v>0.76054748637849612</v>
      </c>
      <c r="M147" t="s">
        <v>265</v>
      </c>
      <c r="N147" s="21"/>
    </row>
    <row r="148" spans="1:14" ht="13">
      <c r="A148">
        <f t="shared" si="10"/>
        <v>33.850000000000023</v>
      </c>
      <c r="B148">
        <v>307</v>
      </c>
      <c r="C148">
        <v>30397.5</v>
      </c>
      <c r="D148">
        <v>0.51793999999999996</v>
      </c>
      <c r="E148">
        <v>854.9</v>
      </c>
      <c r="F148">
        <v>664.79</v>
      </c>
      <c r="G148">
        <f t="shared" si="11"/>
        <v>1.2859700055656673</v>
      </c>
      <c r="H148" s="34">
        <v>1.5353999999999999E-5</v>
      </c>
      <c r="I148" s="34">
        <f t="shared" si="12"/>
        <v>2.9644360350619762E-5</v>
      </c>
      <c r="J148">
        <v>1.7328E-2</v>
      </c>
      <c r="K148">
        <f t="shared" si="13"/>
        <v>3.9133948554476908E-5</v>
      </c>
      <c r="L148" s="34">
        <f t="shared" si="14"/>
        <v>0.75751007617728527</v>
      </c>
      <c r="M148" t="s">
        <v>265</v>
      </c>
      <c r="N148" s="21"/>
    </row>
    <row r="149" spans="1:14" ht="13">
      <c r="A149">
        <f t="shared" si="10"/>
        <v>43.850000000000023</v>
      </c>
      <c r="B149">
        <v>317</v>
      </c>
      <c r="C149">
        <v>30397.5</v>
      </c>
      <c r="D149">
        <v>0.50153999999999999</v>
      </c>
      <c r="E149">
        <v>864.84</v>
      </c>
      <c r="F149">
        <v>674.84</v>
      </c>
      <c r="G149">
        <f t="shared" si="11"/>
        <v>1.2815482188370577</v>
      </c>
      <c r="H149" s="34">
        <v>1.5835E-5</v>
      </c>
      <c r="I149" s="34">
        <f t="shared" si="12"/>
        <v>3.157275591179168E-5</v>
      </c>
      <c r="J149">
        <v>1.8148000000000001E-2</v>
      </c>
      <c r="K149">
        <f t="shared" si="13"/>
        <v>4.1839590653913004E-5</v>
      </c>
      <c r="L149" s="34">
        <f t="shared" si="14"/>
        <v>0.75461435970905877</v>
      </c>
      <c r="M149" t="s">
        <v>265</v>
      </c>
      <c r="N149" s="21"/>
    </row>
    <row r="150" spans="1:14" ht="13">
      <c r="A150">
        <f t="shared" si="10"/>
        <v>53.850000000000023</v>
      </c>
      <c r="B150">
        <v>327</v>
      </c>
      <c r="C150">
        <v>30397.5</v>
      </c>
      <c r="D150">
        <v>0.48614000000000002</v>
      </c>
      <c r="E150">
        <v>874.59</v>
      </c>
      <c r="F150">
        <v>684.69</v>
      </c>
      <c r="G150">
        <f t="shared" si="11"/>
        <v>1.27735179424265</v>
      </c>
      <c r="H150" s="34">
        <v>1.6311999999999999E-5</v>
      </c>
      <c r="I150" s="34">
        <f t="shared" si="12"/>
        <v>3.3554120212284521E-5</v>
      </c>
      <c r="J150">
        <v>1.8974999999999999E-2</v>
      </c>
      <c r="K150">
        <f t="shared" si="13"/>
        <v>4.4628873072297096E-5</v>
      </c>
      <c r="L150" s="34">
        <f t="shared" si="14"/>
        <v>0.75184780395256923</v>
      </c>
      <c r="M150" t="s">
        <v>265</v>
      </c>
      <c r="N150" s="21"/>
    </row>
    <row r="151" spans="1:14" ht="13">
      <c r="A151">
        <f t="shared" si="10"/>
        <v>63.850000000000023</v>
      </c>
      <c r="B151">
        <v>337</v>
      </c>
      <c r="C151">
        <v>30397.5</v>
      </c>
      <c r="D151">
        <v>0.47166999999999998</v>
      </c>
      <c r="E151">
        <v>884.15</v>
      </c>
      <c r="F151">
        <v>694.33</v>
      </c>
      <c r="G151">
        <f t="shared" si="11"/>
        <v>1.2733858539887373</v>
      </c>
      <c r="H151" s="34">
        <v>1.6786000000000002E-5</v>
      </c>
      <c r="I151" s="34">
        <f t="shared" si="12"/>
        <v>3.5588441071087842E-5</v>
      </c>
      <c r="J151">
        <v>1.9807999999999999E-2</v>
      </c>
      <c r="K151">
        <f t="shared" si="13"/>
        <v>4.7498120148832898E-5</v>
      </c>
      <c r="L151" s="34">
        <f t="shared" si="14"/>
        <v>0.74925999091276263</v>
      </c>
      <c r="M151" t="s">
        <v>265</v>
      </c>
      <c r="N151" s="21"/>
    </row>
    <row r="152" spans="1:14" ht="13">
      <c r="A152">
        <f t="shared" si="10"/>
        <v>73.850000000000023</v>
      </c>
      <c r="B152">
        <v>347</v>
      </c>
      <c r="C152">
        <v>30397.5</v>
      </c>
      <c r="D152">
        <v>0.45802999999999999</v>
      </c>
      <c r="E152">
        <v>893.52</v>
      </c>
      <c r="F152">
        <v>703.77</v>
      </c>
      <c r="G152">
        <f t="shared" si="11"/>
        <v>1.2696193358625687</v>
      </c>
      <c r="H152" s="34">
        <v>1.7257000000000001E-5</v>
      </c>
      <c r="I152" s="34">
        <f t="shared" si="12"/>
        <v>3.7676571403619851E-5</v>
      </c>
      <c r="J152">
        <v>2.0646000000000001E-2</v>
      </c>
      <c r="K152">
        <f t="shared" si="13"/>
        <v>5.0447276016865349E-5</v>
      </c>
      <c r="L152" s="34">
        <f t="shared" si="14"/>
        <v>0.74685046207497818</v>
      </c>
      <c r="M152" t="s">
        <v>265</v>
      </c>
      <c r="N152" s="21"/>
    </row>
    <row r="153" spans="1:14" ht="13">
      <c r="A153">
        <f t="shared" si="10"/>
        <v>83.850000000000023</v>
      </c>
      <c r="B153">
        <v>357</v>
      </c>
      <c r="C153">
        <v>30397.5</v>
      </c>
      <c r="D153">
        <v>0.44516</v>
      </c>
      <c r="E153">
        <v>902.68999999999994</v>
      </c>
      <c r="F153">
        <v>713.01</v>
      </c>
      <c r="G153">
        <f t="shared" si="11"/>
        <v>1.2660271244442574</v>
      </c>
      <c r="H153" s="34">
        <v>1.7723999999999998E-5</v>
      </c>
      <c r="I153" s="34">
        <f t="shared" si="12"/>
        <v>3.9814898014197138E-5</v>
      </c>
      <c r="J153">
        <v>2.1486999999999999E-2</v>
      </c>
      <c r="K153">
        <f t="shared" si="13"/>
        <v>5.3471333966347791E-5</v>
      </c>
      <c r="L153" s="34">
        <f t="shared" si="14"/>
        <v>0.74460266952110565</v>
      </c>
      <c r="M153" t="s">
        <v>265</v>
      </c>
      <c r="N153" s="21"/>
    </row>
    <row r="154" spans="1:14" ht="13">
      <c r="A154">
        <f t="shared" si="10"/>
        <v>93.850000000000023</v>
      </c>
      <c r="B154">
        <v>367</v>
      </c>
      <c r="C154">
        <v>30397.5</v>
      </c>
      <c r="D154">
        <v>0.433</v>
      </c>
      <c r="E154">
        <v>911.67</v>
      </c>
      <c r="F154">
        <v>722.05</v>
      </c>
      <c r="G154">
        <f t="shared" si="11"/>
        <v>1.2626133924243474</v>
      </c>
      <c r="H154" s="34">
        <v>1.8187000000000001E-5</v>
      </c>
      <c r="I154" s="34">
        <f t="shared" si="12"/>
        <v>4.2002309468822173E-5</v>
      </c>
      <c r="J154">
        <v>2.2331E-2</v>
      </c>
      <c r="K154">
        <f t="shared" si="13"/>
        <v>5.6569535322976939E-5</v>
      </c>
      <c r="L154" s="34">
        <f t="shared" si="14"/>
        <v>0.74248991491648375</v>
      </c>
      <c r="M154" t="s">
        <v>265</v>
      </c>
      <c r="N154" s="21"/>
    </row>
    <row r="155" spans="1:14" ht="13">
      <c r="A155">
        <f t="shared" si="10"/>
        <v>103.85000000000002</v>
      </c>
      <c r="B155">
        <v>377</v>
      </c>
      <c r="C155">
        <v>30397.5</v>
      </c>
      <c r="D155">
        <v>0.42148999999999998</v>
      </c>
      <c r="E155">
        <v>920.45</v>
      </c>
      <c r="F155">
        <v>730.89</v>
      </c>
      <c r="G155">
        <f t="shared" si="11"/>
        <v>1.2593550329050884</v>
      </c>
      <c r="H155" s="34">
        <v>1.8647999999999998E-5</v>
      </c>
      <c r="I155" s="34">
        <f t="shared" si="12"/>
        <v>4.4243042539562032E-5</v>
      </c>
      <c r="J155">
        <v>2.3175999999999999E-2</v>
      </c>
      <c r="K155">
        <f t="shared" si="13"/>
        <v>5.9738044884137236E-5</v>
      </c>
      <c r="L155" s="34">
        <f t="shared" si="14"/>
        <v>0.74061751812219534</v>
      </c>
      <c r="M155" t="s">
        <v>265</v>
      </c>
      <c r="N155" s="21"/>
    </row>
    <row r="156" spans="1:14" ht="13">
      <c r="A156">
        <f t="shared" si="10"/>
        <v>-56.149999999999977</v>
      </c>
      <c r="B156">
        <v>217</v>
      </c>
      <c r="C156">
        <v>40530</v>
      </c>
      <c r="D156">
        <v>0.98129</v>
      </c>
      <c r="E156">
        <v>763.85</v>
      </c>
      <c r="F156">
        <v>569.74</v>
      </c>
      <c r="G156">
        <f t="shared" si="11"/>
        <v>1.3406992663320112</v>
      </c>
      <c r="H156" s="34">
        <v>1.0906E-5</v>
      </c>
      <c r="I156" s="34">
        <f t="shared" si="12"/>
        <v>1.1113941852051891E-5</v>
      </c>
      <c r="J156">
        <v>1.0671E-2</v>
      </c>
      <c r="K156">
        <f t="shared" si="13"/>
        <v>1.4236383018212897E-5</v>
      </c>
      <c r="L156" s="34">
        <f t="shared" si="14"/>
        <v>0.78067173648205412</v>
      </c>
      <c r="M156" t="s">
        <v>265</v>
      </c>
      <c r="N156" s="21"/>
    </row>
    <row r="157" spans="1:14" ht="13">
      <c r="A157">
        <f t="shared" si="10"/>
        <v>-46.149999999999977</v>
      </c>
      <c r="B157">
        <v>227</v>
      </c>
      <c r="C157">
        <v>40530</v>
      </c>
      <c r="D157">
        <v>0.93730000000000002</v>
      </c>
      <c r="E157">
        <v>773.47</v>
      </c>
      <c r="F157">
        <v>580.16999999999996</v>
      </c>
      <c r="G157">
        <f t="shared" si="11"/>
        <v>1.3331782063877831</v>
      </c>
      <c r="H157" s="34">
        <v>1.1409E-5</v>
      </c>
      <c r="I157" s="34">
        <f t="shared" si="12"/>
        <v>1.2172196735303532E-5</v>
      </c>
      <c r="J157">
        <v>1.1325E-2</v>
      </c>
      <c r="K157">
        <f t="shared" si="13"/>
        <v>1.5621262125949552E-5</v>
      </c>
      <c r="L157" s="34">
        <f t="shared" si="14"/>
        <v>0.77920699602649013</v>
      </c>
      <c r="M157" t="s">
        <v>265</v>
      </c>
      <c r="N157" s="21"/>
    </row>
    <row r="158" spans="1:14" ht="13">
      <c r="A158">
        <f t="shared" si="10"/>
        <v>-36.149999999999977</v>
      </c>
      <c r="B158">
        <v>237</v>
      </c>
      <c r="C158">
        <v>40530</v>
      </c>
      <c r="D158">
        <v>0.89715999999999996</v>
      </c>
      <c r="E158">
        <v>783.51</v>
      </c>
      <c r="F158">
        <v>590.84</v>
      </c>
      <c r="G158">
        <f t="shared" si="11"/>
        <v>1.3260950511136687</v>
      </c>
      <c r="H158" s="34">
        <v>1.1909999999999999E-5</v>
      </c>
      <c r="I158" s="34">
        <f t="shared" si="12"/>
        <v>1.3275224040304962E-5</v>
      </c>
      <c r="J158">
        <v>1.2001E-2</v>
      </c>
      <c r="K158">
        <f t="shared" si="13"/>
        <v>1.707273069028934E-5</v>
      </c>
      <c r="L158" s="34">
        <f t="shared" si="14"/>
        <v>0.77756887759353388</v>
      </c>
      <c r="M158" t="s">
        <v>265</v>
      </c>
      <c r="N158" s="21"/>
    </row>
    <row r="159" spans="1:14" ht="13">
      <c r="A159">
        <f t="shared" si="10"/>
        <v>-26.149999999999977</v>
      </c>
      <c r="B159">
        <v>247</v>
      </c>
      <c r="C159">
        <v>40530</v>
      </c>
      <c r="D159">
        <v>0.86036999999999997</v>
      </c>
      <c r="E159">
        <v>793.78000000000009</v>
      </c>
      <c r="F159">
        <v>601.62</v>
      </c>
      <c r="G159">
        <f t="shared" si="11"/>
        <v>1.3194042751238324</v>
      </c>
      <c r="H159" s="34">
        <v>1.241E-5</v>
      </c>
      <c r="I159" s="34">
        <f t="shared" si="12"/>
        <v>1.4424026872159652E-5</v>
      </c>
      <c r="J159">
        <v>1.2703000000000001E-2</v>
      </c>
      <c r="K159">
        <f t="shared" si="13"/>
        <v>1.8600340182899894E-5</v>
      </c>
      <c r="L159" s="34">
        <f t="shared" si="14"/>
        <v>0.77547113280327484</v>
      </c>
      <c r="M159" t="s">
        <v>265</v>
      </c>
      <c r="N159" s="21"/>
    </row>
    <row r="160" spans="1:14" ht="13">
      <c r="A160">
        <f t="shared" si="10"/>
        <v>-16.149999999999977</v>
      </c>
      <c r="B160">
        <v>257</v>
      </c>
      <c r="C160">
        <v>40530</v>
      </c>
      <c r="D160">
        <v>0.82650999999999997</v>
      </c>
      <c r="E160">
        <v>804.18</v>
      </c>
      <c r="F160">
        <v>612.43000000000006</v>
      </c>
      <c r="G160">
        <f t="shared" si="11"/>
        <v>1.313097007004882</v>
      </c>
      <c r="H160" s="34">
        <v>1.2907E-5</v>
      </c>
      <c r="I160" s="34">
        <f t="shared" si="12"/>
        <v>1.5616265985892489E-5</v>
      </c>
      <c r="J160">
        <v>1.3428000000000001E-2</v>
      </c>
      <c r="K160">
        <f t="shared" si="13"/>
        <v>2.0202724993196317E-5</v>
      </c>
      <c r="L160" s="34">
        <f t="shared" si="14"/>
        <v>0.77297819928507594</v>
      </c>
      <c r="M160" t="s">
        <v>265</v>
      </c>
      <c r="N160" s="21"/>
    </row>
    <row r="161" spans="1:14" ht="13">
      <c r="A161">
        <f t="shared" si="10"/>
        <v>-6.1499999999999773</v>
      </c>
      <c r="B161">
        <v>267</v>
      </c>
      <c r="C161">
        <v>40530</v>
      </c>
      <c r="D161">
        <v>0.79525000000000001</v>
      </c>
      <c r="E161">
        <v>814.6</v>
      </c>
      <c r="F161">
        <v>623.19999999999993</v>
      </c>
      <c r="G161">
        <f t="shared" si="11"/>
        <v>1.3071245186136073</v>
      </c>
      <c r="H161" s="34">
        <v>1.3402E-5</v>
      </c>
      <c r="I161" s="34">
        <f t="shared" si="12"/>
        <v>1.68525620873939E-5</v>
      </c>
      <c r="J161">
        <v>1.4175E-2</v>
      </c>
      <c r="K161">
        <f t="shared" si="13"/>
        <v>2.1881393891872572E-5</v>
      </c>
      <c r="L161" s="34">
        <f t="shared" si="14"/>
        <v>0.77017772134038798</v>
      </c>
      <c r="M161" t="s">
        <v>265</v>
      </c>
      <c r="N161" s="21"/>
    </row>
    <row r="162" spans="1:14" ht="13">
      <c r="A162">
        <f t="shared" si="10"/>
        <v>3.8500000000000227</v>
      </c>
      <c r="B162">
        <v>277</v>
      </c>
      <c r="C162">
        <v>40530</v>
      </c>
      <c r="D162">
        <v>0.76629000000000003</v>
      </c>
      <c r="E162">
        <v>824.99</v>
      </c>
      <c r="F162">
        <v>633.87</v>
      </c>
      <c r="G162">
        <f t="shared" si="11"/>
        <v>1.3015129285184659</v>
      </c>
      <c r="H162" s="34">
        <v>1.3895E-5</v>
      </c>
      <c r="I162" s="34">
        <f t="shared" si="12"/>
        <v>1.813282177765598E-5</v>
      </c>
      <c r="J162">
        <v>1.4942E-2</v>
      </c>
      <c r="K162">
        <f t="shared" si="13"/>
        <v>2.3635614046500909E-5</v>
      </c>
      <c r="L162" s="34">
        <f t="shared" si="14"/>
        <v>0.76718217440770986</v>
      </c>
      <c r="M162" t="s">
        <v>265</v>
      </c>
      <c r="N162" s="21"/>
    </row>
    <row r="163" spans="1:14" ht="13">
      <c r="A163">
        <f t="shared" si="10"/>
        <v>13.850000000000023</v>
      </c>
      <c r="B163">
        <v>287</v>
      </c>
      <c r="C163">
        <v>40530</v>
      </c>
      <c r="D163">
        <v>0.73938999999999999</v>
      </c>
      <c r="E163">
        <v>835.29</v>
      </c>
      <c r="F163">
        <v>644.41000000000008</v>
      </c>
      <c r="G163">
        <f t="shared" si="11"/>
        <v>1.2962089353051627</v>
      </c>
      <c r="H163" s="34">
        <v>1.4385E-5</v>
      </c>
      <c r="I163" s="34">
        <f t="shared" si="12"/>
        <v>1.9455226605715521E-5</v>
      </c>
      <c r="J163">
        <v>1.5724999999999999E-2</v>
      </c>
      <c r="K163">
        <f t="shared" si="13"/>
        <v>2.5461254586316969E-5</v>
      </c>
      <c r="L163" s="34">
        <f t="shared" si="14"/>
        <v>0.76411107472178064</v>
      </c>
      <c r="M163" t="s">
        <v>265</v>
      </c>
      <c r="N163" s="21"/>
    </row>
    <row r="164" spans="1:14" ht="13">
      <c r="A164">
        <f t="shared" si="10"/>
        <v>23.850000000000023</v>
      </c>
      <c r="B164">
        <v>297</v>
      </c>
      <c r="C164">
        <v>40530</v>
      </c>
      <c r="D164">
        <v>0.71431999999999995</v>
      </c>
      <c r="E164">
        <v>845.48</v>
      </c>
      <c r="F164">
        <v>654.79</v>
      </c>
      <c r="G164">
        <f t="shared" si="11"/>
        <v>1.2912231402434369</v>
      </c>
      <c r="H164" s="34">
        <v>1.4871E-5</v>
      </c>
      <c r="I164" s="34">
        <f t="shared" si="12"/>
        <v>2.0818400716765596E-5</v>
      </c>
      <c r="J164">
        <v>1.6522999999999999E-2</v>
      </c>
      <c r="K164">
        <f t="shared" si="13"/>
        <v>2.7358529720033626E-5</v>
      </c>
      <c r="L164" s="34">
        <f t="shared" si="14"/>
        <v>0.76094735096532107</v>
      </c>
      <c r="M164" t="s">
        <v>265</v>
      </c>
      <c r="N164" s="21"/>
    </row>
    <row r="165" spans="1:14" ht="13">
      <c r="A165">
        <f t="shared" si="10"/>
        <v>33.850000000000023</v>
      </c>
      <c r="B165">
        <v>307</v>
      </c>
      <c r="C165">
        <v>40530</v>
      </c>
      <c r="D165">
        <v>0.69091000000000002</v>
      </c>
      <c r="E165">
        <v>855.51</v>
      </c>
      <c r="F165">
        <v>665</v>
      </c>
      <c r="G165">
        <f t="shared" si="11"/>
        <v>1.2864812030075188</v>
      </c>
      <c r="H165" s="34">
        <v>1.5355000000000001E-5</v>
      </c>
      <c r="I165" s="34">
        <f t="shared" si="12"/>
        <v>2.2224312862746235E-5</v>
      </c>
      <c r="J165">
        <v>1.7332E-2</v>
      </c>
      <c r="K165">
        <f t="shared" si="13"/>
        <v>2.9322575383233292E-5</v>
      </c>
      <c r="L165" s="34">
        <f t="shared" si="14"/>
        <v>0.7579249971151627</v>
      </c>
      <c r="M165" t="s">
        <v>265</v>
      </c>
      <c r="N165" s="21"/>
    </row>
    <row r="166" spans="1:14" ht="13">
      <c r="A166">
        <f t="shared" si="10"/>
        <v>43.850000000000023</v>
      </c>
      <c r="B166">
        <v>317</v>
      </c>
      <c r="C166">
        <v>40530</v>
      </c>
      <c r="D166">
        <v>0.66898999999999997</v>
      </c>
      <c r="E166">
        <v>865.38</v>
      </c>
      <c r="F166">
        <v>675.03</v>
      </c>
      <c r="G166">
        <f t="shared" si="11"/>
        <v>1.2819874672236791</v>
      </c>
      <c r="H166" s="34">
        <v>1.5835999999999999E-5</v>
      </c>
      <c r="I166" s="34">
        <f t="shared" si="12"/>
        <v>2.3671504805751952E-5</v>
      </c>
      <c r="J166">
        <v>1.8152000000000001E-2</v>
      </c>
      <c r="K166">
        <f t="shared" si="13"/>
        <v>3.1354364512391508E-5</v>
      </c>
      <c r="L166" s="34">
        <f t="shared" si="14"/>
        <v>0.75496681798148957</v>
      </c>
      <c r="M166" t="s">
        <v>265</v>
      </c>
      <c r="N166" s="21"/>
    </row>
    <row r="167" spans="1:14" ht="13">
      <c r="A167">
        <f t="shared" si="10"/>
        <v>53.850000000000023</v>
      </c>
      <c r="B167">
        <v>327</v>
      </c>
      <c r="C167">
        <v>40530</v>
      </c>
      <c r="D167">
        <v>0.64842999999999995</v>
      </c>
      <c r="E167">
        <v>875.07999999999993</v>
      </c>
      <c r="F167">
        <v>684.84999999999991</v>
      </c>
      <c r="G167">
        <f t="shared" si="11"/>
        <v>1.2777688544936847</v>
      </c>
      <c r="H167" s="34">
        <v>1.6313000000000001E-5</v>
      </c>
      <c r="I167" s="34">
        <f t="shared" si="12"/>
        <v>2.5157688570855763E-5</v>
      </c>
      <c r="J167">
        <v>1.8978999999999999E-2</v>
      </c>
      <c r="K167">
        <f t="shared" si="13"/>
        <v>3.3447408022061735E-5</v>
      </c>
      <c r="L167" s="34">
        <f t="shared" si="14"/>
        <v>0.75215659623794728</v>
      </c>
      <c r="M167" t="s">
        <v>265</v>
      </c>
      <c r="N167" s="21"/>
    </row>
    <row r="168" spans="1:14" ht="13">
      <c r="A168">
        <f t="shared" si="10"/>
        <v>63.850000000000023</v>
      </c>
      <c r="B168">
        <v>337</v>
      </c>
      <c r="C168">
        <v>40530</v>
      </c>
      <c r="D168">
        <v>0.62909999999999999</v>
      </c>
      <c r="E168">
        <v>884.59</v>
      </c>
      <c r="F168">
        <v>694.48</v>
      </c>
      <c r="G168">
        <f t="shared" si="11"/>
        <v>1.2737443842875245</v>
      </c>
      <c r="H168" s="34">
        <v>1.6787E-5</v>
      </c>
      <c r="I168" s="34">
        <f t="shared" si="12"/>
        <v>2.668415196312192E-5</v>
      </c>
      <c r="J168">
        <v>1.9812E-2</v>
      </c>
      <c r="K168">
        <f t="shared" si="13"/>
        <v>3.5601361634561367E-5</v>
      </c>
      <c r="L168" s="34">
        <f t="shared" si="14"/>
        <v>0.74952616242681214</v>
      </c>
      <c r="M168" t="s">
        <v>265</v>
      </c>
      <c r="N168" s="21"/>
    </row>
    <row r="169" spans="1:14" ht="13">
      <c r="A169">
        <f t="shared" si="10"/>
        <v>73.850000000000023</v>
      </c>
      <c r="B169">
        <v>347</v>
      </c>
      <c r="C169">
        <v>40530</v>
      </c>
      <c r="D169">
        <v>0.61089000000000004</v>
      </c>
      <c r="E169">
        <v>893.92000000000007</v>
      </c>
      <c r="F169">
        <v>703.9</v>
      </c>
      <c r="G169">
        <f t="shared" si="11"/>
        <v>1.2699531183406736</v>
      </c>
      <c r="H169" s="34">
        <v>1.7257000000000001E-5</v>
      </c>
      <c r="I169" s="34">
        <f t="shared" si="12"/>
        <v>2.824894825582347E-5</v>
      </c>
      <c r="J169">
        <v>2.0650000000000002E-2</v>
      </c>
      <c r="K169">
        <f t="shared" si="13"/>
        <v>3.7814502059969994E-5</v>
      </c>
      <c r="L169" s="34">
        <f t="shared" si="14"/>
        <v>0.74704006973365622</v>
      </c>
      <c r="M169" t="s">
        <v>265</v>
      </c>
      <c r="N169" s="21"/>
    </row>
    <row r="170" spans="1:14" ht="13">
      <c r="A170">
        <f t="shared" ref="A170:A233" si="15">B170-273.15</f>
        <v>83.850000000000023</v>
      </c>
      <c r="B170">
        <v>357</v>
      </c>
      <c r="C170">
        <v>40530</v>
      </c>
      <c r="D170">
        <v>0.59370999999999996</v>
      </c>
      <c r="E170">
        <v>903.05000000000007</v>
      </c>
      <c r="F170">
        <v>713.12</v>
      </c>
      <c r="G170">
        <f t="shared" ref="G170:G233" si="16">E170/F170</f>
        <v>1.2663366614314562</v>
      </c>
      <c r="H170" s="34">
        <v>1.7725000000000001E-5</v>
      </c>
      <c r="I170" s="34">
        <f t="shared" ref="I170:I233" si="17">H170/D170</f>
        <v>2.9854642839096532E-5</v>
      </c>
      <c r="J170">
        <v>2.1491E-2</v>
      </c>
      <c r="K170">
        <f t="shared" ref="K170:K233" si="18">J170/E170/D170</f>
        <v>4.0083945529213745E-5</v>
      </c>
      <c r="L170" s="34">
        <f t="shared" ref="L170:L233" si="19">H170*E170/J170</f>
        <v>0.74480299892978463</v>
      </c>
      <c r="M170" t="s">
        <v>265</v>
      </c>
      <c r="N170" s="21"/>
    </row>
    <row r="171" spans="1:14" ht="13">
      <c r="A171">
        <f t="shared" si="15"/>
        <v>93.850000000000023</v>
      </c>
      <c r="B171">
        <v>367</v>
      </c>
      <c r="C171">
        <v>40530</v>
      </c>
      <c r="D171">
        <v>0.57747999999999999</v>
      </c>
      <c r="E171">
        <v>912</v>
      </c>
      <c r="F171">
        <v>722.15</v>
      </c>
      <c r="G171">
        <f t="shared" si="16"/>
        <v>1.2628955203212628</v>
      </c>
      <c r="H171" s="34">
        <v>1.8187999999999999E-5</v>
      </c>
      <c r="I171" s="34">
        <f t="shared" si="17"/>
        <v>3.1495463046339264E-5</v>
      </c>
      <c r="J171">
        <v>2.2334E-2</v>
      </c>
      <c r="K171">
        <f t="shared" si="18"/>
        <v>4.2406724194291232E-5</v>
      </c>
      <c r="L171" s="34">
        <f t="shared" si="19"/>
        <v>0.74269974030625951</v>
      </c>
      <c r="M171" t="s">
        <v>265</v>
      </c>
      <c r="N171" s="21"/>
    </row>
    <row r="172" spans="1:14" ht="13">
      <c r="A172">
        <f t="shared" si="15"/>
        <v>103.85000000000002</v>
      </c>
      <c r="B172">
        <v>377</v>
      </c>
      <c r="C172">
        <v>40530</v>
      </c>
      <c r="D172">
        <v>0.56211</v>
      </c>
      <c r="E172">
        <v>920.76</v>
      </c>
      <c r="F172">
        <v>730.98</v>
      </c>
      <c r="G172">
        <f t="shared" si="16"/>
        <v>1.259624066321924</v>
      </c>
      <c r="H172" s="34">
        <v>1.8647999999999998E-5</v>
      </c>
      <c r="I172" s="34">
        <f t="shared" si="17"/>
        <v>3.3175001334258414E-5</v>
      </c>
      <c r="J172">
        <v>2.3179000000000002E-2</v>
      </c>
      <c r="K172">
        <f t="shared" si="18"/>
        <v>4.4784418520868152E-5</v>
      </c>
      <c r="L172" s="34">
        <f t="shared" si="19"/>
        <v>0.7407710634626169</v>
      </c>
      <c r="M172" t="s">
        <v>265</v>
      </c>
      <c r="N172" s="21"/>
    </row>
    <row r="173" spans="1:14" ht="13">
      <c r="A173">
        <f t="shared" si="15"/>
        <v>-56.149999999999977</v>
      </c>
      <c r="B173">
        <v>217</v>
      </c>
      <c r="C173">
        <v>50662.5</v>
      </c>
      <c r="D173">
        <v>1.2283999999999999</v>
      </c>
      <c r="E173">
        <v>766.28</v>
      </c>
      <c r="F173">
        <v>570.85</v>
      </c>
      <c r="G173">
        <f t="shared" si="16"/>
        <v>1.3423491284925986</v>
      </c>
      <c r="H173" s="34">
        <v>1.0907000000000001E-5</v>
      </c>
      <c r="I173" s="34">
        <f t="shared" si="17"/>
        <v>8.8790296320416807E-6</v>
      </c>
      <c r="J173">
        <v>1.0677000000000001E-2</v>
      </c>
      <c r="K173">
        <f t="shared" si="18"/>
        <v>1.134284361309495E-5</v>
      </c>
      <c r="L173" s="34">
        <f t="shared" si="19"/>
        <v>0.78278692141987449</v>
      </c>
      <c r="M173" t="s">
        <v>265</v>
      </c>
      <c r="N173" s="21"/>
    </row>
    <row r="174" spans="1:14" ht="13">
      <c r="A174">
        <f t="shared" si="15"/>
        <v>-46.149999999999977</v>
      </c>
      <c r="B174">
        <v>227</v>
      </c>
      <c r="C174">
        <v>50662.5</v>
      </c>
      <c r="D174">
        <v>1.1731</v>
      </c>
      <c r="E174">
        <v>775.47</v>
      </c>
      <c r="F174">
        <v>581.04999999999995</v>
      </c>
      <c r="G174">
        <f t="shared" si="16"/>
        <v>1.3346011530849327</v>
      </c>
      <c r="H174" s="34">
        <v>1.1409999999999999E-5</v>
      </c>
      <c r="I174" s="34">
        <f t="shared" si="17"/>
        <v>9.726366038700877E-6</v>
      </c>
      <c r="J174">
        <v>1.133E-2</v>
      </c>
      <c r="K174">
        <f t="shared" si="18"/>
        <v>1.2454602575132315E-5</v>
      </c>
      <c r="L174" s="34">
        <f t="shared" si="19"/>
        <v>0.78094551632833176</v>
      </c>
      <c r="M174" t="s">
        <v>265</v>
      </c>
      <c r="N174" s="21"/>
    </row>
    <row r="175" spans="1:14" ht="13">
      <c r="A175">
        <f t="shared" si="15"/>
        <v>-36.149999999999977</v>
      </c>
      <c r="B175">
        <v>237</v>
      </c>
      <c r="C175">
        <v>50662.5</v>
      </c>
      <c r="D175">
        <v>1.1226</v>
      </c>
      <c r="E175">
        <v>785.17000000000007</v>
      </c>
      <c r="F175">
        <v>591.55000000000007</v>
      </c>
      <c r="G175">
        <f t="shared" si="16"/>
        <v>1.3273096103457018</v>
      </c>
      <c r="H175" s="34">
        <v>1.1911E-5</v>
      </c>
      <c r="I175" s="34">
        <f t="shared" si="17"/>
        <v>1.0610190628897203E-5</v>
      </c>
      <c r="J175">
        <v>1.2007E-2</v>
      </c>
      <c r="K175">
        <f t="shared" si="18"/>
        <v>1.3622153668462545E-5</v>
      </c>
      <c r="L175" s="34">
        <f t="shared" si="19"/>
        <v>0.77889230199050563</v>
      </c>
      <c r="M175" t="s">
        <v>265</v>
      </c>
      <c r="N175" s="21"/>
    </row>
    <row r="176" spans="1:14" ht="13">
      <c r="A176">
        <f t="shared" si="15"/>
        <v>-26.149999999999977</v>
      </c>
      <c r="B176">
        <v>247</v>
      </c>
      <c r="C176">
        <v>50662.5</v>
      </c>
      <c r="D176">
        <v>1.0765</v>
      </c>
      <c r="E176">
        <v>795.18999999999994</v>
      </c>
      <c r="F176">
        <v>602.19999999999993</v>
      </c>
      <c r="G176">
        <f t="shared" si="16"/>
        <v>1.3204749252739953</v>
      </c>
      <c r="H176" s="34">
        <v>1.2411E-5</v>
      </c>
      <c r="I176" s="34">
        <f t="shared" si="17"/>
        <v>1.1529029261495588E-5</v>
      </c>
      <c r="J176">
        <v>1.2708000000000001E-2</v>
      </c>
      <c r="K176">
        <f t="shared" si="18"/>
        <v>1.4845412244557466E-5</v>
      </c>
      <c r="L176" s="34">
        <f t="shared" si="19"/>
        <v>0.77660553116147302</v>
      </c>
      <c r="M176" t="s">
        <v>265</v>
      </c>
      <c r="N176" s="21"/>
    </row>
    <row r="177" spans="1:14" ht="13">
      <c r="A177">
        <f t="shared" si="15"/>
        <v>-16.149999999999977</v>
      </c>
      <c r="B177">
        <v>257</v>
      </c>
      <c r="C177">
        <v>50662.5</v>
      </c>
      <c r="D177">
        <v>1.034</v>
      </c>
      <c r="E177">
        <v>805.38</v>
      </c>
      <c r="F177">
        <v>612.91</v>
      </c>
      <c r="G177">
        <f t="shared" si="16"/>
        <v>1.3140265291804669</v>
      </c>
      <c r="H177" s="34">
        <v>1.2908000000000001E-5</v>
      </c>
      <c r="I177" s="34">
        <f t="shared" si="17"/>
        <v>1.2483558994197292E-5</v>
      </c>
      <c r="J177">
        <v>1.3433E-2</v>
      </c>
      <c r="K177">
        <f t="shared" si="18"/>
        <v>1.6130641359488003E-5</v>
      </c>
      <c r="L177" s="34">
        <f t="shared" si="19"/>
        <v>0.77390344971339242</v>
      </c>
      <c r="M177" t="s">
        <v>265</v>
      </c>
      <c r="N177" s="21"/>
    </row>
    <row r="178" spans="1:14" ht="13">
      <c r="A178">
        <f t="shared" si="15"/>
        <v>-6.1499999999999773</v>
      </c>
      <c r="B178">
        <v>267</v>
      </c>
      <c r="C178">
        <v>50662.5</v>
      </c>
      <c r="D178">
        <v>0.99478</v>
      </c>
      <c r="E178">
        <v>815.64</v>
      </c>
      <c r="F178">
        <v>623.6</v>
      </c>
      <c r="G178">
        <f t="shared" si="16"/>
        <v>1.3079538165490698</v>
      </c>
      <c r="H178" s="34">
        <v>1.3403E-5</v>
      </c>
      <c r="I178" s="34">
        <f t="shared" si="17"/>
        <v>1.3473330786706609E-5</v>
      </c>
      <c r="J178">
        <v>1.418E-2</v>
      </c>
      <c r="K178">
        <f t="shared" si="18"/>
        <v>1.7476347420199126E-5</v>
      </c>
      <c r="L178" s="34">
        <f t="shared" si="19"/>
        <v>0.7709466093088857</v>
      </c>
      <c r="M178" t="s">
        <v>265</v>
      </c>
      <c r="N178" s="21"/>
    </row>
    <row r="179" spans="1:14" ht="13">
      <c r="A179">
        <f t="shared" si="15"/>
        <v>3.8500000000000227</v>
      </c>
      <c r="B179">
        <v>277</v>
      </c>
      <c r="C179">
        <v>50662.5</v>
      </c>
      <c r="D179">
        <v>0.95848</v>
      </c>
      <c r="E179">
        <v>825.89</v>
      </c>
      <c r="F179">
        <v>634.21</v>
      </c>
      <c r="G179">
        <f t="shared" si="16"/>
        <v>1.3022342757130918</v>
      </c>
      <c r="H179" s="34">
        <v>1.3896E-5</v>
      </c>
      <c r="I179" s="34">
        <f t="shared" si="17"/>
        <v>1.4497955095567982E-5</v>
      </c>
      <c r="J179">
        <v>1.4945999999999999E-2</v>
      </c>
      <c r="K179">
        <f t="shared" si="18"/>
        <v>1.8880770578067466E-5</v>
      </c>
      <c r="L179" s="34">
        <f t="shared" si="19"/>
        <v>0.7678688237655561</v>
      </c>
      <c r="M179" t="s">
        <v>265</v>
      </c>
      <c r="N179" s="21"/>
    </row>
    <row r="180" spans="1:14" ht="13">
      <c r="A180">
        <f t="shared" si="15"/>
        <v>13.850000000000023</v>
      </c>
      <c r="B180">
        <v>287</v>
      </c>
      <c r="C180">
        <v>50662.5</v>
      </c>
      <c r="D180">
        <v>0.92476000000000003</v>
      </c>
      <c r="E180">
        <v>836.08</v>
      </c>
      <c r="F180">
        <v>644.70000000000005</v>
      </c>
      <c r="G180">
        <f t="shared" si="16"/>
        <v>1.2968512486427795</v>
      </c>
      <c r="H180" s="34">
        <v>1.4385E-5</v>
      </c>
      <c r="I180" s="34">
        <f t="shared" si="17"/>
        <v>1.5555387343743241E-5</v>
      </c>
      <c r="J180">
        <v>1.5730000000000001E-2</v>
      </c>
      <c r="K180">
        <f t="shared" si="18"/>
        <v>2.0344726298664437E-5</v>
      </c>
      <c r="L180" s="34">
        <f t="shared" si="19"/>
        <v>0.76459064208518757</v>
      </c>
      <c r="M180" t="s">
        <v>265</v>
      </c>
      <c r="N180" s="21"/>
    </row>
    <row r="181" spans="1:14" ht="13">
      <c r="A181">
        <f t="shared" si="15"/>
        <v>23.850000000000023</v>
      </c>
      <c r="B181">
        <v>297</v>
      </c>
      <c r="C181">
        <v>50662.5</v>
      </c>
      <c r="D181">
        <v>0.89334999999999998</v>
      </c>
      <c r="E181">
        <v>846.17</v>
      </c>
      <c r="F181">
        <v>655.04</v>
      </c>
      <c r="G181">
        <f t="shared" si="16"/>
        <v>1.2917837078651686</v>
      </c>
      <c r="H181" s="34">
        <v>1.4871999999999999E-5</v>
      </c>
      <c r="I181" s="34">
        <f t="shared" si="17"/>
        <v>1.664745060726479E-5</v>
      </c>
      <c r="J181">
        <v>1.6527E-2</v>
      </c>
      <c r="K181">
        <f t="shared" si="18"/>
        <v>2.1863252046932093E-5</v>
      </c>
      <c r="L181" s="34">
        <f t="shared" si="19"/>
        <v>0.76143524172566102</v>
      </c>
      <c r="M181" t="s">
        <v>265</v>
      </c>
      <c r="N181" s="21"/>
    </row>
    <row r="182" spans="1:14" ht="13">
      <c r="A182">
        <f t="shared" si="15"/>
        <v>33.850000000000023</v>
      </c>
      <c r="B182">
        <v>307</v>
      </c>
      <c r="C182">
        <v>50662.5</v>
      </c>
      <c r="D182">
        <v>0.86402000000000001</v>
      </c>
      <c r="E182">
        <v>856.13</v>
      </c>
      <c r="F182">
        <v>665.22</v>
      </c>
      <c r="G182">
        <f t="shared" si="16"/>
        <v>1.2869877634466793</v>
      </c>
      <c r="H182" s="34">
        <v>1.5356E-5</v>
      </c>
      <c r="I182" s="34">
        <f t="shared" si="17"/>
        <v>1.7772736742205043E-5</v>
      </c>
      <c r="J182">
        <v>1.7337000000000002E-2</v>
      </c>
      <c r="K182">
        <f t="shared" si="18"/>
        <v>2.3437454291843909E-5</v>
      </c>
      <c r="L182" s="34">
        <f t="shared" si="19"/>
        <v>0.75830491319144022</v>
      </c>
      <c r="M182" t="s">
        <v>265</v>
      </c>
      <c r="N182" s="21"/>
    </row>
    <row r="183" spans="1:14" ht="13">
      <c r="A183">
        <f t="shared" si="15"/>
        <v>43.850000000000023</v>
      </c>
      <c r="B183">
        <v>317</v>
      </c>
      <c r="C183">
        <v>50662.5</v>
      </c>
      <c r="D183">
        <v>0.83657999999999999</v>
      </c>
      <c r="E183">
        <v>865.93</v>
      </c>
      <c r="F183">
        <v>675.20999999999992</v>
      </c>
      <c r="G183">
        <f t="shared" si="16"/>
        <v>1.2824602716192</v>
      </c>
      <c r="H183" s="34">
        <v>1.5835999999999999E-5</v>
      </c>
      <c r="I183" s="34">
        <f t="shared" si="17"/>
        <v>1.8929450859451574E-5</v>
      </c>
      <c r="J183">
        <v>1.8155999999999999E-2</v>
      </c>
      <c r="K183">
        <f t="shared" si="18"/>
        <v>2.5062818575725258E-5</v>
      </c>
      <c r="L183" s="34">
        <f t="shared" si="19"/>
        <v>0.75528020929720197</v>
      </c>
      <c r="M183" t="s">
        <v>265</v>
      </c>
      <c r="N183" s="21"/>
    </row>
    <row r="184" spans="1:14" ht="13">
      <c r="A184">
        <f t="shared" si="15"/>
        <v>53.850000000000023</v>
      </c>
      <c r="B184">
        <v>327</v>
      </c>
      <c r="C184">
        <v>50662.5</v>
      </c>
      <c r="D184">
        <v>0.81083000000000005</v>
      </c>
      <c r="E184">
        <v>875.56999999999994</v>
      </c>
      <c r="F184">
        <v>685.02</v>
      </c>
      <c r="G184">
        <f t="shared" si="16"/>
        <v>1.2781670608157425</v>
      </c>
      <c r="H184" s="34">
        <v>1.6314E-5</v>
      </c>
      <c r="I184" s="34">
        <f t="shared" si="17"/>
        <v>2.012012382373617E-5</v>
      </c>
      <c r="J184">
        <v>1.8983E-2</v>
      </c>
      <c r="K184">
        <f t="shared" si="18"/>
        <v>2.6738938733741569E-5</v>
      </c>
      <c r="L184" s="34">
        <f t="shared" si="19"/>
        <v>0.75246531001422312</v>
      </c>
      <c r="M184" t="s">
        <v>265</v>
      </c>
      <c r="N184" s="21"/>
    </row>
    <row r="185" spans="1:14" ht="13">
      <c r="A185">
        <f t="shared" si="15"/>
        <v>63.850000000000023</v>
      </c>
      <c r="B185">
        <v>337</v>
      </c>
      <c r="C185">
        <v>50662.5</v>
      </c>
      <c r="D185">
        <v>0.78663000000000005</v>
      </c>
      <c r="E185">
        <v>885.04000000000008</v>
      </c>
      <c r="F185">
        <v>694.62</v>
      </c>
      <c r="G185">
        <f t="shared" si="16"/>
        <v>1.2741354985459676</v>
      </c>
      <c r="H185" s="34">
        <v>1.6787999999999999E-5</v>
      </c>
      <c r="I185" s="34">
        <f t="shared" si="17"/>
        <v>2.1341672705083709E-5</v>
      </c>
      <c r="J185">
        <v>1.9816E-2</v>
      </c>
      <c r="K185">
        <f t="shared" si="18"/>
        <v>2.8463125582427563E-5</v>
      </c>
      <c r="L185" s="34">
        <f t="shared" si="19"/>
        <v>0.7498007428340735</v>
      </c>
      <c r="M185" t="s">
        <v>265</v>
      </c>
      <c r="N185" s="21"/>
    </row>
    <row r="186" spans="1:14" ht="13">
      <c r="A186">
        <f t="shared" si="15"/>
        <v>73.850000000000023</v>
      </c>
      <c r="B186">
        <v>347</v>
      </c>
      <c r="C186">
        <v>50662.5</v>
      </c>
      <c r="D186">
        <v>0.76383999999999996</v>
      </c>
      <c r="E186">
        <v>894.32</v>
      </c>
      <c r="F186">
        <v>704.03000000000009</v>
      </c>
      <c r="G186">
        <f t="shared" si="16"/>
        <v>1.270286777552093</v>
      </c>
      <c r="H186" s="34">
        <v>1.7258E-5</v>
      </c>
      <c r="I186" s="34">
        <f t="shared" si="17"/>
        <v>2.2593736908253038E-5</v>
      </c>
      <c r="J186">
        <v>2.0653999999999999E-2</v>
      </c>
      <c r="K186">
        <f t="shared" si="18"/>
        <v>3.0234920584120838E-5</v>
      </c>
      <c r="L186" s="34">
        <f t="shared" si="19"/>
        <v>0.74727290403795887</v>
      </c>
      <c r="M186" t="s">
        <v>265</v>
      </c>
      <c r="N186" s="21"/>
    </row>
    <row r="187" spans="1:14" ht="13">
      <c r="A187">
        <f t="shared" si="15"/>
        <v>83.850000000000023</v>
      </c>
      <c r="B187">
        <v>357</v>
      </c>
      <c r="C187">
        <v>50662.5</v>
      </c>
      <c r="D187">
        <v>0.74234</v>
      </c>
      <c r="E187">
        <v>903.42</v>
      </c>
      <c r="F187">
        <v>713.24</v>
      </c>
      <c r="G187">
        <f t="shared" si="16"/>
        <v>1.266642364421513</v>
      </c>
      <c r="H187" s="34">
        <v>1.7725000000000001E-5</v>
      </c>
      <c r="I187" s="34">
        <f t="shared" si="17"/>
        <v>2.3877199127084625E-5</v>
      </c>
      <c r="J187">
        <v>2.1495E-2</v>
      </c>
      <c r="K187">
        <f t="shared" si="18"/>
        <v>3.205124368407318E-5</v>
      </c>
      <c r="L187" s="34">
        <f t="shared" si="19"/>
        <v>0.74496950453593858</v>
      </c>
      <c r="M187" t="s">
        <v>265</v>
      </c>
      <c r="N187" s="21"/>
    </row>
    <row r="188" spans="1:14" ht="13">
      <c r="A188">
        <f t="shared" si="15"/>
        <v>93.850000000000023</v>
      </c>
      <c r="B188">
        <v>367</v>
      </c>
      <c r="C188">
        <v>50662.5</v>
      </c>
      <c r="D188">
        <v>0.72202</v>
      </c>
      <c r="E188">
        <v>912.32999999999993</v>
      </c>
      <c r="F188">
        <v>722.25</v>
      </c>
      <c r="G188">
        <f t="shared" si="16"/>
        <v>1.2631775700934578</v>
      </c>
      <c r="H188" s="34">
        <v>1.8189000000000002E-5</v>
      </c>
      <c r="I188" s="34">
        <f t="shared" si="17"/>
        <v>2.5191822941192767E-5</v>
      </c>
      <c r="J188">
        <v>2.2338E-2</v>
      </c>
      <c r="K188">
        <f t="shared" si="18"/>
        <v>3.3911195683428873E-5</v>
      </c>
      <c r="L188" s="34">
        <f t="shared" si="19"/>
        <v>0.74287628122481864</v>
      </c>
      <c r="M188" t="s">
        <v>265</v>
      </c>
      <c r="N188" s="21"/>
    </row>
    <row r="189" spans="1:14" ht="13">
      <c r="A189">
        <f t="shared" si="15"/>
        <v>103.85000000000002</v>
      </c>
      <c r="B189">
        <v>377</v>
      </c>
      <c r="C189">
        <v>50662.5</v>
      </c>
      <c r="D189">
        <v>0.70279000000000003</v>
      </c>
      <c r="E189">
        <v>921.07</v>
      </c>
      <c r="F189">
        <v>731.07</v>
      </c>
      <c r="G189">
        <f t="shared" si="16"/>
        <v>1.2598930334988441</v>
      </c>
      <c r="H189" s="34">
        <v>1.8649000000000001E-5</v>
      </c>
      <c r="I189" s="34">
        <f t="shared" si="17"/>
        <v>2.6535664992387483E-5</v>
      </c>
      <c r="J189">
        <v>2.3182999999999999E-2</v>
      </c>
      <c r="K189">
        <f t="shared" si="18"/>
        <v>3.5813884173399715E-5</v>
      </c>
      <c r="L189" s="34">
        <f t="shared" si="19"/>
        <v>0.74093233964542993</v>
      </c>
      <c r="M189" t="s">
        <v>265</v>
      </c>
      <c r="N189" s="21"/>
    </row>
    <row r="190" spans="1:14" ht="13">
      <c r="A190">
        <f t="shared" si="15"/>
        <v>-56.149999999999977</v>
      </c>
      <c r="B190">
        <v>217</v>
      </c>
      <c r="C190">
        <v>60795</v>
      </c>
      <c r="D190">
        <v>1.4762</v>
      </c>
      <c r="E190">
        <v>768.73</v>
      </c>
      <c r="F190">
        <v>571.94999999999993</v>
      </c>
      <c r="G190">
        <f t="shared" si="16"/>
        <v>1.3440510534137602</v>
      </c>
      <c r="H190" s="34">
        <v>1.0908E-5</v>
      </c>
      <c r="I190" s="34">
        <f t="shared" si="17"/>
        <v>7.3892426500474193E-6</v>
      </c>
      <c r="J190">
        <v>1.0683E-2</v>
      </c>
      <c r="K190">
        <f t="shared" si="18"/>
        <v>9.4140000761685399E-6</v>
      </c>
      <c r="L190" s="34">
        <f t="shared" si="19"/>
        <v>0.7849206065711879</v>
      </c>
      <c r="M190" t="s">
        <v>265</v>
      </c>
      <c r="N190" s="21"/>
    </row>
    <row r="191" spans="1:14" ht="13">
      <c r="A191">
        <f t="shared" si="15"/>
        <v>-46.149999999999977</v>
      </c>
      <c r="B191">
        <v>227</v>
      </c>
      <c r="C191">
        <v>60795</v>
      </c>
      <c r="D191">
        <v>1.4094</v>
      </c>
      <c r="E191">
        <v>777.4799999999999</v>
      </c>
      <c r="F191">
        <v>581.92999999999995</v>
      </c>
      <c r="G191">
        <f t="shared" si="16"/>
        <v>1.3360369803928307</v>
      </c>
      <c r="H191" s="34">
        <v>1.1411E-5</v>
      </c>
      <c r="I191" s="34">
        <f t="shared" si="17"/>
        <v>8.0963530580388812E-6</v>
      </c>
      <c r="J191">
        <v>1.1336000000000001E-2</v>
      </c>
      <c r="K191">
        <f t="shared" si="18"/>
        <v>1.0345139327526082E-5</v>
      </c>
      <c r="L191" s="34">
        <f t="shared" si="19"/>
        <v>0.78262387791107968</v>
      </c>
      <c r="M191" t="s">
        <v>265</v>
      </c>
      <c r="N191" s="21"/>
    </row>
    <row r="192" spans="1:14" ht="13">
      <c r="A192">
        <f t="shared" si="15"/>
        <v>-36.149999999999977</v>
      </c>
      <c r="B192">
        <v>237</v>
      </c>
      <c r="C192">
        <v>60795</v>
      </c>
      <c r="D192">
        <v>1.3486</v>
      </c>
      <c r="E192">
        <v>786.84</v>
      </c>
      <c r="F192">
        <v>592.26</v>
      </c>
      <c r="G192">
        <f t="shared" si="16"/>
        <v>1.3285381420322158</v>
      </c>
      <c r="H192" s="34">
        <v>1.1912E-5</v>
      </c>
      <c r="I192" s="34">
        <f t="shared" si="17"/>
        <v>8.8328637105146077E-6</v>
      </c>
      <c r="J192">
        <v>1.2012E-2</v>
      </c>
      <c r="K192">
        <f t="shared" si="18"/>
        <v>1.1319982057206463E-5</v>
      </c>
      <c r="L192" s="34">
        <f t="shared" si="19"/>
        <v>0.78028955044955051</v>
      </c>
      <c r="M192" t="s">
        <v>265</v>
      </c>
      <c r="N192" s="21"/>
    </row>
    <row r="193" spans="1:14" ht="13">
      <c r="A193">
        <f t="shared" si="15"/>
        <v>-26.149999999999977</v>
      </c>
      <c r="B193">
        <v>247</v>
      </c>
      <c r="C193">
        <v>60795</v>
      </c>
      <c r="D193">
        <v>1.2929999999999999</v>
      </c>
      <c r="E193">
        <v>796.6</v>
      </c>
      <c r="F193">
        <v>602.79000000000008</v>
      </c>
      <c r="G193">
        <f t="shared" si="16"/>
        <v>1.3215215912672738</v>
      </c>
      <c r="H193" s="34">
        <v>1.2412000000000001E-5</v>
      </c>
      <c r="I193" s="34">
        <f t="shared" si="17"/>
        <v>9.5993812838360409E-6</v>
      </c>
      <c r="J193">
        <v>1.2713E-2</v>
      </c>
      <c r="K193">
        <f t="shared" si="18"/>
        <v>1.2342672910527128E-5</v>
      </c>
      <c r="L193" s="34">
        <f t="shared" si="19"/>
        <v>0.77773925902619367</v>
      </c>
      <c r="M193" t="s">
        <v>265</v>
      </c>
      <c r="N193" s="21"/>
    </row>
    <row r="194" spans="1:14" ht="13">
      <c r="A194">
        <f t="shared" si="15"/>
        <v>-16.149999999999977</v>
      </c>
      <c r="B194">
        <v>257</v>
      </c>
      <c r="C194">
        <v>60795</v>
      </c>
      <c r="D194">
        <v>1.2418</v>
      </c>
      <c r="E194">
        <v>806.57999999999993</v>
      </c>
      <c r="F194">
        <v>613.4</v>
      </c>
      <c r="G194">
        <f t="shared" si="16"/>
        <v>1.3149331594391913</v>
      </c>
      <c r="H194" s="34">
        <v>1.2909E-5</v>
      </c>
      <c r="I194" s="34">
        <f t="shared" si="17"/>
        <v>1.039539378321791E-5</v>
      </c>
      <c r="J194">
        <v>1.3438E-2</v>
      </c>
      <c r="K194">
        <f t="shared" si="18"/>
        <v>1.3416385612457364E-5</v>
      </c>
      <c r="L194" s="34">
        <f t="shared" si="19"/>
        <v>0.77482819020687588</v>
      </c>
      <c r="M194" t="s">
        <v>265</v>
      </c>
      <c r="N194" s="21"/>
    </row>
    <row r="195" spans="1:14" ht="13">
      <c r="A195">
        <f t="shared" si="15"/>
        <v>-6.1499999999999773</v>
      </c>
      <c r="B195">
        <v>267</v>
      </c>
      <c r="C195">
        <v>60795</v>
      </c>
      <c r="D195">
        <v>1.1946000000000001</v>
      </c>
      <c r="E195">
        <v>816.67</v>
      </c>
      <c r="F195">
        <v>624.01</v>
      </c>
      <c r="G195">
        <f t="shared" si="16"/>
        <v>1.3087450521626256</v>
      </c>
      <c r="H195" s="34">
        <v>1.3404000000000001E-5</v>
      </c>
      <c r="I195" s="34">
        <f t="shared" si="17"/>
        <v>1.1220492214967353E-5</v>
      </c>
      <c r="J195">
        <v>1.4185E-2</v>
      </c>
      <c r="K195">
        <f t="shared" si="18"/>
        <v>1.4539860087000824E-5</v>
      </c>
      <c r="L195" s="34">
        <f t="shared" si="19"/>
        <v>0.77170565244977096</v>
      </c>
      <c r="M195" t="s">
        <v>265</v>
      </c>
      <c r="N195" s="21"/>
    </row>
    <row r="196" spans="1:14" ht="13">
      <c r="A196">
        <f t="shared" si="15"/>
        <v>3.8500000000000227</v>
      </c>
      <c r="B196">
        <v>277</v>
      </c>
      <c r="C196">
        <v>60795</v>
      </c>
      <c r="D196">
        <v>1.1509</v>
      </c>
      <c r="E196">
        <v>826.79000000000008</v>
      </c>
      <c r="F196">
        <v>634.54999999999995</v>
      </c>
      <c r="G196">
        <f t="shared" si="16"/>
        <v>1.3029548498936256</v>
      </c>
      <c r="H196" s="34">
        <v>1.3896E-5</v>
      </c>
      <c r="I196" s="34">
        <f t="shared" si="17"/>
        <v>1.2074029020766357E-5</v>
      </c>
      <c r="J196">
        <v>1.4951000000000001E-2</v>
      </c>
      <c r="K196">
        <f t="shared" si="18"/>
        <v>1.571221583248853E-5</v>
      </c>
      <c r="L196" s="34">
        <f t="shared" si="19"/>
        <v>0.76844852116915263</v>
      </c>
      <c r="M196" t="s">
        <v>265</v>
      </c>
      <c r="N196" s="21"/>
    </row>
    <row r="197" spans="1:14" ht="13">
      <c r="A197">
        <f t="shared" si="15"/>
        <v>13.850000000000023</v>
      </c>
      <c r="B197">
        <v>287</v>
      </c>
      <c r="C197">
        <v>60795</v>
      </c>
      <c r="D197">
        <v>1.1103000000000001</v>
      </c>
      <c r="E197">
        <v>836.87</v>
      </c>
      <c r="F197">
        <v>644.99</v>
      </c>
      <c r="G197">
        <f t="shared" si="16"/>
        <v>1.2974929843873548</v>
      </c>
      <c r="H197" s="34">
        <v>1.4386000000000001E-5</v>
      </c>
      <c r="I197" s="34">
        <f t="shared" si="17"/>
        <v>1.2956858506709898E-5</v>
      </c>
      <c r="J197">
        <v>1.5734000000000001E-2</v>
      </c>
      <c r="K197">
        <f t="shared" si="18"/>
        <v>1.6933268954194174E-5</v>
      </c>
      <c r="L197" s="34">
        <f t="shared" si="19"/>
        <v>0.76517171857124699</v>
      </c>
      <c r="M197" t="s">
        <v>265</v>
      </c>
      <c r="N197" s="21"/>
    </row>
    <row r="198" spans="1:14" ht="13">
      <c r="A198">
        <f t="shared" si="15"/>
        <v>23.850000000000023</v>
      </c>
      <c r="B198">
        <v>297</v>
      </c>
      <c r="C198">
        <v>60795</v>
      </c>
      <c r="D198">
        <v>1.0726</v>
      </c>
      <c r="E198">
        <v>846.8599999999999</v>
      </c>
      <c r="F198">
        <v>655.29000000000008</v>
      </c>
      <c r="G198">
        <f t="shared" si="16"/>
        <v>1.2923438477620592</v>
      </c>
      <c r="H198" s="34">
        <v>1.4873E-5</v>
      </c>
      <c r="I198" s="34">
        <f t="shared" si="17"/>
        <v>1.3866306171918702E-5</v>
      </c>
      <c r="J198">
        <v>1.6532000000000002E-2</v>
      </c>
      <c r="K198">
        <f t="shared" si="18"/>
        <v>1.8200192597934558E-5</v>
      </c>
      <c r="L198" s="34">
        <f t="shared" si="19"/>
        <v>0.76187689208807141</v>
      </c>
      <c r="M198" t="s">
        <v>265</v>
      </c>
      <c r="N198" s="21"/>
    </row>
    <row r="199" spans="1:14" ht="13">
      <c r="A199">
        <f t="shared" si="15"/>
        <v>33.850000000000023</v>
      </c>
      <c r="B199">
        <v>307</v>
      </c>
      <c r="C199">
        <v>60795</v>
      </c>
      <c r="D199">
        <v>1.0373000000000001</v>
      </c>
      <c r="E199">
        <v>856.7399999999999</v>
      </c>
      <c r="F199">
        <v>665.44</v>
      </c>
      <c r="G199">
        <f t="shared" si="16"/>
        <v>1.2874789612887712</v>
      </c>
      <c r="H199" s="34">
        <v>1.5356999999999999E-5</v>
      </c>
      <c r="I199" s="34">
        <f t="shared" si="17"/>
        <v>1.4804781644654388E-5</v>
      </c>
      <c r="J199">
        <v>1.7340999999999999E-2</v>
      </c>
      <c r="K199">
        <f t="shared" si="18"/>
        <v>1.9512850463864035E-5</v>
      </c>
      <c r="L199" s="34">
        <f t="shared" si="19"/>
        <v>0.75871957672567891</v>
      </c>
      <c r="M199" t="s">
        <v>265</v>
      </c>
      <c r="N199" s="21"/>
    </row>
    <row r="200" spans="1:14" ht="13">
      <c r="A200">
        <f t="shared" si="15"/>
        <v>43.850000000000023</v>
      </c>
      <c r="B200">
        <v>317</v>
      </c>
      <c r="C200">
        <v>60795</v>
      </c>
      <c r="D200">
        <v>1.0043</v>
      </c>
      <c r="E200">
        <v>866.48</v>
      </c>
      <c r="F200">
        <v>675.4</v>
      </c>
      <c r="G200">
        <f t="shared" si="16"/>
        <v>1.2829138288421678</v>
      </c>
      <c r="H200" s="34">
        <v>1.5837000000000001E-5</v>
      </c>
      <c r="I200" s="34">
        <f t="shared" si="17"/>
        <v>1.5769192472368817E-5</v>
      </c>
      <c r="J200">
        <v>1.8159999999999999E-2</v>
      </c>
      <c r="K200">
        <f t="shared" si="18"/>
        <v>2.0868625173962282E-5</v>
      </c>
      <c r="L200" s="34">
        <f t="shared" si="19"/>
        <v>0.75564117621145388</v>
      </c>
      <c r="M200" t="s">
        <v>265</v>
      </c>
      <c r="N200" s="21"/>
    </row>
    <row r="201" spans="1:14" ht="13">
      <c r="A201">
        <f t="shared" si="15"/>
        <v>53.850000000000023</v>
      </c>
      <c r="B201">
        <v>327</v>
      </c>
      <c r="C201">
        <v>60795</v>
      </c>
      <c r="D201">
        <v>0.97335000000000005</v>
      </c>
      <c r="E201">
        <v>876.07</v>
      </c>
      <c r="F201">
        <v>685.18000000000006</v>
      </c>
      <c r="G201">
        <f t="shared" si="16"/>
        <v>1.2785983245278612</v>
      </c>
      <c r="H201" s="34">
        <v>1.6314E-5</v>
      </c>
      <c r="I201" s="34">
        <f t="shared" si="17"/>
        <v>1.6760671906302974E-5</v>
      </c>
      <c r="J201">
        <v>1.8987E-2</v>
      </c>
      <c r="K201">
        <f t="shared" si="18"/>
        <v>2.2266323192535919E-5</v>
      </c>
      <c r="L201" s="34">
        <f t="shared" si="19"/>
        <v>0.75273639753515564</v>
      </c>
      <c r="M201" t="s">
        <v>265</v>
      </c>
      <c r="N201" s="21"/>
    </row>
    <row r="202" spans="1:14" ht="13">
      <c r="A202">
        <f t="shared" si="15"/>
        <v>63.850000000000023</v>
      </c>
      <c r="B202">
        <v>337</v>
      </c>
      <c r="C202">
        <v>60795</v>
      </c>
      <c r="D202">
        <v>0.94427000000000005</v>
      </c>
      <c r="E202">
        <v>885.48</v>
      </c>
      <c r="F202">
        <v>694.77</v>
      </c>
      <c r="G202">
        <f t="shared" si="16"/>
        <v>1.2744937173453086</v>
      </c>
      <c r="H202" s="34">
        <v>1.6787999999999999E-5</v>
      </c>
      <c r="I202" s="34">
        <f t="shared" si="17"/>
        <v>1.7778813263155663E-5</v>
      </c>
      <c r="J202">
        <v>1.9820000000000001E-2</v>
      </c>
      <c r="K202">
        <f t="shared" si="18"/>
        <v>2.3704385514015312E-5</v>
      </c>
      <c r="L202" s="34">
        <f t="shared" si="19"/>
        <v>0.75002211099899085</v>
      </c>
      <c r="M202" t="s">
        <v>265</v>
      </c>
      <c r="N202" s="21"/>
    </row>
    <row r="203" spans="1:14" ht="13">
      <c r="A203">
        <f t="shared" si="15"/>
        <v>73.850000000000023</v>
      </c>
      <c r="B203">
        <v>347</v>
      </c>
      <c r="C203">
        <v>60795</v>
      </c>
      <c r="D203">
        <v>0.91688000000000003</v>
      </c>
      <c r="E203">
        <v>894.71999999999991</v>
      </c>
      <c r="F203">
        <v>704.16</v>
      </c>
      <c r="G203">
        <f t="shared" si="16"/>
        <v>1.2706203135650989</v>
      </c>
      <c r="H203" s="34">
        <v>1.7258999999999999E-5</v>
      </c>
      <c r="I203" s="34">
        <f t="shared" si="17"/>
        <v>1.8823619230433642E-5</v>
      </c>
      <c r="J203">
        <v>2.0656999999999998E-2</v>
      </c>
      <c r="K203">
        <f t="shared" si="18"/>
        <v>2.5180688733041166E-5</v>
      </c>
      <c r="L203" s="34">
        <f t="shared" si="19"/>
        <v>0.74754187345693945</v>
      </c>
      <c r="M203" t="s">
        <v>265</v>
      </c>
      <c r="N203" s="21"/>
    </row>
    <row r="204" spans="1:14" ht="13">
      <c r="A204">
        <f t="shared" si="15"/>
        <v>83.850000000000023</v>
      </c>
      <c r="B204">
        <v>357</v>
      </c>
      <c r="C204">
        <v>60795</v>
      </c>
      <c r="D204">
        <v>0.89105000000000001</v>
      </c>
      <c r="E204">
        <v>903.79</v>
      </c>
      <c r="F204">
        <v>713.35</v>
      </c>
      <c r="G204">
        <f t="shared" si="16"/>
        <v>1.2669657250998807</v>
      </c>
      <c r="H204" s="34">
        <v>1.7725999999999999E-5</v>
      </c>
      <c r="I204" s="34">
        <f t="shared" si="17"/>
        <v>1.989338420964031E-5</v>
      </c>
      <c r="J204">
        <v>2.1498E-2</v>
      </c>
      <c r="K204">
        <f t="shared" si="18"/>
        <v>2.6694909461997437E-5</v>
      </c>
      <c r="L204" s="34">
        <f t="shared" si="19"/>
        <v>0.74521264954879518</v>
      </c>
      <c r="M204" t="s">
        <v>265</v>
      </c>
      <c r="N204" s="21"/>
    </row>
    <row r="205" spans="1:14" ht="13">
      <c r="A205">
        <f t="shared" si="15"/>
        <v>93.850000000000023</v>
      </c>
      <c r="B205">
        <v>367</v>
      </c>
      <c r="C205">
        <v>60795</v>
      </c>
      <c r="D205">
        <v>0.86663999999999997</v>
      </c>
      <c r="E205">
        <v>912.67</v>
      </c>
      <c r="F205">
        <v>722.35</v>
      </c>
      <c r="G205">
        <f t="shared" si="16"/>
        <v>1.2634733854779538</v>
      </c>
      <c r="H205" s="34">
        <v>1.8189000000000002E-5</v>
      </c>
      <c r="I205" s="34">
        <f t="shared" si="17"/>
        <v>2.0987953475491555E-5</v>
      </c>
      <c r="J205">
        <v>2.2341E-2</v>
      </c>
      <c r="K205">
        <f t="shared" si="18"/>
        <v>2.8245554383381275E-5</v>
      </c>
      <c r="L205" s="34">
        <f t="shared" si="19"/>
        <v>0.74305333825701625</v>
      </c>
      <c r="M205" t="s">
        <v>265</v>
      </c>
      <c r="N205" s="21"/>
    </row>
    <row r="206" spans="1:14" ht="13">
      <c r="A206">
        <f t="shared" si="15"/>
        <v>103.85000000000002</v>
      </c>
      <c r="B206">
        <v>377</v>
      </c>
      <c r="C206">
        <v>60795</v>
      </c>
      <c r="D206">
        <v>0.84353999999999996</v>
      </c>
      <c r="E206">
        <v>921.37</v>
      </c>
      <c r="F206">
        <v>731.16000000000008</v>
      </c>
      <c r="G206">
        <f t="shared" si="16"/>
        <v>1.2601482575633238</v>
      </c>
      <c r="H206" s="34">
        <v>1.8649000000000001E-5</v>
      </c>
      <c r="I206" s="34">
        <f t="shared" si="17"/>
        <v>2.210802095929061E-5</v>
      </c>
      <c r="J206">
        <v>2.3185999999999998E-2</v>
      </c>
      <c r="K206">
        <f t="shared" si="18"/>
        <v>2.9832255010797176E-5</v>
      </c>
      <c r="L206" s="34">
        <f t="shared" si="19"/>
        <v>0.74107776804968528</v>
      </c>
      <c r="M206" t="s">
        <v>265</v>
      </c>
      <c r="N206" s="21"/>
    </row>
    <row r="207" spans="1:14" ht="13">
      <c r="A207">
        <f t="shared" si="15"/>
        <v>-56.149999999999977</v>
      </c>
      <c r="B207">
        <v>217</v>
      </c>
      <c r="C207">
        <v>70927.5</v>
      </c>
      <c r="D207">
        <v>1.7246999999999999</v>
      </c>
      <c r="E207">
        <v>771.19</v>
      </c>
      <c r="F207">
        <v>573.06000000000006</v>
      </c>
      <c r="G207">
        <f t="shared" si="16"/>
        <v>1.3457404111262345</v>
      </c>
      <c r="H207" s="34">
        <v>1.0909E-5</v>
      </c>
      <c r="I207" s="34">
        <f t="shared" si="17"/>
        <v>6.3251579984924915E-6</v>
      </c>
      <c r="J207">
        <v>1.0689000000000001E-2</v>
      </c>
      <c r="K207">
        <f t="shared" si="18"/>
        <v>8.0364107191951304E-6</v>
      </c>
      <c r="L207" s="34">
        <f t="shared" si="19"/>
        <v>0.78706256057629331</v>
      </c>
      <c r="M207" t="s">
        <v>265</v>
      </c>
      <c r="N207" s="21"/>
    </row>
    <row r="208" spans="1:14" ht="13">
      <c r="A208">
        <f t="shared" si="15"/>
        <v>-46.149999999999977</v>
      </c>
      <c r="B208">
        <v>227</v>
      </c>
      <c r="C208">
        <v>70927.5</v>
      </c>
      <c r="D208">
        <v>1.6464000000000001</v>
      </c>
      <c r="E208">
        <v>779.5</v>
      </c>
      <c r="F208">
        <v>582.81000000000006</v>
      </c>
      <c r="G208">
        <f t="shared" si="16"/>
        <v>1.3374856299651685</v>
      </c>
      <c r="H208" s="34">
        <v>1.1412E-5</v>
      </c>
      <c r="I208" s="34">
        <f t="shared" si="17"/>
        <v>6.9314868804664724E-6</v>
      </c>
      <c r="J208">
        <v>1.1342E-2</v>
      </c>
      <c r="K208">
        <f t="shared" si="18"/>
        <v>8.8376778366436821E-6</v>
      </c>
      <c r="L208" s="34">
        <f t="shared" si="19"/>
        <v>0.78431087991535886</v>
      </c>
      <c r="M208" t="s">
        <v>265</v>
      </c>
      <c r="N208" s="21"/>
    </row>
    <row r="209" spans="1:14" ht="13">
      <c r="A209">
        <f t="shared" si="15"/>
        <v>-36.149999999999977</v>
      </c>
      <c r="B209">
        <v>237</v>
      </c>
      <c r="C209">
        <v>70927.5</v>
      </c>
      <c r="D209">
        <v>1.5750999999999999</v>
      </c>
      <c r="E209">
        <v>788.53</v>
      </c>
      <c r="F209">
        <v>592.9799999999999</v>
      </c>
      <c r="G209">
        <f t="shared" si="16"/>
        <v>1.3297750345711492</v>
      </c>
      <c r="H209" s="34">
        <v>1.1912999999999999E-5</v>
      </c>
      <c r="I209" s="34">
        <f t="shared" si="17"/>
        <v>7.563329312424608E-6</v>
      </c>
      <c r="J209">
        <v>1.2017999999999999E-2</v>
      </c>
      <c r="K209">
        <f t="shared" si="18"/>
        <v>9.6762225236272222E-6</v>
      </c>
      <c r="L209" s="34">
        <f t="shared" si="19"/>
        <v>0.78164069645531709</v>
      </c>
      <c r="M209" t="s">
        <v>265</v>
      </c>
      <c r="N209" s="21"/>
    </row>
    <row r="210" spans="1:14" ht="13">
      <c r="A210">
        <f t="shared" si="15"/>
        <v>-26.149999999999977</v>
      </c>
      <c r="B210">
        <v>247</v>
      </c>
      <c r="C210">
        <v>70927.5</v>
      </c>
      <c r="D210">
        <v>1.5099</v>
      </c>
      <c r="E210">
        <v>798.02</v>
      </c>
      <c r="F210">
        <v>603.37</v>
      </c>
      <c r="G210">
        <f t="shared" si="16"/>
        <v>1.3226047035815502</v>
      </c>
      <c r="H210" s="34">
        <v>1.2412000000000001E-5</v>
      </c>
      <c r="I210" s="34">
        <f t="shared" si="17"/>
        <v>8.2204119478111132E-6</v>
      </c>
      <c r="J210">
        <v>1.2718999999999999E-2</v>
      </c>
      <c r="K210">
        <f t="shared" si="18"/>
        <v>1.0555796435305799E-5</v>
      </c>
      <c r="L210" s="34">
        <f t="shared" si="19"/>
        <v>0.77875809733469625</v>
      </c>
      <c r="M210" t="s">
        <v>265</v>
      </c>
      <c r="N210" s="21"/>
    </row>
    <row r="211" spans="1:14" ht="13">
      <c r="A211">
        <f t="shared" si="15"/>
        <v>-16.149999999999977</v>
      </c>
      <c r="B211">
        <v>257</v>
      </c>
      <c r="C211">
        <v>70927.5</v>
      </c>
      <c r="D211">
        <v>1.45</v>
      </c>
      <c r="E211">
        <v>807.79</v>
      </c>
      <c r="F211">
        <v>613.88</v>
      </c>
      <c r="G211">
        <f t="shared" si="16"/>
        <v>1.3158760669837752</v>
      </c>
      <c r="H211" s="34">
        <v>1.291E-5</v>
      </c>
      <c r="I211" s="34">
        <f t="shared" si="17"/>
        <v>8.9034482758620695E-6</v>
      </c>
      <c r="J211">
        <v>1.3443E-2</v>
      </c>
      <c r="K211">
        <f t="shared" si="18"/>
        <v>1.1477035470553759E-5</v>
      </c>
      <c r="L211" s="34">
        <f t="shared" si="19"/>
        <v>0.77576202484564449</v>
      </c>
      <c r="M211" t="s">
        <v>265</v>
      </c>
      <c r="N211" s="21"/>
    </row>
    <row r="212" spans="1:14" ht="13">
      <c r="A212">
        <f t="shared" si="15"/>
        <v>-6.1499999999999773</v>
      </c>
      <c r="B212">
        <v>267</v>
      </c>
      <c r="C212">
        <v>70927.5</v>
      </c>
      <c r="D212">
        <v>1.3947000000000001</v>
      </c>
      <c r="E212">
        <v>817.71</v>
      </c>
      <c r="F212">
        <v>624.41</v>
      </c>
      <c r="G212">
        <f t="shared" si="16"/>
        <v>1.3095722361909643</v>
      </c>
      <c r="H212" s="34">
        <v>1.3405E-5</v>
      </c>
      <c r="I212" s="34">
        <f t="shared" si="17"/>
        <v>9.6113859611385951E-6</v>
      </c>
      <c r="J212">
        <v>1.4189999999999999E-2</v>
      </c>
      <c r="K212">
        <f t="shared" si="18"/>
        <v>1.24423463299007E-5</v>
      </c>
      <c r="L212" s="34">
        <f t="shared" si="19"/>
        <v>0.77247375264270624</v>
      </c>
      <c r="M212" t="s">
        <v>265</v>
      </c>
      <c r="N212" s="21"/>
    </row>
    <row r="213" spans="1:14" ht="13">
      <c r="A213">
        <f t="shared" si="15"/>
        <v>3.8500000000000227</v>
      </c>
      <c r="B213">
        <v>277</v>
      </c>
      <c r="C213">
        <v>70927.5</v>
      </c>
      <c r="D213">
        <v>1.3435999999999999</v>
      </c>
      <c r="E213">
        <v>827.69</v>
      </c>
      <c r="F213">
        <v>634.89</v>
      </c>
      <c r="G213">
        <f t="shared" si="16"/>
        <v>1.3036746523019738</v>
      </c>
      <c r="H213" s="34">
        <v>1.3896999999999999E-5</v>
      </c>
      <c r="I213" s="34">
        <f t="shared" si="17"/>
        <v>1.0343108067877344E-5</v>
      </c>
      <c r="J213">
        <v>1.4956000000000001E-2</v>
      </c>
      <c r="K213">
        <f t="shared" si="18"/>
        <v>1.344862095002864E-5</v>
      </c>
      <c r="L213" s="34">
        <f t="shared" si="19"/>
        <v>0.76908317263974324</v>
      </c>
      <c r="M213" t="s">
        <v>265</v>
      </c>
      <c r="N213" s="21"/>
    </row>
    <row r="214" spans="1:14" ht="13">
      <c r="A214">
        <f t="shared" si="15"/>
        <v>13.850000000000023</v>
      </c>
      <c r="B214">
        <v>287</v>
      </c>
      <c r="C214">
        <v>70927.5</v>
      </c>
      <c r="D214">
        <v>1.2961</v>
      </c>
      <c r="E214">
        <v>837.66</v>
      </c>
      <c r="F214">
        <v>645.28</v>
      </c>
      <c r="G214">
        <f t="shared" si="16"/>
        <v>1.2981341433176297</v>
      </c>
      <c r="H214" s="34">
        <v>1.4387E-5</v>
      </c>
      <c r="I214" s="34">
        <f t="shared" si="17"/>
        <v>1.1100223748167579E-5</v>
      </c>
      <c r="J214">
        <v>1.5739E-2</v>
      </c>
      <c r="K214">
        <f t="shared" si="18"/>
        <v>1.4496756603314082E-5</v>
      </c>
      <c r="L214" s="34">
        <f t="shared" si="19"/>
        <v>0.76570394688353771</v>
      </c>
      <c r="M214" t="s">
        <v>265</v>
      </c>
      <c r="N214" s="21"/>
    </row>
    <row r="215" spans="1:14" ht="13">
      <c r="A215">
        <f t="shared" si="15"/>
        <v>23.850000000000023</v>
      </c>
      <c r="B215">
        <v>297</v>
      </c>
      <c r="C215">
        <v>70927.5</v>
      </c>
      <c r="D215">
        <v>1.252</v>
      </c>
      <c r="E215">
        <v>847.56</v>
      </c>
      <c r="F215">
        <v>655.55</v>
      </c>
      <c r="G215">
        <f t="shared" si="16"/>
        <v>1.2928990923651895</v>
      </c>
      <c r="H215" s="34">
        <v>1.4874E-5</v>
      </c>
      <c r="I215" s="34">
        <f t="shared" si="17"/>
        <v>1.1880191693290735E-5</v>
      </c>
      <c r="J215">
        <v>1.6535999999999999E-2</v>
      </c>
      <c r="K215">
        <f t="shared" si="18"/>
        <v>1.5583165476933069E-5</v>
      </c>
      <c r="L215" s="34">
        <f t="shared" si="19"/>
        <v>0.76237345428156744</v>
      </c>
      <c r="M215" t="s">
        <v>265</v>
      </c>
      <c r="N215" s="21"/>
    </row>
    <row r="216" spans="1:14" ht="13">
      <c r="A216">
        <f t="shared" si="15"/>
        <v>33.850000000000023</v>
      </c>
      <c r="B216">
        <v>307</v>
      </c>
      <c r="C216">
        <v>70927.5</v>
      </c>
      <c r="D216">
        <v>1.2107000000000001</v>
      </c>
      <c r="E216">
        <v>857.36</v>
      </c>
      <c r="F216">
        <v>665.65</v>
      </c>
      <c r="G216">
        <f t="shared" si="16"/>
        <v>1.2880042064147825</v>
      </c>
      <c r="H216" s="34">
        <v>1.5356999999999999E-5</v>
      </c>
      <c r="I216" s="34">
        <f t="shared" si="17"/>
        <v>1.2684397456017179E-5</v>
      </c>
      <c r="J216">
        <v>1.7344999999999999E-2</v>
      </c>
      <c r="K216">
        <f t="shared" si="18"/>
        <v>1.6709926671003646E-5</v>
      </c>
      <c r="L216" s="34">
        <f t="shared" si="19"/>
        <v>0.75909354396079554</v>
      </c>
      <c r="M216" t="s">
        <v>265</v>
      </c>
      <c r="N216" s="21"/>
    </row>
    <row r="217" spans="1:14" ht="13">
      <c r="A217">
        <f t="shared" si="15"/>
        <v>43.850000000000023</v>
      </c>
      <c r="B217">
        <v>317</v>
      </c>
      <c r="C217">
        <v>70927.5</v>
      </c>
      <c r="D217">
        <v>1.1721999999999999</v>
      </c>
      <c r="E217">
        <v>867.03</v>
      </c>
      <c r="F217">
        <v>675.59</v>
      </c>
      <c r="G217">
        <f t="shared" si="16"/>
        <v>1.2833671309522046</v>
      </c>
      <c r="H217" s="34">
        <v>1.5838E-5</v>
      </c>
      <c r="I217" s="34">
        <f t="shared" si="17"/>
        <v>1.3511346186657567E-5</v>
      </c>
      <c r="J217">
        <v>1.8164E-2</v>
      </c>
      <c r="K217">
        <f t="shared" si="18"/>
        <v>1.787210270304376E-5</v>
      </c>
      <c r="L217" s="34">
        <f t="shared" si="19"/>
        <v>0.75600204470380972</v>
      </c>
      <c r="M217" t="s">
        <v>265</v>
      </c>
      <c r="N217" s="21"/>
    </row>
    <row r="218" spans="1:14" ht="13">
      <c r="A218">
        <f t="shared" si="15"/>
        <v>53.850000000000023</v>
      </c>
      <c r="B218">
        <v>327</v>
      </c>
      <c r="C218">
        <v>70927.5</v>
      </c>
      <c r="D218">
        <v>1.1359999999999999</v>
      </c>
      <c r="E218">
        <v>876.56000000000006</v>
      </c>
      <c r="F218">
        <v>685.33999999999992</v>
      </c>
      <c r="G218">
        <f t="shared" si="16"/>
        <v>1.2790147955759188</v>
      </c>
      <c r="H218" s="34">
        <v>1.6314999999999999E-5</v>
      </c>
      <c r="I218" s="34">
        <f t="shared" si="17"/>
        <v>1.4361795774647888E-5</v>
      </c>
      <c r="J218">
        <v>1.8991000000000001E-2</v>
      </c>
      <c r="K218">
        <f t="shared" si="18"/>
        <v>1.9071631807822386E-5</v>
      </c>
      <c r="L218" s="34">
        <f t="shared" si="19"/>
        <v>0.75304493707545672</v>
      </c>
      <c r="M218" t="s">
        <v>265</v>
      </c>
      <c r="N218" s="21"/>
    </row>
    <row r="219" spans="1:14" ht="13">
      <c r="A219">
        <f t="shared" si="15"/>
        <v>63.850000000000023</v>
      </c>
      <c r="B219">
        <v>337</v>
      </c>
      <c r="C219">
        <v>70927.5</v>
      </c>
      <c r="D219">
        <v>1.1020000000000001</v>
      </c>
      <c r="E219">
        <v>885.93</v>
      </c>
      <c r="F219">
        <v>694.91000000000008</v>
      </c>
      <c r="G219">
        <f t="shared" si="16"/>
        <v>1.2748845174195218</v>
      </c>
      <c r="H219" s="34">
        <v>1.6789000000000001E-5</v>
      </c>
      <c r="I219" s="34">
        <f t="shared" si="17"/>
        <v>1.523502722323049E-5</v>
      </c>
      <c r="J219">
        <v>1.9824000000000001E-2</v>
      </c>
      <c r="K219">
        <f t="shared" si="18"/>
        <v>2.0305340949966695E-5</v>
      </c>
      <c r="L219" s="34">
        <f t="shared" si="19"/>
        <v>0.75029654812348656</v>
      </c>
      <c r="M219" t="s">
        <v>265</v>
      </c>
      <c r="N219" s="21"/>
    </row>
    <row r="220" spans="1:14" ht="13">
      <c r="A220">
        <f t="shared" si="15"/>
        <v>73.850000000000023</v>
      </c>
      <c r="B220">
        <v>347</v>
      </c>
      <c r="C220">
        <v>70927.5</v>
      </c>
      <c r="D220">
        <v>1.07</v>
      </c>
      <c r="E220">
        <v>895.13</v>
      </c>
      <c r="F220">
        <v>704.29</v>
      </c>
      <c r="G220">
        <f t="shared" si="16"/>
        <v>1.2709679251444719</v>
      </c>
      <c r="H220" s="34">
        <v>1.7258999999999999E-5</v>
      </c>
      <c r="I220" s="34">
        <f t="shared" si="17"/>
        <v>1.6129906542056074E-5</v>
      </c>
      <c r="J220">
        <v>2.0660999999999999E-2</v>
      </c>
      <c r="K220">
        <f t="shared" si="18"/>
        <v>2.1571554739973545E-5</v>
      </c>
      <c r="L220" s="34">
        <f t="shared" si="19"/>
        <v>0.74773963844925218</v>
      </c>
      <c r="M220" t="s">
        <v>265</v>
      </c>
      <c r="N220" s="21"/>
    </row>
    <row r="221" spans="1:14" ht="13">
      <c r="A221">
        <f t="shared" si="15"/>
        <v>83.850000000000023</v>
      </c>
      <c r="B221">
        <v>357</v>
      </c>
      <c r="C221">
        <v>70927.5</v>
      </c>
      <c r="D221">
        <v>1.0398000000000001</v>
      </c>
      <c r="E221">
        <v>904.15</v>
      </c>
      <c r="F221">
        <v>713.47</v>
      </c>
      <c r="G221">
        <f t="shared" si="16"/>
        <v>1.267257207731229</v>
      </c>
      <c r="H221" s="34">
        <v>1.7725999999999999E-5</v>
      </c>
      <c r="I221" s="34">
        <f t="shared" si="17"/>
        <v>1.7047509136372379E-5</v>
      </c>
      <c r="J221">
        <v>2.1502E-2</v>
      </c>
      <c r="K221">
        <f t="shared" si="18"/>
        <v>2.2871179258191138E-5</v>
      </c>
      <c r="L221" s="34">
        <f t="shared" si="19"/>
        <v>0.74537079806529627</v>
      </c>
      <c r="M221" t="s">
        <v>265</v>
      </c>
      <c r="N221" s="21"/>
    </row>
    <row r="222" spans="1:14" ht="13">
      <c r="A222">
        <f t="shared" si="15"/>
        <v>93.850000000000023</v>
      </c>
      <c r="B222">
        <v>367</v>
      </c>
      <c r="C222">
        <v>70927.5</v>
      </c>
      <c r="D222">
        <v>1.0113000000000001</v>
      </c>
      <c r="E222">
        <v>913</v>
      </c>
      <c r="F222">
        <v>722.45</v>
      </c>
      <c r="G222">
        <f t="shared" si="16"/>
        <v>1.2637552771818119</v>
      </c>
      <c r="H222" s="34">
        <v>1.819E-5</v>
      </c>
      <c r="I222" s="34">
        <f t="shared" si="17"/>
        <v>1.7986749728072776E-5</v>
      </c>
      <c r="J222">
        <v>2.2345E-2</v>
      </c>
      <c r="K222">
        <f t="shared" si="18"/>
        <v>2.4200791732502674E-5</v>
      </c>
      <c r="L222" s="34">
        <f t="shared" si="19"/>
        <v>0.74322980532557614</v>
      </c>
      <c r="M222" t="s">
        <v>265</v>
      </c>
      <c r="N222" s="21"/>
    </row>
    <row r="223" spans="1:14" ht="13">
      <c r="A223">
        <f t="shared" si="15"/>
        <v>103.85000000000002</v>
      </c>
      <c r="B223">
        <v>377</v>
      </c>
      <c r="C223">
        <v>70927.5</v>
      </c>
      <c r="D223">
        <v>0.98434999999999995</v>
      </c>
      <c r="E223">
        <v>921.68000000000006</v>
      </c>
      <c r="F223">
        <v>731.25</v>
      </c>
      <c r="G223">
        <f t="shared" si="16"/>
        <v>1.260417094017094</v>
      </c>
      <c r="H223" s="34">
        <v>1.8649999999999999E-5</v>
      </c>
      <c r="I223" s="34">
        <f t="shared" si="17"/>
        <v>1.8946512927312441E-5</v>
      </c>
      <c r="J223">
        <v>2.3189999999999999E-2</v>
      </c>
      <c r="K223">
        <f t="shared" si="18"/>
        <v>2.5560599724548657E-5</v>
      </c>
      <c r="L223" s="34">
        <f t="shared" si="19"/>
        <v>0.74123898231996566</v>
      </c>
      <c r="M223" t="s">
        <v>265</v>
      </c>
      <c r="N223" s="21"/>
    </row>
    <row r="224" spans="1:14" ht="13">
      <c r="A224">
        <f t="shared" si="15"/>
        <v>-56.149999999999977</v>
      </c>
      <c r="B224">
        <v>217</v>
      </c>
      <c r="C224">
        <v>81060</v>
      </c>
      <c r="D224">
        <v>1.974</v>
      </c>
      <c r="E224">
        <v>773.68000000000006</v>
      </c>
      <c r="F224">
        <v>574.18000000000006</v>
      </c>
      <c r="G224">
        <f t="shared" si="16"/>
        <v>1.3474520185307743</v>
      </c>
      <c r="H224" s="34">
        <v>1.0910000000000001E-5</v>
      </c>
      <c r="I224" s="34">
        <f t="shared" si="17"/>
        <v>5.5268490374873354E-6</v>
      </c>
      <c r="J224">
        <v>1.0696000000000001E-2</v>
      </c>
      <c r="K224">
        <f t="shared" si="18"/>
        <v>7.0034635977562513E-6</v>
      </c>
      <c r="L224" s="34">
        <f t="shared" si="19"/>
        <v>0.7891593866866119</v>
      </c>
      <c r="M224" t="s">
        <v>265</v>
      </c>
      <c r="N224" s="21"/>
    </row>
    <row r="225" spans="1:14" ht="13">
      <c r="A225">
        <f t="shared" si="15"/>
        <v>-46.149999999999977</v>
      </c>
      <c r="B225">
        <v>227</v>
      </c>
      <c r="C225">
        <v>81060</v>
      </c>
      <c r="D225">
        <v>1.8839999999999999</v>
      </c>
      <c r="E225">
        <v>781.54</v>
      </c>
      <c r="F225">
        <v>583.70000000000005</v>
      </c>
      <c r="G225">
        <f t="shared" si="16"/>
        <v>1.3389412369367824</v>
      </c>
      <c r="H225" s="34">
        <v>1.1413000000000001E-5</v>
      </c>
      <c r="I225" s="34">
        <f t="shared" si="17"/>
        <v>6.0578556263269647E-6</v>
      </c>
      <c r="J225">
        <v>1.1348E-2</v>
      </c>
      <c r="K225">
        <f t="shared" si="18"/>
        <v>7.7070329922407542E-6</v>
      </c>
      <c r="L225" s="34">
        <f t="shared" si="19"/>
        <v>0.78601656855833613</v>
      </c>
      <c r="M225" t="s">
        <v>265</v>
      </c>
      <c r="N225" s="21"/>
    </row>
    <row r="226" spans="1:14" ht="13">
      <c r="A226">
        <f t="shared" si="15"/>
        <v>-36.149999999999977</v>
      </c>
      <c r="B226">
        <v>237</v>
      </c>
      <c r="C226">
        <v>81060</v>
      </c>
      <c r="D226">
        <v>1.802</v>
      </c>
      <c r="E226">
        <v>790.22</v>
      </c>
      <c r="F226">
        <v>593.69000000000005</v>
      </c>
      <c r="G226">
        <f t="shared" si="16"/>
        <v>1.3310313463255234</v>
      </c>
      <c r="H226" s="34">
        <v>1.1914E-5</v>
      </c>
      <c r="I226" s="34">
        <f t="shared" si="17"/>
        <v>6.6115427302996666E-6</v>
      </c>
      <c r="J226">
        <v>1.2024E-2</v>
      </c>
      <c r="K226">
        <f t="shared" si="18"/>
        <v>8.4439599295617546E-6</v>
      </c>
      <c r="L226" s="34">
        <f t="shared" si="19"/>
        <v>0.78299077511643389</v>
      </c>
      <c r="M226" t="s">
        <v>265</v>
      </c>
      <c r="N226" s="21"/>
    </row>
    <row r="227" spans="1:14" ht="13">
      <c r="A227">
        <f t="shared" si="15"/>
        <v>-26.149999999999977</v>
      </c>
      <c r="B227">
        <v>247</v>
      </c>
      <c r="C227">
        <v>81060</v>
      </c>
      <c r="D227">
        <v>1.7272000000000001</v>
      </c>
      <c r="E227">
        <v>799.44</v>
      </c>
      <c r="F227">
        <v>603.96</v>
      </c>
      <c r="G227">
        <f t="shared" si="16"/>
        <v>1.3236638187959469</v>
      </c>
      <c r="H227" s="34">
        <v>1.2413E-5</v>
      </c>
      <c r="I227" s="34">
        <f t="shared" si="17"/>
        <v>7.1867762853172763E-6</v>
      </c>
      <c r="J227">
        <v>1.2723999999999999E-2</v>
      </c>
      <c r="K227">
        <f t="shared" si="18"/>
        <v>9.2149961202577769E-6</v>
      </c>
      <c r="L227" s="34">
        <f t="shared" si="19"/>
        <v>0.77990008802263444</v>
      </c>
      <c r="M227" t="s">
        <v>265</v>
      </c>
      <c r="N227" s="21"/>
    </row>
    <row r="228" spans="1:14" ht="13">
      <c r="A228">
        <f t="shared" si="15"/>
        <v>-16.149999999999977</v>
      </c>
      <c r="B228">
        <v>257</v>
      </c>
      <c r="C228">
        <v>81060</v>
      </c>
      <c r="D228">
        <v>1.6585000000000001</v>
      </c>
      <c r="E228">
        <v>809</v>
      </c>
      <c r="F228">
        <v>614.37</v>
      </c>
      <c r="G228">
        <f t="shared" si="16"/>
        <v>1.3167960675163175</v>
      </c>
      <c r="H228" s="34">
        <v>1.2911000000000001E-5</v>
      </c>
      <c r="I228" s="34">
        <f t="shared" si="17"/>
        <v>7.7847452517334942E-6</v>
      </c>
      <c r="J228">
        <v>1.3448E-2</v>
      </c>
      <c r="K228">
        <f t="shared" si="18"/>
        <v>1.0022907052964968E-5</v>
      </c>
      <c r="L228" s="34">
        <f t="shared" si="19"/>
        <v>0.77669534503271864</v>
      </c>
      <c r="M228" t="s">
        <v>265</v>
      </c>
      <c r="N228" s="21"/>
    </row>
    <row r="229" spans="1:14" ht="13">
      <c r="A229">
        <f t="shared" si="15"/>
        <v>-6.1499999999999773</v>
      </c>
      <c r="B229">
        <v>267</v>
      </c>
      <c r="C229">
        <v>81060</v>
      </c>
      <c r="D229">
        <v>1.5951</v>
      </c>
      <c r="E229">
        <v>818.75</v>
      </c>
      <c r="F229">
        <v>624.82000000000005</v>
      </c>
      <c r="G229">
        <f t="shared" si="16"/>
        <v>1.310377388687942</v>
      </c>
      <c r="H229" s="34">
        <v>1.3406E-5</v>
      </c>
      <c r="I229" s="34">
        <f t="shared" si="17"/>
        <v>8.4044887467870361E-6</v>
      </c>
      <c r="J229">
        <v>1.4194999999999999E-2</v>
      </c>
      <c r="K229">
        <f t="shared" si="18"/>
        <v>1.0869164679426163E-5</v>
      </c>
      <c r="L229" s="34">
        <f t="shared" si="19"/>
        <v>0.77324145825995083</v>
      </c>
      <c r="M229" t="s">
        <v>265</v>
      </c>
      <c r="N229" s="21"/>
    </row>
    <row r="230" spans="1:14" ht="13">
      <c r="A230">
        <f t="shared" si="15"/>
        <v>3.8500000000000227</v>
      </c>
      <c r="B230">
        <v>277</v>
      </c>
      <c r="C230">
        <v>81060</v>
      </c>
      <c r="D230">
        <v>1.5365</v>
      </c>
      <c r="E230">
        <v>828.59</v>
      </c>
      <c r="F230">
        <v>635.24</v>
      </c>
      <c r="G230">
        <f t="shared" si="16"/>
        <v>1.3043731503053964</v>
      </c>
      <c r="H230" s="34">
        <v>1.3898E-5</v>
      </c>
      <c r="I230" s="34">
        <f t="shared" si="17"/>
        <v>9.0452326716563614E-6</v>
      </c>
      <c r="J230">
        <v>1.4961E-2</v>
      </c>
      <c r="K230">
        <f t="shared" si="18"/>
        <v>1.1751366487123784E-5</v>
      </c>
      <c r="L230" s="34">
        <f t="shared" si="19"/>
        <v>0.76971752021923667</v>
      </c>
      <c r="M230" t="s">
        <v>265</v>
      </c>
      <c r="N230" s="21"/>
    </row>
    <row r="231" spans="1:14" ht="13">
      <c r="A231">
        <f t="shared" si="15"/>
        <v>13.850000000000023</v>
      </c>
      <c r="B231">
        <v>287</v>
      </c>
      <c r="C231">
        <v>81060</v>
      </c>
      <c r="D231">
        <v>1.4821</v>
      </c>
      <c r="E231">
        <v>838.45</v>
      </c>
      <c r="F231">
        <v>645.58000000000004</v>
      </c>
      <c r="G231">
        <f t="shared" si="16"/>
        <v>1.2987546082592398</v>
      </c>
      <c r="H231" s="34">
        <v>1.4388E-5</v>
      </c>
      <c r="I231" s="34">
        <f t="shared" si="17"/>
        <v>9.7078469738884025E-6</v>
      </c>
      <c r="J231">
        <v>1.5744000000000001E-2</v>
      </c>
      <c r="K231">
        <f t="shared" si="18"/>
        <v>1.2669527098353309E-5</v>
      </c>
      <c r="L231" s="34">
        <f t="shared" si="19"/>
        <v>0.76623593749999996</v>
      </c>
      <c r="M231" t="s">
        <v>265</v>
      </c>
      <c r="N231" s="21"/>
    </row>
    <row r="232" spans="1:14" ht="13">
      <c r="A232">
        <f t="shared" si="15"/>
        <v>23.850000000000023</v>
      </c>
      <c r="B232">
        <v>297</v>
      </c>
      <c r="C232">
        <v>81060</v>
      </c>
      <c r="D232">
        <v>1.4315</v>
      </c>
      <c r="E232">
        <v>848.26</v>
      </c>
      <c r="F232">
        <v>655.80000000000007</v>
      </c>
      <c r="G232">
        <f t="shared" si="16"/>
        <v>1.2934736200060992</v>
      </c>
      <c r="H232" s="34">
        <v>1.4874E-5</v>
      </c>
      <c r="I232" s="34">
        <f t="shared" si="17"/>
        <v>1.0390499476074049E-5</v>
      </c>
      <c r="J232">
        <v>1.6541E-2</v>
      </c>
      <c r="K232">
        <f t="shared" si="18"/>
        <v>1.3622017099637935E-5</v>
      </c>
      <c r="L232" s="34">
        <f t="shared" si="19"/>
        <v>0.76277245873889132</v>
      </c>
      <c r="M232" t="s">
        <v>265</v>
      </c>
      <c r="N232" s="21"/>
    </row>
    <row r="233" spans="1:14" ht="13">
      <c r="A233">
        <f t="shared" si="15"/>
        <v>33.850000000000023</v>
      </c>
      <c r="B233">
        <v>307</v>
      </c>
      <c r="C233">
        <v>81060</v>
      </c>
      <c r="D233">
        <v>1.3843000000000001</v>
      </c>
      <c r="E233">
        <v>857.98</v>
      </c>
      <c r="F233">
        <v>665.87</v>
      </c>
      <c r="G233">
        <f t="shared" si="16"/>
        <v>1.2885097691741632</v>
      </c>
      <c r="H233" s="34">
        <v>1.5358000000000001E-5</v>
      </c>
      <c r="I233" s="34">
        <f t="shared" si="17"/>
        <v>1.109441595029979E-5</v>
      </c>
      <c r="J233">
        <v>1.7350000000000001E-2</v>
      </c>
      <c r="K233">
        <f t="shared" si="18"/>
        <v>1.460804492869495E-5</v>
      </c>
      <c r="L233" s="34">
        <f t="shared" si="19"/>
        <v>0.75947301671469747</v>
      </c>
      <c r="M233" t="s">
        <v>265</v>
      </c>
      <c r="N233" s="21"/>
    </row>
    <row r="234" spans="1:14" ht="13">
      <c r="A234">
        <f t="shared" ref="A234:A257" si="20">B234-273.15</f>
        <v>43.850000000000023</v>
      </c>
      <c r="B234">
        <v>317</v>
      </c>
      <c r="C234">
        <v>81060</v>
      </c>
      <c r="D234">
        <v>1.3402000000000001</v>
      </c>
      <c r="E234">
        <v>867.58</v>
      </c>
      <c r="F234">
        <v>675.78000000000009</v>
      </c>
      <c r="G234">
        <f t="shared" ref="G234:G257" si="21">E234/F234</f>
        <v>1.2838201781644913</v>
      </c>
      <c r="H234" s="34">
        <v>1.5838999999999999E-5</v>
      </c>
      <c r="I234" s="34">
        <f t="shared" ref="I234:I257" si="22">H234/D234</f>
        <v>1.1818385315624531E-5</v>
      </c>
      <c r="J234">
        <v>1.8168E-2</v>
      </c>
      <c r="K234">
        <f t="shared" ref="K234:K257" si="23">J234/E234/D234</f>
        <v>1.5625286018504047E-5</v>
      </c>
      <c r="L234" s="34">
        <f t="shared" ref="L234:L257" si="24">H234*E234/J234</f>
        <v>0.75636281483927781</v>
      </c>
      <c r="M234" t="s">
        <v>265</v>
      </c>
      <c r="N234" s="21"/>
    </row>
    <row r="235" spans="1:14" ht="13">
      <c r="A235">
        <f t="shared" si="20"/>
        <v>53.850000000000023</v>
      </c>
      <c r="B235">
        <v>327</v>
      </c>
      <c r="C235">
        <v>81060</v>
      </c>
      <c r="D235">
        <v>1.2988</v>
      </c>
      <c r="E235">
        <v>877.05</v>
      </c>
      <c r="F235">
        <v>685.51</v>
      </c>
      <c r="G235">
        <f t="shared" si="21"/>
        <v>1.2794124082799667</v>
      </c>
      <c r="H235" s="34">
        <v>1.6316000000000001E-5</v>
      </c>
      <c r="I235" s="34">
        <f t="shared" si="22"/>
        <v>1.2562365260240224E-5</v>
      </c>
      <c r="J235">
        <v>1.8995000000000001E-2</v>
      </c>
      <c r="K235">
        <f t="shared" si="23"/>
        <v>1.6675261954363178E-5</v>
      </c>
      <c r="L235" s="34">
        <f t="shared" si="24"/>
        <v>0.75335339826270065</v>
      </c>
      <c r="M235" t="s">
        <v>265</v>
      </c>
      <c r="N235" s="21"/>
    </row>
    <row r="236" spans="1:14" ht="13">
      <c r="A236">
        <f t="shared" si="20"/>
        <v>63.850000000000023</v>
      </c>
      <c r="B236">
        <v>337</v>
      </c>
      <c r="C236">
        <v>81060</v>
      </c>
      <c r="D236">
        <v>1.2599</v>
      </c>
      <c r="E236">
        <v>886.37</v>
      </c>
      <c r="F236">
        <v>695.06000000000006</v>
      </c>
      <c r="G236">
        <f t="shared" si="21"/>
        <v>1.2752424251143786</v>
      </c>
      <c r="H236" s="34">
        <v>1.679E-5</v>
      </c>
      <c r="I236" s="34">
        <f t="shared" si="22"/>
        <v>1.3326454480514326E-5</v>
      </c>
      <c r="J236">
        <v>1.9827999999999998E-2</v>
      </c>
      <c r="K236">
        <f t="shared" si="23"/>
        <v>1.7755290640295226E-5</v>
      </c>
      <c r="L236" s="34">
        <f t="shared" si="24"/>
        <v>0.75056245208795647</v>
      </c>
      <c r="M236" t="s">
        <v>265</v>
      </c>
      <c r="N236" s="21"/>
    </row>
    <row r="237" spans="1:14" ht="13">
      <c r="A237">
        <f t="shared" si="20"/>
        <v>73.850000000000023</v>
      </c>
      <c r="B237">
        <v>347</v>
      </c>
      <c r="C237">
        <v>81060</v>
      </c>
      <c r="D237">
        <v>1.2232000000000001</v>
      </c>
      <c r="E237">
        <v>895.53000000000009</v>
      </c>
      <c r="F237">
        <v>704.41</v>
      </c>
      <c r="G237">
        <f t="shared" si="21"/>
        <v>1.2713192600900045</v>
      </c>
      <c r="H237" s="34">
        <v>1.7260000000000001E-5</v>
      </c>
      <c r="I237" s="34">
        <f t="shared" si="22"/>
        <v>1.4110529758011772E-5</v>
      </c>
      <c r="J237">
        <v>2.0664999999999999E-2</v>
      </c>
      <c r="K237">
        <f t="shared" si="23"/>
        <v>1.8865042939046941E-5</v>
      </c>
      <c r="L237" s="34">
        <f t="shared" si="24"/>
        <v>0.74797231067021552</v>
      </c>
      <c r="M237" t="s">
        <v>265</v>
      </c>
      <c r="N237" s="21"/>
    </row>
    <row r="238" spans="1:14" ht="13">
      <c r="A238">
        <f t="shared" si="20"/>
        <v>83.850000000000023</v>
      </c>
      <c r="B238">
        <v>357</v>
      </c>
      <c r="C238">
        <v>81060</v>
      </c>
      <c r="D238">
        <v>1.1887000000000001</v>
      </c>
      <c r="E238">
        <v>904.52</v>
      </c>
      <c r="F238">
        <v>713.58</v>
      </c>
      <c r="G238">
        <f t="shared" si="21"/>
        <v>1.2675803694049721</v>
      </c>
      <c r="H238" s="34">
        <v>1.7727000000000002E-5</v>
      </c>
      <c r="I238" s="34">
        <f t="shared" si="22"/>
        <v>1.4912930091696812E-5</v>
      </c>
      <c r="J238">
        <v>2.1506000000000001E-2</v>
      </c>
      <c r="K238">
        <f t="shared" si="23"/>
        <v>2.0001805724256009E-5</v>
      </c>
      <c r="L238" s="34">
        <f t="shared" si="24"/>
        <v>0.74557918906351717</v>
      </c>
      <c r="M238" t="s">
        <v>265</v>
      </c>
      <c r="N238" s="21"/>
    </row>
    <row r="239" spans="1:14" ht="13">
      <c r="A239">
        <f t="shared" si="20"/>
        <v>93.850000000000023</v>
      </c>
      <c r="B239">
        <v>367</v>
      </c>
      <c r="C239">
        <v>81060</v>
      </c>
      <c r="D239">
        <v>1.1560999999999999</v>
      </c>
      <c r="E239">
        <v>913.34</v>
      </c>
      <c r="F239">
        <v>722.55000000000007</v>
      </c>
      <c r="G239">
        <f t="shared" si="21"/>
        <v>1.2640509307314372</v>
      </c>
      <c r="H239" s="34">
        <v>1.8190999999999999E-5</v>
      </c>
      <c r="I239" s="34">
        <f t="shared" si="22"/>
        <v>1.5734798027852261E-5</v>
      </c>
      <c r="J239">
        <v>2.2349000000000001E-2</v>
      </c>
      <c r="K239">
        <f t="shared" si="23"/>
        <v>2.1165582059937105E-5</v>
      </c>
      <c r="L239" s="34">
        <f t="shared" si="24"/>
        <v>0.74341437827195833</v>
      </c>
      <c r="M239" t="s">
        <v>265</v>
      </c>
      <c r="N239" s="21"/>
    </row>
    <row r="240" spans="1:14" ht="13">
      <c r="A240">
        <f t="shared" si="20"/>
        <v>103.85000000000002</v>
      </c>
      <c r="B240">
        <v>377</v>
      </c>
      <c r="C240">
        <v>81060</v>
      </c>
      <c r="D240">
        <v>1.1252</v>
      </c>
      <c r="E240">
        <v>921.99</v>
      </c>
      <c r="F240">
        <v>731.34</v>
      </c>
      <c r="G240">
        <f t="shared" si="21"/>
        <v>1.2606858643038805</v>
      </c>
      <c r="H240" s="34">
        <v>1.8649999999999999E-5</v>
      </c>
      <c r="I240" s="34">
        <f t="shared" si="22"/>
        <v>1.6574831141130465E-5</v>
      </c>
      <c r="J240">
        <v>2.3192999999999998E-2</v>
      </c>
      <c r="K240">
        <f t="shared" si="23"/>
        <v>2.2356354824656369E-5</v>
      </c>
      <c r="L240" s="34">
        <f t="shared" si="24"/>
        <v>0.74139238132195073</v>
      </c>
      <c r="M240" t="s">
        <v>265</v>
      </c>
      <c r="N240" s="21"/>
    </row>
    <row r="241" spans="1:14" ht="13">
      <c r="A241">
        <f t="shared" si="20"/>
        <v>-56.149999999999977</v>
      </c>
      <c r="B241">
        <v>217</v>
      </c>
      <c r="C241">
        <v>91192.5</v>
      </c>
      <c r="D241">
        <v>2.2240000000000002</v>
      </c>
      <c r="E241">
        <v>776.19</v>
      </c>
      <c r="F241">
        <v>575.30999999999995</v>
      </c>
      <c r="G241">
        <f t="shared" si="21"/>
        <v>1.3491682744954896</v>
      </c>
      <c r="H241" s="34">
        <v>1.0910999999999999E-5</v>
      </c>
      <c r="I241" s="34">
        <f t="shared" si="22"/>
        <v>4.9060251798561141E-6</v>
      </c>
      <c r="J241">
        <v>1.0702E-2</v>
      </c>
      <c r="K241">
        <f t="shared" si="23"/>
        <v>6.199577886486852E-6</v>
      </c>
      <c r="L241" s="34">
        <f t="shared" si="24"/>
        <v>0.79134826107269673</v>
      </c>
      <c r="M241" t="s">
        <v>265</v>
      </c>
      <c r="N241" s="21"/>
    </row>
    <row r="242" spans="1:14" ht="13">
      <c r="A242">
        <f t="shared" si="20"/>
        <v>-46.149999999999977</v>
      </c>
      <c r="B242">
        <v>227</v>
      </c>
      <c r="C242">
        <v>91192.5</v>
      </c>
      <c r="D242">
        <v>2.1221000000000001</v>
      </c>
      <c r="E242">
        <v>783.59</v>
      </c>
      <c r="F242">
        <v>584.59</v>
      </c>
      <c r="G242">
        <f t="shared" si="21"/>
        <v>1.340409517781693</v>
      </c>
      <c r="H242" s="34">
        <v>1.1413999999999999E-5</v>
      </c>
      <c r="I242" s="34">
        <f t="shared" si="22"/>
        <v>5.3786343716130248E-6</v>
      </c>
      <c r="J242">
        <v>1.1354E-2</v>
      </c>
      <c r="K242">
        <f t="shared" si="23"/>
        <v>6.8280101736437493E-6</v>
      </c>
      <c r="L242" s="34">
        <f t="shared" si="24"/>
        <v>0.78773086665492342</v>
      </c>
      <c r="M242" t="s">
        <v>265</v>
      </c>
      <c r="N242" s="21"/>
    </row>
    <row r="243" spans="1:14" ht="13">
      <c r="A243">
        <f t="shared" si="20"/>
        <v>-36.149999999999977</v>
      </c>
      <c r="B243">
        <v>237</v>
      </c>
      <c r="C243">
        <v>91192.5</v>
      </c>
      <c r="D243">
        <v>2.0295000000000001</v>
      </c>
      <c r="E243">
        <v>791.92</v>
      </c>
      <c r="F243">
        <v>594.41</v>
      </c>
      <c r="G243">
        <f t="shared" si="21"/>
        <v>1.3322790666375062</v>
      </c>
      <c r="H243" s="34">
        <v>1.1915E-5</v>
      </c>
      <c r="I243" s="34">
        <f t="shared" si="22"/>
        <v>5.8709041635870903E-6</v>
      </c>
      <c r="J243">
        <v>1.2030000000000001E-2</v>
      </c>
      <c r="K243">
        <f t="shared" si="23"/>
        <v>7.4850595597948744E-6</v>
      </c>
      <c r="L243" s="34">
        <f t="shared" si="24"/>
        <v>0.78434969243557773</v>
      </c>
      <c r="M243" t="s">
        <v>265</v>
      </c>
      <c r="N243" s="21"/>
    </row>
    <row r="244" spans="1:14" ht="13">
      <c r="A244">
        <f t="shared" si="20"/>
        <v>-26.149999999999977</v>
      </c>
      <c r="B244">
        <v>247</v>
      </c>
      <c r="C244">
        <v>91192.5</v>
      </c>
      <c r="D244">
        <v>1.9449000000000001</v>
      </c>
      <c r="E244">
        <v>800.87</v>
      </c>
      <c r="F244">
        <v>604.55000000000007</v>
      </c>
      <c r="G244">
        <f t="shared" si="21"/>
        <v>1.3247374079894134</v>
      </c>
      <c r="H244" s="34">
        <v>1.2414E-5</v>
      </c>
      <c r="I244" s="34">
        <f t="shared" si="22"/>
        <v>6.3828474471695201E-6</v>
      </c>
      <c r="J244">
        <v>1.273E-2</v>
      </c>
      <c r="K244">
        <f t="shared" si="23"/>
        <v>8.1727666999969818E-6</v>
      </c>
      <c r="L244" s="34">
        <f t="shared" si="24"/>
        <v>0.78098980204241952</v>
      </c>
      <c r="M244" t="s">
        <v>265</v>
      </c>
      <c r="N244" s="21"/>
    </row>
    <row r="245" spans="1:14" ht="13">
      <c r="A245">
        <f t="shared" si="20"/>
        <v>-16.149999999999977</v>
      </c>
      <c r="B245">
        <v>257</v>
      </c>
      <c r="C245">
        <v>91192.5</v>
      </c>
      <c r="D245">
        <v>1.8673</v>
      </c>
      <c r="E245">
        <v>810.22</v>
      </c>
      <c r="F245">
        <v>614.85</v>
      </c>
      <c r="G245">
        <f t="shared" si="21"/>
        <v>1.3177522973082865</v>
      </c>
      <c r="H245" s="34">
        <v>1.2911999999999999E-5</v>
      </c>
      <c r="I245" s="34">
        <f t="shared" si="22"/>
        <v>6.9147967653831734E-6</v>
      </c>
      <c r="J245">
        <v>1.3454000000000001E-2</v>
      </c>
      <c r="K245">
        <f t="shared" si="23"/>
        <v>8.8927148522904523E-6</v>
      </c>
      <c r="L245" s="34">
        <f t="shared" si="24"/>
        <v>0.77757994945741038</v>
      </c>
      <c r="M245" t="s">
        <v>265</v>
      </c>
      <c r="N245" s="21"/>
    </row>
    <row r="246" spans="1:14" ht="13">
      <c r="A246">
        <f t="shared" si="20"/>
        <v>-6.1499999999999773</v>
      </c>
      <c r="B246">
        <v>267</v>
      </c>
      <c r="C246">
        <v>91192.5</v>
      </c>
      <c r="D246">
        <v>1.7958000000000001</v>
      </c>
      <c r="E246">
        <v>819.8</v>
      </c>
      <c r="F246">
        <v>625.2299999999999</v>
      </c>
      <c r="G246">
        <f t="shared" si="21"/>
        <v>1.3111974793276076</v>
      </c>
      <c r="H246" s="34">
        <v>1.3407000000000001E-5</v>
      </c>
      <c r="I246" s="34">
        <f t="shared" si="22"/>
        <v>7.4657534246575341E-6</v>
      </c>
      <c r="J246">
        <v>1.4200000000000001E-2</v>
      </c>
      <c r="K246">
        <f t="shared" si="23"/>
        <v>9.6454493136936781E-6</v>
      </c>
      <c r="L246" s="34">
        <f t="shared" si="24"/>
        <v>0.7740182112676055</v>
      </c>
      <c r="M246" t="s">
        <v>265</v>
      </c>
      <c r="N246" s="21"/>
    </row>
    <row r="247" spans="1:14" ht="13">
      <c r="A247">
        <f t="shared" si="20"/>
        <v>3.8500000000000227</v>
      </c>
      <c r="B247">
        <v>277</v>
      </c>
      <c r="C247">
        <v>91192.5</v>
      </c>
      <c r="D247">
        <v>1.7297</v>
      </c>
      <c r="E247">
        <v>829.5</v>
      </c>
      <c r="F247">
        <v>635.58000000000004</v>
      </c>
      <c r="G247">
        <f t="shared" si="21"/>
        <v>1.3051071462286414</v>
      </c>
      <c r="H247" s="34">
        <v>1.3899E-5</v>
      </c>
      <c r="I247" s="34">
        <f t="shared" si="22"/>
        <v>8.035497485113026E-6</v>
      </c>
      <c r="J247">
        <v>1.4966E-2</v>
      </c>
      <c r="K247">
        <f t="shared" si="23"/>
        <v>1.0430822739681449E-5</v>
      </c>
      <c r="L247" s="34">
        <f t="shared" si="24"/>
        <v>0.77036085126286247</v>
      </c>
      <c r="M247" t="s">
        <v>265</v>
      </c>
      <c r="N247" s="21"/>
    </row>
    <row r="248" spans="1:14" ht="13">
      <c r="A248">
        <f t="shared" si="20"/>
        <v>13.850000000000023</v>
      </c>
      <c r="B248">
        <v>287</v>
      </c>
      <c r="C248">
        <v>91192.5</v>
      </c>
      <c r="D248">
        <v>1.6682999999999999</v>
      </c>
      <c r="E248">
        <v>839.24</v>
      </c>
      <c r="F248">
        <v>645.87</v>
      </c>
      <c r="G248">
        <f t="shared" si="21"/>
        <v>1.2993946150154057</v>
      </c>
      <c r="H248" s="34">
        <v>1.4389000000000001E-5</v>
      </c>
      <c r="I248" s="34">
        <f t="shared" si="22"/>
        <v>8.6249475513996289E-6</v>
      </c>
      <c r="J248">
        <v>1.5748000000000002E-2</v>
      </c>
      <c r="K248">
        <f t="shared" si="23"/>
        <v>1.1247735143395326E-5</v>
      </c>
      <c r="L248" s="34">
        <f t="shared" si="24"/>
        <v>0.76681638049276102</v>
      </c>
      <c r="M248" t="s">
        <v>265</v>
      </c>
      <c r="N248" s="21"/>
    </row>
    <row r="249" spans="1:14" ht="13">
      <c r="A249">
        <f t="shared" si="20"/>
        <v>23.850000000000023</v>
      </c>
      <c r="B249">
        <v>297</v>
      </c>
      <c r="C249">
        <v>91192.5</v>
      </c>
      <c r="D249">
        <v>1.6113</v>
      </c>
      <c r="E249">
        <v>848.96</v>
      </c>
      <c r="F249">
        <v>656.05000000000007</v>
      </c>
      <c r="G249">
        <f t="shared" si="21"/>
        <v>1.2940477097782181</v>
      </c>
      <c r="H249" s="34">
        <v>1.4875000000000001E-5</v>
      </c>
      <c r="I249" s="34">
        <f t="shared" si="22"/>
        <v>9.2316762862285123E-6</v>
      </c>
      <c r="J249">
        <v>1.6545000000000001E-2</v>
      </c>
      <c r="K249">
        <f t="shared" si="23"/>
        <v>1.2094923786584612E-5</v>
      </c>
      <c r="L249" s="34">
        <f t="shared" si="24"/>
        <v>0.7632686612269568</v>
      </c>
      <c r="M249" t="s">
        <v>265</v>
      </c>
      <c r="N249" s="21"/>
    </row>
    <row r="250" spans="1:14" ht="13">
      <c r="A250">
        <f t="shared" si="20"/>
        <v>33.850000000000023</v>
      </c>
      <c r="B250">
        <v>307</v>
      </c>
      <c r="C250">
        <v>91192.5</v>
      </c>
      <c r="D250">
        <v>1.5581</v>
      </c>
      <c r="E250">
        <v>858.6</v>
      </c>
      <c r="F250">
        <v>666.08999999999992</v>
      </c>
      <c r="G250">
        <f t="shared" si="21"/>
        <v>1.289014997973247</v>
      </c>
      <c r="H250" s="34">
        <v>1.5359E-5</v>
      </c>
      <c r="I250" s="34">
        <f t="shared" si="22"/>
        <v>9.8575187728643852E-6</v>
      </c>
      <c r="J250">
        <v>1.7354000000000001E-2</v>
      </c>
      <c r="K250">
        <f t="shared" si="23"/>
        <v>1.2972192400531788E-5</v>
      </c>
      <c r="L250" s="34">
        <f t="shared" si="24"/>
        <v>0.75989612769390336</v>
      </c>
      <c r="M250" t="s">
        <v>265</v>
      </c>
      <c r="N250" s="21"/>
    </row>
    <row r="251" spans="1:14" ht="13">
      <c r="A251">
        <f t="shared" si="20"/>
        <v>43.850000000000023</v>
      </c>
      <c r="B251">
        <v>317</v>
      </c>
      <c r="C251">
        <v>91192.5</v>
      </c>
      <c r="D251">
        <v>1.5083</v>
      </c>
      <c r="E251">
        <v>868.14</v>
      </c>
      <c r="F251">
        <v>675.96999999999991</v>
      </c>
      <c r="G251">
        <f t="shared" si="21"/>
        <v>1.2842877642498929</v>
      </c>
      <c r="H251" s="34">
        <v>1.5838999999999999E-5</v>
      </c>
      <c r="I251" s="34">
        <f t="shared" si="22"/>
        <v>1.0501226546443014E-5</v>
      </c>
      <c r="J251">
        <v>1.8173000000000002E-2</v>
      </c>
      <c r="K251">
        <f t="shared" si="23"/>
        <v>1.3878710874829211E-5</v>
      </c>
      <c r="L251" s="34">
        <f t="shared" si="24"/>
        <v>0.7566427920541462</v>
      </c>
      <c r="M251" t="s">
        <v>265</v>
      </c>
      <c r="N251" s="21"/>
    </row>
    <row r="252" spans="1:14" ht="13">
      <c r="A252">
        <f t="shared" si="20"/>
        <v>53.850000000000023</v>
      </c>
      <c r="B252">
        <v>327</v>
      </c>
      <c r="C252">
        <v>91192.5</v>
      </c>
      <c r="D252">
        <v>1.4616</v>
      </c>
      <c r="E252">
        <v>877.55000000000007</v>
      </c>
      <c r="F252">
        <v>685.67</v>
      </c>
      <c r="G252">
        <f t="shared" si="21"/>
        <v>1.2798430731984776</v>
      </c>
      <c r="H252" s="34">
        <v>1.6316000000000001E-5</v>
      </c>
      <c r="I252" s="34">
        <f t="shared" si="22"/>
        <v>1.1163108921729612E-5</v>
      </c>
      <c r="J252">
        <v>1.8998999999999999E-2</v>
      </c>
      <c r="K252">
        <f t="shared" si="23"/>
        <v>1.4812567344204207E-5</v>
      </c>
      <c r="L252" s="34">
        <f t="shared" si="24"/>
        <v>0.75362418022001176</v>
      </c>
      <c r="M252" t="s">
        <v>265</v>
      </c>
      <c r="N252" s="21"/>
    </row>
    <row r="253" spans="1:14" ht="13">
      <c r="A253">
        <f t="shared" si="20"/>
        <v>63.850000000000023</v>
      </c>
      <c r="B253">
        <v>337</v>
      </c>
      <c r="C253">
        <v>91192.5</v>
      </c>
      <c r="D253">
        <v>1.4177999999999999</v>
      </c>
      <c r="E253">
        <v>886.82</v>
      </c>
      <c r="F253">
        <v>695.2</v>
      </c>
      <c r="G253">
        <f t="shared" si="21"/>
        <v>1.275632911392405</v>
      </c>
      <c r="H253" s="34">
        <v>1.679E-5</v>
      </c>
      <c r="I253" s="34">
        <f t="shared" si="22"/>
        <v>1.1842290873183806E-5</v>
      </c>
      <c r="J253">
        <v>1.9831000000000001E-2</v>
      </c>
      <c r="K253">
        <f t="shared" si="23"/>
        <v>1.577226856702373E-5</v>
      </c>
      <c r="L253" s="34">
        <f t="shared" si="24"/>
        <v>0.75082990267762595</v>
      </c>
      <c r="M253" t="s">
        <v>265</v>
      </c>
      <c r="N253" s="21"/>
    </row>
    <row r="254" spans="1:14" ht="13">
      <c r="A254">
        <f t="shared" si="20"/>
        <v>73.850000000000023</v>
      </c>
      <c r="B254">
        <v>347</v>
      </c>
      <c r="C254">
        <v>91192.5</v>
      </c>
      <c r="D254">
        <v>1.3766</v>
      </c>
      <c r="E254">
        <v>895.93</v>
      </c>
      <c r="F254">
        <v>704.54000000000008</v>
      </c>
      <c r="G254">
        <f t="shared" si="21"/>
        <v>1.2716524256961987</v>
      </c>
      <c r="H254" s="34">
        <v>1.7261E-5</v>
      </c>
      <c r="I254" s="34">
        <f t="shared" si="22"/>
        <v>1.2538863867499637E-5</v>
      </c>
      <c r="J254">
        <v>2.0669E-2</v>
      </c>
      <c r="K254">
        <f t="shared" si="23"/>
        <v>1.6758595591840876E-5</v>
      </c>
      <c r="L254" s="34">
        <f t="shared" si="24"/>
        <v>0.74820493153998735</v>
      </c>
      <c r="M254" t="s">
        <v>265</v>
      </c>
      <c r="N254" s="21"/>
    </row>
    <row r="255" spans="1:14" ht="13">
      <c r="A255">
        <f t="shared" si="20"/>
        <v>83.850000000000023</v>
      </c>
      <c r="B255">
        <v>357</v>
      </c>
      <c r="C255">
        <v>91192.5</v>
      </c>
      <c r="D255">
        <v>1.3376999999999999</v>
      </c>
      <c r="E255">
        <v>904.89</v>
      </c>
      <c r="F255">
        <v>713.69</v>
      </c>
      <c r="G255">
        <f t="shared" si="21"/>
        <v>1.2679034314618391</v>
      </c>
      <c r="H255" s="34">
        <v>1.7728E-5</v>
      </c>
      <c r="I255" s="34">
        <f t="shared" si="22"/>
        <v>1.3252597742393662E-5</v>
      </c>
      <c r="J255">
        <v>2.1509E-2</v>
      </c>
      <c r="K255">
        <f t="shared" si="23"/>
        <v>1.7769111137320737E-5</v>
      </c>
      <c r="L255" s="34">
        <f t="shared" si="24"/>
        <v>0.745822210237575</v>
      </c>
      <c r="M255" t="s">
        <v>265</v>
      </c>
      <c r="N255" s="21"/>
    </row>
    <row r="256" spans="1:14" ht="13">
      <c r="A256">
        <f t="shared" si="20"/>
        <v>93.850000000000023</v>
      </c>
      <c r="B256">
        <v>367</v>
      </c>
      <c r="C256">
        <v>91192.5</v>
      </c>
      <c r="D256">
        <v>1.3008999999999999</v>
      </c>
      <c r="E256">
        <v>913.67</v>
      </c>
      <c r="F256">
        <v>722.66</v>
      </c>
      <c r="G256">
        <f t="shared" si="21"/>
        <v>1.2643151689591232</v>
      </c>
      <c r="H256" s="34">
        <v>1.8190999999999999E-5</v>
      </c>
      <c r="I256" s="34">
        <f t="shared" si="22"/>
        <v>1.3983396110385118E-5</v>
      </c>
      <c r="J256">
        <v>2.2352E-2</v>
      </c>
      <c r="K256">
        <f t="shared" si="23"/>
        <v>1.8805423136394704E-5</v>
      </c>
      <c r="L256" s="34">
        <f t="shared" si="24"/>
        <v>0.74358316794917667</v>
      </c>
      <c r="M256" t="s">
        <v>265</v>
      </c>
      <c r="N256" s="21"/>
    </row>
    <row r="257" spans="1:14" ht="13">
      <c r="A257">
        <f t="shared" si="20"/>
        <v>103.85000000000002</v>
      </c>
      <c r="B257">
        <v>377</v>
      </c>
      <c r="C257">
        <v>91192.5</v>
      </c>
      <c r="D257">
        <v>1.2662</v>
      </c>
      <c r="E257">
        <v>922.29000000000008</v>
      </c>
      <c r="F257">
        <v>731.43000000000006</v>
      </c>
      <c r="G257">
        <f t="shared" si="21"/>
        <v>1.2609408965998112</v>
      </c>
      <c r="H257" s="34">
        <v>1.8651000000000002E-5</v>
      </c>
      <c r="I257" s="34">
        <f t="shared" si="22"/>
        <v>1.4729900489654085E-5</v>
      </c>
      <c r="J257">
        <v>2.3196000000000001E-2</v>
      </c>
      <c r="K257">
        <f t="shared" si="23"/>
        <v>1.9862929040230614E-5</v>
      </c>
      <c r="L257" s="34">
        <f t="shared" si="24"/>
        <v>0.74157746120020696</v>
      </c>
      <c r="M257" t="s">
        <v>265</v>
      </c>
      <c r="N257" s="21"/>
    </row>
    <row r="258" spans="1:14" ht="13">
      <c r="A258" s="21"/>
      <c r="B258" s="21"/>
      <c r="C258" s="21"/>
      <c r="D258" s="21"/>
      <c r="E258" s="21"/>
      <c r="F258" s="21"/>
      <c r="G258" s="24"/>
      <c r="H258" s="30"/>
      <c r="I258" s="28"/>
      <c r="J258" s="21"/>
      <c r="L258" s="25"/>
      <c r="M258" s="21"/>
      <c r="N258" s="21"/>
    </row>
    <row r="259" spans="1:14" ht="13">
      <c r="A259" s="21"/>
      <c r="B259" s="21"/>
      <c r="C259" s="21"/>
      <c r="D259" s="21"/>
      <c r="E259" s="21"/>
      <c r="F259" s="21"/>
      <c r="G259" s="24"/>
      <c r="H259" s="30"/>
      <c r="I259" s="28"/>
      <c r="J259" s="21"/>
      <c r="L259" s="25"/>
      <c r="M259" s="21"/>
      <c r="N259" s="21"/>
    </row>
    <row r="260" spans="1:14" ht="13">
      <c r="A260" s="21"/>
      <c r="B260" s="21"/>
      <c r="C260" s="21"/>
      <c r="D260" s="21"/>
      <c r="E260" s="21"/>
      <c r="F260" s="21"/>
      <c r="G260" s="24"/>
      <c r="H260" s="33"/>
      <c r="I260" s="28"/>
      <c r="J260" s="21"/>
      <c r="L260" s="25"/>
      <c r="M260" s="21"/>
      <c r="N260" s="21"/>
    </row>
    <row r="261" spans="1:14" ht="13">
      <c r="A261" s="21"/>
      <c r="B261" s="21"/>
      <c r="C261" s="21"/>
      <c r="D261" s="21"/>
      <c r="E261" s="21"/>
      <c r="F261" s="26"/>
      <c r="G261" s="24"/>
      <c r="H261" s="30"/>
      <c r="I261" s="28"/>
      <c r="J261" s="21"/>
      <c r="L261" s="25"/>
      <c r="M261" s="21"/>
      <c r="N261" s="21"/>
    </row>
    <row r="262" spans="1:14" ht="13">
      <c r="A262" s="21"/>
      <c r="B262" s="21"/>
      <c r="C262" s="21"/>
      <c r="D262" s="21"/>
      <c r="E262" s="21"/>
      <c r="F262" s="21"/>
      <c r="G262" s="24"/>
      <c r="H262" s="30"/>
      <c r="I262" s="28"/>
      <c r="J262" s="21"/>
      <c r="L262" s="25"/>
      <c r="M262" s="21"/>
      <c r="N262" s="21"/>
    </row>
    <row r="263" spans="1:14" ht="13">
      <c r="A263" s="21"/>
      <c r="B263" s="21"/>
      <c r="C263" s="21"/>
      <c r="D263" s="21"/>
      <c r="E263" s="21"/>
      <c r="F263" s="21"/>
      <c r="G263" s="24"/>
      <c r="H263" s="30"/>
      <c r="I263" s="28"/>
      <c r="J263" s="21"/>
      <c r="L263" s="25"/>
      <c r="M263" s="21"/>
      <c r="N263" s="21"/>
    </row>
    <row r="264" spans="1:14" ht="13">
      <c r="A264" s="21"/>
      <c r="B264" s="21"/>
      <c r="C264" s="21"/>
      <c r="D264" s="21"/>
      <c r="E264" s="21"/>
      <c r="F264" s="21"/>
      <c r="G264" s="24"/>
      <c r="H264" s="30"/>
      <c r="I264" s="28"/>
      <c r="J264" s="21"/>
      <c r="L264" s="25"/>
      <c r="M264" s="21"/>
      <c r="N264" s="21"/>
    </row>
    <row r="265" spans="1:14" ht="13">
      <c r="A265" s="21"/>
      <c r="B265" s="21"/>
      <c r="C265" s="21"/>
      <c r="D265" s="21"/>
      <c r="E265" s="21"/>
      <c r="F265" s="21"/>
      <c r="G265" s="24"/>
      <c r="H265" s="30"/>
      <c r="I265" s="28"/>
      <c r="J265" s="21"/>
      <c r="L265" s="25"/>
      <c r="M265" s="21"/>
      <c r="N265" s="21"/>
    </row>
    <row r="266" spans="1:14" ht="13">
      <c r="A266" s="21"/>
      <c r="B266" s="21"/>
      <c r="C266" s="21"/>
      <c r="D266" s="21"/>
      <c r="E266" s="21"/>
      <c r="F266" s="21"/>
      <c r="G266" s="24"/>
      <c r="H266" s="30"/>
      <c r="I266" s="28"/>
      <c r="J266" s="21"/>
      <c r="L266" s="25"/>
      <c r="M266" s="21"/>
      <c r="N266" s="21"/>
    </row>
    <row r="267" spans="1:14" ht="13">
      <c r="A267" s="21"/>
      <c r="B267" s="21"/>
      <c r="C267" s="21"/>
      <c r="D267" s="21"/>
      <c r="E267" s="21"/>
      <c r="F267" s="21"/>
      <c r="G267" s="24"/>
      <c r="H267" s="30"/>
      <c r="I267" s="28"/>
      <c r="J267" s="21"/>
      <c r="L267" s="25"/>
      <c r="M267" s="21"/>
      <c r="N267" s="21"/>
    </row>
    <row r="268" spans="1:14" ht="13">
      <c r="A268" s="21"/>
      <c r="B268" s="21"/>
      <c r="C268" s="21"/>
      <c r="D268" s="21"/>
      <c r="E268" s="21"/>
      <c r="F268" s="21"/>
      <c r="G268" s="24"/>
      <c r="H268" s="30"/>
      <c r="I268" s="28"/>
      <c r="J268" s="21"/>
      <c r="L268" s="25"/>
      <c r="M268" s="21"/>
      <c r="N268" s="21"/>
    </row>
    <row r="269" spans="1:14" ht="13">
      <c r="A269" s="21"/>
      <c r="B269" s="21"/>
      <c r="C269" s="21"/>
      <c r="D269" s="21"/>
      <c r="E269" s="21"/>
      <c r="F269" s="21"/>
      <c r="G269" s="24"/>
      <c r="H269" s="30"/>
      <c r="I269" s="28"/>
      <c r="J269" s="21"/>
      <c r="L269" s="25"/>
      <c r="M269" s="21"/>
      <c r="N269" s="21"/>
    </row>
    <row r="270" spans="1:14" ht="13">
      <c r="A270" s="21"/>
      <c r="B270" s="21"/>
      <c r="C270" s="21"/>
      <c r="D270" s="21"/>
      <c r="E270" s="21"/>
      <c r="F270" s="21"/>
      <c r="G270" s="24"/>
      <c r="H270" s="30"/>
      <c r="I270" s="28"/>
      <c r="J270" s="21"/>
      <c r="L270" s="25"/>
      <c r="M270" s="21"/>
      <c r="N270" s="21"/>
    </row>
    <row r="271" spans="1:14" ht="13">
      <c r="A271" s="21"/>
      <c r="B271" s="21"/>
      <c r="C271" s="21"/>
      <c r="D271" s="21"/>
      <c r="E271" s="21"/>
      <c r="F271" s="21"/>
      <c r="G271" s="24"/>
      <c r="H271" s="30"/>
      <c r="I271" s="28"/>
      <c r="J271" s="21"/>
      <c r="L271" s="25"/>
      <c r="M271" s="21"/>
      <c r="N271" s="21"/>
    </row>
    <row r="272" spans="1:14" ht="13">
      <c r="A272" s="21"/>
      <c r="B272" s="21"/>
      <c r="C272" s="21"/>
      <c r="D272" s="21"/>
      <c r="E272" s="21"/>
      <c r="F272" s="21"/>
      <c r="G272" s="24"/>
      <c r="H272" s="30"/>
      <c r="I272" s="28"/>
      <c r="J272" s="21"/>
      <c r="L272" s="25"/>
      <c r="M272" s="21"/>
      <c r="N272" s="21"/>
    </row>
    <row r="273" spans="1:14" ht="13">
      <c r="A273" s="21"/>
      <c r="B273" s="21"/>
      <c r="C273" s="21"/>
      <c r="D273" s="21"/>
      <c r="E273" s="21"/>
      <c r="F273" s="21"/>
      <c r="G273" s="24"/>
      <c r="H273" s="30"/>
      <c r="I273" s="28"/>
      <c r="J273" s="21"/>
      <c r="L273" s="25"/>
      <c r="M273" s="21"/>
      <c r="N273" s="21"/>
    </row>
    <row r="274" spans="1:14" ht="13">
      <c r="A274" s="21"/>
      <c r="B274" s="21"/>
      <c r="C274" s="21"/>
      <c r="D274" s="21"/>
      <c r="E274" s="21"/>
      <c r="F274" s="21"/>
      <c r="G274" s="24"/>
      <c r="H274" s="30"/>
      <c r="I274" s="28"/>
      <c r="J274" s="21"/>
      <c r="L274" s="25"/>
      <c r="M274" s="21"/>
      <c r="N274" s="21"/>
    </row>
    <row r="275" spans="1:14" ht="13">
      <c r="A275" s="21"/>
      <c r="B275" s="21"/>
      <c r="C275" s="21"/>
      <c r="D275" s="21"/>
      <c r="E275" s="21"/>
      <c r="F275" s="21"/>
      <c r="G275" s="24"/>
      <c r="H275" s="30"/>
      <c r="I275" s="28"/>
      <c r="J275" s="21"/>
      <c r="L275" s="25"/>
      <c r="M275" s="21"/>
      <c r="N275" s="21"/>
    </row>
    <row r="276" spans="1:14" ht="13">
      <c r="A276" s="21"/>
      <c r="B276" s="21"/>
      <c r="C276" s="21"/>
      <c r="D276" s="21"/>
      <c r="E276" s="21"/>
      <c r="F276" s="21"/>
      <c r="G276" s="24"/>
      <c r="H276" s="30"/>
      <c r="I276" s="28"/>
      <c r="J276" s="21"/>
      <c r="L276" s="25"/>
      <c r="M276" s="21"/>
      <c r="N276" s="21"/>
    </row>
    <row r="277" spans="1:14" ht="13">
      <c r="A277" s="21"/>
      <c r="B277" s="21"/>
      <c r="C277" s="21"/>
      <c r="D277" s="21"/>
      <c r="E277" s="21"/>
      <c r="F277" s="21"/>
      <c r="G277" s="24"/>
      <c r="H277" s="30"/>
      <c r="I277" s="28"/>
      <c r="J277" s="21"/>
      <c r="L277" s="25"/>
      <c r="M277" s="21"/>
      <c r="N277" s="21"/>
    </row>
    <row r="278" spans="1:14" ht="13">
      <c r="A278" s="21"/>
      <c r="B278" s="21"/>
      <c r="C278" s="21"/>
      <c r="D278" s="21"/>
      <c r="E278" s="21"/>
      <c r="F278" s="21"/>
      <c r="G278" s="24"/>
      <c r="H278" s="30"/>
      <c r="I278" s="28"/>
      <c r="J278" s="21"/>
      <c r="L278" s="25"/>
      <c r="M278" s="21"/>
      <c r="N278" s="21"/>
    </row>
    <row r="279" spans="1:14" ht="13">
      <c r="A279" s="21"/>
      <c r="B279" s="21"/>
      <c r="C279" s="21"/>
      <c r="D279" s="21"/>
      <c r="E279" s="21"/>
      <c r="F279" s="21"/>
      <c r="G279" s="24"/>
      <c r="H279" s="30"/>
      <c r="I279" s="28"/>
      <c r="J279" s="21"/>
      <c r="L279" s="25"/>
      <c r="M279" s="21"/>
      <c r="N279" s="21"/>
    </row>
    <row r="280" spans="1:14" ht="13">
      <c r="A280" s="21"/>
      <c r="B280" s="21"/>
      <c r="C280" s="21"/>
      <c r="D280" s="21"/>
      <c r="E280" s="21"/>
      <c r="F280" s="21"/>
      <c r="G280" s="24"/>
      <c r="H280" s="30"/>
      <c r="I280" s="28"/>
      <c r="J280" s="21"/>
      <c r="L280" s="25"/>
      <c r="M280" s="21"/>
      <c r="N280" s="21"/>
    </row>
    <row r="281" spans="1:14" ht="13">
      <c r="A281" s="21"/>
      <c r="B281" s="21"/>
      <c r="C281" s="21"/>
      <c r="D281" s="21"/>
      <c r="E281" s="21"/>
      <c r="F281" s="21"/>
      <c r="G281" s="24"/>
      <c r="H281" s="30"/>
      <c r="I281" s="28"/>
      <c r="J281" s="21"/>
      <c r="L281" s="25"/>
      <c r="M281" s="21"/>
      <c r="N281" s="21"/>
    </row>
    <row r="282" spans="1:14" ht="13">
      <c r="A282" s="21"/>
      <c r="B282" s="21"/>
      <c r="C282" s="21"/>
      <c r="D282" s="21"/>
      <c r="E282" s="21"/>
      <c r="F282" s="21"/>
      <c r="G282" s="24"/>
      <c r="H282" s="30"/>
      <c r="I282" s="28"/>
      <c r="J282" s="21"/>
      <c r="L282" s="25"/>
      <c r="M282" s="21"/>
      <c r="N282" s="21"/>
    </row>
    <row r="283" spans="1:14" ht="13">
      <c r="A283" s="21"/>
      <c r="B283" s="21"/>
      <c r="C283" s="21"/>
      <c r="D283" s="21"/>
      <c r="E283" s="21"/>
      <c r="F283" s="21"/>
      <c r="G283" s="24"/>
      <c r="H283" s="33"/>
      <c r="I283" s="28"/>
      <c r="J283" s="21"/>
      <c r="L283" s="25"/>
      <c r="M283" s="21"/>
      <c r="N283" s="21"/>
    </row>
    <row r="284" spans="1:14" ht="13">
      <c r="A284" s="21"/>
      <c r="B284" s="21"/>
      <c r="C284" s="21"/>
      <c r="D284" s="21"/>
      <c r="E284" s="21"/>
      <c r="F284" s="26"/>
      <c r="G284" s="24"/>
      <c r="H284" s="30"/>
      <c r="I284" s="28"/>
      <c r="J284" s="21"/>
      <c r="L284" s="25"/>
      <c r="M284" s="21"/>
      <c r="N284" s="21"/>
    </row>
    <row r="285" spans="1:14" ht="13">
      <c r="A285" s="21"/>
      <c r="B285" s="21"/>
      <c r="C285" s="21"/>
      <c r="D285" s="21"/>
      <c r="E285" s="21"/>
      <c r="F285" s="21"/>
      <c r="G285" s="24"/>
      <c r="H285" s="30"/>
      <c r="I285" s="28"/>
      <c r="J285" s="21"/>
      <c r="L285" s="25"/>
      <c r="M285" s="21"/>
      <c r="N285" s="21"/>
    </row>
    <row r="286" spans="1:14" ht="13">
      <c r="A286" s="21"/>
      <c r="B286" s="21"/>
      <c r="C286" s="21"/>
      <c r="D286" s="21"/>
      <c r="E286" s="21"/>
      <c r="F286" s="21"/>
      <c r="G286" s="24"/>
      <c r="H286" s="30"/>
      <c r="I286" s="28"/>
      <c r="J286" s="21"/>
      <c r="L286" s="25"/>
      <c r="M286" s="21"/>
      <c r="N286" s="21"/>
    </row>
    <row r="287" spans="1:14" ht="13">
      <c r="A287" s="21"/>
      <c r="B287" s="21"/>
      <c r="C287" s="21"/>
      <c r="D287" s="21"/>
      <c r="E287" s="21"/>
      <c r="F287" s="21"/>
      <c r="G287" s="24"/>
      <c r="H287" s="30"/>
      <c r="I287" s="28"/>
      <c r="J287" s="21"/>
      <c r="L287" s="25"/>
      <c r="M287" s="21"/>
      <c r="N287" s="21"/>
    </row>
    <row r="288" spans="1:14" ht="13">
      <c r="A288" s="21"/>
      <c r="B288" s="21"/>
      <c r="C288" s="21"/>
      <c r="D288" s="21"/>
      <c r="E288" s="21"/>
      <c r="F288" s="21"/>
      <c r="G288" s="24"/>
      <c r="H288" s="30"/>
      <c r="I288" s="28"/>
      <c r="J288" s="21"/>
      <c r="L288" s="25"/>
      <c r="M288" s="21"/>
      <c r="N288" s="21"/>
    </row>
    <row r="289" spans="1:14" ht="13">
      <c r="A289" s="21"/>
      <c r="B289" s="21"/>
      <c r="C289" s="21"/>
      <c r="D289" s="21"/>
      <c r="E289" s="21"/>
      <c r="F289" s="21"/>
      <c r="G289" s="24"/>
      <c r="H289" s="30"/>
      <c r="I289" s="28"/>
      <c r="J289" s="21"/>
      <c r="L289" s="25"/>
      <c r="M289" s="21"/>
      <c r="N289" s="21"/>
    </row>
    <row r="290" spans="1:14" ht="13">
      <c r="A290" s="21"/>
      <c r="B290" s="21"/>
      <c r="C290" s="21"/>
      <c r="D290" s="21"/>
      <c r="E290" s="21"/>
      <c r="F290" s="21"/>
      <c r="G290" s="24"/>
      <c r="H290" s="30"/>
      <c r="I290" s="28"/>
      <c r="J290" s="21"/>
      <c r="L290" s="25"/>
      <c r="M290" s="21"/>
      <c r="N290" s="21"/>
    </row>
    <row r="291" spans="1:14" ht="13">
      <c r="A291" s="21"/>
      <c r="B291" s="21"/>
      <c r="C291" s="21"/>
      <c r="D291" s="21"/>
      <c r="E291" s="21"/>
      <c r="F291" s="21"/>
      <c r="G291" s="24"/>
      <c r="H291" s="30"/>
      <c r="I291" s="28"/>
      <c r="J291" s="21"/>
      <c r="L291" s="25"/>
      <c r="M291" s="21"/>
      <c r="N291" s="21"/>
    </row>
    <row r="292" spans="1:14" ht="13">
      <c r="A292" s="21"/>
      <c r="B292" s="21"/>
      <c r="C292" s="21"/>
      <c r="D292" s="21"/>
      <c r="E292" s="21"/>
      <c r="F292" s="21"/>
      <c r="G292" s="24"/>
      <c r="H292" s="30"/>
      <c r="I292" s="28"/>
      <c r="J292" s="21"/>
      <c r="L292" s="25"/>
      <c r="M292" s="21"/>
      <c r="N292" s="21"/>
    </row>
    <row r="293" spans="1:14" ht="13">
      <c r="A293" s="21"/>
      <c r="B293" s="21"/>
      <c r="C293" s="21"/>
      <c r="D293" s="26"/>
      <c r="E293" s="21"/>
      <c r="F293" s="26"/>
      <c r="G293" s="24"/>
      <c r="H293" s="33"/>
      <c r="I293" s="28"/>
      <c r="J293" s="26"/>
      <c r="L293" s="25"/>
      <c r="M293" s="21"/>
      <c r="N293" s="21"/>
    </row>
    <row r="294" spans="1:14" ht="13">
      <c r="A294" s="21"/>
      <c r="B294" s="21"/>
      <c r="C294" s="21"/>
      <c r="D294" s="21"/>
      <c r="E294" s="21"/>
      <c r="F294" s="21"/>
      <c r="G294" s="24"/>
      <c r="H294" s="30"/>
      <c r="I294" s="28"/>
      <c r="J294" s="21"/>
      <c r="L294" s="25"/>
      <c r="M294" s="21"/>
      <c r="N294" s="21"/>
    </row>
    <row r="295" spans="1:14" ht="13">
      <c r="A295" s="21"/>
      <c r="B295" s="21"/>
      <c r="C295" s="21"/>
      <c r="D295" s="21"/>
      <c r="E295" s="21"/>
      <c r="F295" s="21"/>
      <c r="G295" s="24"/>
      <c r="H295" s="30"/>
      <c r="I295" s="28"/>
      <c r="J295" s="21"/>
      <c r="L295" s="25"/>
      <c r="M295" s="21"/>
      <c r="N295" s="21"/>
    </row>
    <row r="296" spans="1:14" ht="13">
      <c r="A296" s="21"/>
      <c r="B296" s="21"/>
      <c r="C296" s="21"/>
      <c r="D296" s="21"/>
      <c r="E296" s="21"/>
      <c r="F296" s="21"/>
      <c r="G296" s="24"/>
      <c r="H296" s="30"/>
      <c r="I296" s="28"/>
      <c r="J296" s="21"/>
      <c r="L296" s="25"/>
      <c r="M296" s="21"/>
      <c r="N296" s="21"/>
    </row>
    <row r="297" spans="1:14" ht="13">
      <c r="A297" s="21"/>
      <c r="B297" s="21"/>
      <c r="C297" s="21"/>
      <c r="D297" s="21"/>
      <c r="E297" s="21"/>
      <c r="F297" s="21"/>
      <c r="G297" s="24"/>
      <c r="H297" s="30"/>
      <c r="I297" s="28"/>
      <c r="J297" s="21"/>
      <c r="L297" s="25"/>
      <c r="M297" s="21"/>
      <c r="N297" s="21"/>
    </row>
    <row r="298" spans="1:14" ht="13">
      <c r="A298" s="21"/>
      <c r="B298" s="21"/>
      <c r="C298" s="21"/>
      <c r="D298" s="21"/>
      <c r="E298" s="21"/>
      <c r="F298" s="21"/>
      <c r="G298" s="24"/>
      <c r="H298" s="30"/>
      <c r="I298" s="28"/>
      <c r="J298" s="21"/>
      <c r="L298" s="25"/>
      <c r="M298" s="21"/>
      <c r="N298" s="21"/>
    </row>
    <row r="299" spans="1:14" ht="13">
      <c r="A299" s="21"/>
      <c r="B299" s="21"/>
      <c r="C299" s="21"/>
      <c r="D299" s="21"/>
      <c r="E299" s="21"/>
      <c r="F299" s="21"/>
      <c r="G299" s="24"/>
      <c r="H299" s="30"/>
      <c r="I299" s="28"/>
      <c r="J299" s="21"/>
      <c r="L299" s="25"/>
      <c r="M299" s="21"/>
      <c r="N299" s="21"/>
    </row>
    <row r="300" spans="1:14" ht="13">
      <c r="A300" s="21"/>
      <c r="B300" s="21"/>
      <c r="C300" s="21"/>
      <c r="D300" s="21"/>
      <c r="E300" s="21"/>
      <c r="F300" s="21"/>
      <c r="G300" s="24"/>
      <c r="H300" s="30"/>
      <c r="I300" s="28"/>
      <c r="J300" s="21"/>
      <c r="L300" s="25"/>
      <c r="M300" s="21"/>
      <c r="N300" s="21"/>
    </row>
    <row r="301" spans="1:14" ht="13">
      <c r="A301" s="21"/>
      <c r="B301" s="21"/>
      <c r="C301" s="21"/>
      <c r="D301" s="21"/>
      <c r="E301" s="21"/>
      <c r="F301" s="21"/>
      <c r="G301" s="24"/>
      <c r="H301" s="30"/>
      <c r="I301" s="28"/>
      <c r="J301" s="21"/>
      <c r="L301" s="25"/>
      <c r="M301" s="21"/>
      <c r="N301" s="21"/>
    </row>
    <row r="302" spans="1:14" ht="13">
      <c r="A302" s="21"/>
      <c r="B302" s="21"/>
      <c r="C302" s="21"/>
      <c r="D302" s="21"/>
      <c r="E302" s="21"/>
      <c r="F302" s="21"/>
      <c r="G302" s="24"/>
      <c r="H302" s="30"/>
      <c r="I302" s="28"/>
      <c r="J302" s="21"/>
      <c r="L302" s="25"/>
      <c r="M302" s="21"/>
      <c r="N302" s="21"/>
    </row>
    <row r="303" spans="1:14" ht="13">
      <c r="A303" s="21"/>
      <c r="B303" s="21"/>
      <c r="C303" s="21"/>
      <c r="D303" s="21"/>
      <c r="E303" s="21"/>
      <c r="F303" s="21"/>
      <c r="G303" s="24"/>
      <c r="H303" s="30"/>
      <c r="I303" s="28"/>
      <c r="J303" s="21"/>
      <c r="L303" s="25"/>
      <c r="M303" s="21"/>
      <c r="N303" s="21"/>
    </row>
    <row r="304" spans="1:14" ht="13">
      <c r="A304" s="21"/>
      <c r="B304" s="21"/>
      <c r="C304" s="21"/>
      <c r="D304" s="21"/>
      <c r="E304" s="21"/>
      <c r="F304" s="21"/>
      <c r="G304" s="24"/>
      <c r="H304" s="30"/>
      <c r="I304" s="28"/>
      <c r="J304" s="21"/>
      <c r="L304" s="25"/>
      <c r="M304" s="21"/>
      <c r="N304" s="21"/>
    </row>
    <row r="305" spans="1:14" ht="13">
      <c r="A305" s="21"/>
      <c r="B305" s="21"/>
      <c r="C305" s="21"/>
      <c r="D305" s="21"/>
      <c r="E305" s="21"/>
      <c r="F305" s="21"/>
      <c r="G305" s="24"/>
      <c r="H305" s="30"/>
      <c r="I305" s="28"/>
      <c r="J305" s="21"/>
      <c r="L305" s="25"/>
      <c r="M305" s="21"/>
      <c r="N305" s="21"/>
    </row>
    <row r="306" spans="1:14" ht="13">
      <c r="A306" s="21"/>
      <c r="B306" s="21"/>
      <c r="C306" s="21"/>
      <c r="D306" s="21"/>
      <c r="E306" s="21"/>
      <c r="F306" s="21"/>
      <c r="G306" s="24"/>
      <c r="H306" s="30"/>
      <c r="I306" s="28"/>
      <c r="J306" s="21"/>
      <c r="L306" s="25"/>
      <c r="M306" s="21"/>
      <c r="N306" s="21"/>
    </row>
    <row r="307" spans="1:14" ht="13">
      <c r="A307" s="21"/>
      <c r="B307" s="21"/>
      <c r="C307" s="21"/>
      <c r="D307" s="21"/>
      <c r="E307" s="21"/>
      <c r="F307" s="26"/>
      <c r="G307" s="24"/>
      <c r="H307" s="30"/>
      <c r="I307" s="28"/>
      <c r="J307" s="21"/>
      <c r="L307" s="25"/>
      <c r="M307" s="21"/>
      <c r="N307" s="21"/>
    </row>
    <row r="308" spans="1:14" ht="13">
      <c r="A308" s="21"/>
      <c r="B308" s="21"/>
      <c r="C308" s="21"/>
      <c r="D308" s="21"/>
      <c r="E308" s="21"/>
      <c r="F308" s="21"/>
      <c r="G308" s="24"/>
      <c r="H308" s="30"/>
      <c r="I308" s="28"/>
      <c r="J308" s="21"/>
      <c r="L308" s="25"/>
      <c r="M308" s="21"/>
      <c r="N308" s="21"/>
    </row>
    <row r="309" spans="1:14" ht="13">
      <c r="A309" s="21"/>
      <c r="B309" s="21"/>
      <c r="C309" s="21"/>
      <c r="D309" s="21"/>
      <c r="E309" s="21"/>
      <c r="F309" s="21"/>
      <c r="G309" s="24"/>
      <c r="H309" s="30"/>
      <c r="I309" s="28"/>
      <c r="J309" s="21"/>
      <c r="L309" s="25"/>
      <c r="M309" s="21"/>
      <c r="N309" s="21"/>
    </row>
    <row r="310" spans="1:14" ht="13">
      <c r="A310" s="21"/>
      <c r="B310" s="21"/>
      <c r="C310" s="21"/>
      <c r="D310" s="21"/>
      <c r="E310" s="21"/>
      <c r="F310" s="21"/>
      <c r="G310" s="24"/>
      <c r="H310" s="30"/>
      <c r="I310" s="28"/>
      <c r="J310" s="21"/>
      <c r="L310" s="25"/>
      <c r="M310" s="21"/>
      <c r="N310" s="21"/>
    </row>
    <row r="311" spans="1:14" ht="13">
      <c r="A311" s="21"/>
      <c r="B311" s="21"/>
      <c r="C311" s="21"/>
      <c r="D311" s="21"/>
      <c r="E311" s="21"/>
      <c r="F311" s="21"/>
      <c r="G311" s="24"/>
      <c r="H311" s="30"/>
      <c r="I311" s="28"/>
      <c r="J311" s="21"/>
      <c r="L311" s="25"/>
      <c r="M311" s="21"/>
      <c r="N311" s="21"/>
    </row>
    <row r="312" spans="1:14" ht="13">
      <c r="A312" s="21"/>
      <c r="B312" s="21"/>
      <c r="C312" s="21"/>
      <c r="D312" s="21"/>
      <c r="E312" s="21"/>
      <c r="F312" s="21"/>
      <c r="G312" s="24"/>
      <c r="H312" s="30"/>
      <c r="I312" s="28"/>
      <c r="J312" s="21"/>
      <c r="L312" s="25"/>
      <c r="M312" s="21"/>
      <c r="N312" s="21"/>
    </row>
    <row r="313" spans="1:14" ht="13">
      <c r="A313" s="21"/>
      <c r="B313" s="21"/>
      <c r="C313" s="21"/>
      <c r="D313" s="21"/>
      <c r="E313" s="21"/>
      <c r="F313" s="21"/>
      <c r="G313" s="24"/>
      <c r="H313" s="30"/>
      <c r="I313" s="28"/>
      <c r="J313" s="21"/>
      <c r="L313" s="25"/>
      <c r="M313" s="21"/>
      <c r="N313" s="21"/>
    </row>
    <row r="314" spans="1:14" ht="13">
      <c r="A314" s="21"/>
      <c r="B314" s="21"/>
      <c r="C314" s="21"/>
      <c r="D314" s="21"/>
      <c r="E314" s="21"/>
      <c r="F314" s="21"/>
      <c r="G314" s="24"/>
      <c r="H314" s="33"/>
      <c r="I314" s="28"/>
      <c r="J314" s="21"/>
      <c r="L314" s="25"/>
      <c r="M314" s="21"/>
      <c r="N314" s="21"/>
    </row>
    <row r="315" spans="1:14" ht="13">
      <c r="A315" s="21"/>
      <c r="B315" s="21"/>
      <c r="C315" s="21"/>
      <c r="D315" s="21"/>
      <c r="E315" s="21"/>
      <c r="F315" s="21"/>
      <c r="G315" s="24"/>
      <c r="H315" s="30"/>
      <c r="I315" s="28"/>
      <c r="J315" s="21"/>
      <c r="L315" s="25"/>
      <c r="M315" s="21"/>
      <c r="N315" s="21"/>
    </row>
    <row r="316" spans="1:14" ht="13">
      <c r="A316" s="21"/>
      <c r="B316" s="21"/>
      <c r="C316" s="21"/>
      <c r="D316" s="26"/>
      <c r="E316" s="21"/>
      <c r="F316" s="26"/>
      <c r="G316" s="24"/>
      <c r="H316" s="33"/>
      <c r="I316" s="28"/>
      <c r="J316" s="26"/>
      <c r="L316" s="25"/>
      <c r="M316" s="21"/>
      <c r="N316" s="21"/>
    </row>
    <row r="317" spans="1:14" ht="13">
      <c r="A317" s="21"/>
      <c r="B317" s="21"/>
      <c r="C317" s="21"/>
      <c r="D317" s="21"/>
      <c r="E317" s="21"/>
      <c r="F317" s="21"/>
      <c r="G317" s="24"/>
      <c r="H317" s="30"/>
      <c r="I317" s="28"/>
      <c r="J317" s="21"/>
      <c r="L317" s="25"/>
      <c r="M317" s="21"/>
      <c r="N317" s="21"/>
    </row>
    <row r="318" spans="1:14" ht="13">
      <c r="A318" s="21"/>
      <c r="B318" s="21"/>
      <c r="C318" s="21"/>
      <c r="D318" s="21"/>
      <c r="E318" s="21"/>
      <c r="F318" s="21"/>
      <c r="G318" s="24"/>
      <c r="H318" s="33"/>
      <c r="I318" s="28"/>
      <c r="J318" s="21"/>
      <c r="L318" s="25"/>
      <c r="M318" s="21"/>
      <c r="N318" s="21"/>
    </row>
    <row r="319" spans="1:14" ht="13">
      <c r="A319" s="21"/>
      <c r="B319" s="21"/>
      <c r="C319" s="21"/>
      <c r="D319" s="21"/>
      <c r="E319" s="21"/>
      <c r="F319" s="21"/>
      <c r="G319" s="24"/>
      <c r="H319" s="30"/>
      <c r="I319" s="28"/>
      <c r="J319" s="21"/>
      <c r="L319" s="25"/>
      <c r="M319" s="21"/>
      <c r="N319" s="21"/>
    </row>
    <row r="320" spans="1:14" ht="13">
      <c r="A320" s="21"/>
      <c r="B320" s="21"/>
      <c r="C320" s="21"/>
      <c r="D320" s="21"/>
      <c r="E320" s="21"/>
      <c r="F320" s="21"/>
      <c r="G320" s="24"/>
      <c r="H320" s="30"/>
      <c r="I320" s="28"/>
      <c r="J320" s="21"/>
      <c r="L320" s="25"/>
      <c r="M320" s="21"/>
      <c r="N320" s="21"/>
    </row>
    <row r="321" spans="1:14" ht="13">
      <c r="A321" s="21"/>
      <c r="B321" s="21"/>
      <c r="C321" s="21"/>
      <c r="D321" s="21"/>
      <c r="E321" s="21"/>
      <c r="F321" s="21"/>
      <c r="G321" s="24"/>
      <c r="H321" s="30"/>
      <c r="I321" s="28"/>
      <c r="J321" s="21"/>
      <c r="L321" s="25"/>
      <c r="M321" s="21"/>
      <c r="N321" s="21"/>
    </row>
    <row r="322" spans="1:14" ht="13">
      <c r="A322" s="21"/>
      <c r="B322" s="21"/>
      <c r="C322" s="21"/>
      <c r="D322" s="21"/>
      <c r="E322" s="21"/>
      <c r="F322" s="21"/>
      <c r="G322" s="24"/>
      <c r="H322" s="30"/>
      <c r="I322" s="28"/>
      <c r="J322" s="21"/>
      <c r="L322" s="25"/>
      <c r="M322" s="21"/>
      <c r="N322" s="21"/>
    </row>
    <row r="323" spans="1:14" ht="13">
      <c r="A323" s="21"/>
      <c r="B323" s="21"/>
      <c r="C323" s="21"/>
      <c r="D323" s="21"/>
      <c r="E323" s="21"/>
      <c r="F323" s="21"/>
      <c r="G323" s="24"/>
      <c r="H323" s="30"/>
      <c r="I323" s="28"/>
      <c r="J323" s="21"/>
      <c r="L323" s="25"/>
      <c r="M323" s="21"/>
      <c r="N323" s="21"/>
    </row>
    <row r="324" spans="1:14" ht="13">
      <c r="A324" s="21"/>
      <c r="B324" s="21"/>
      <c r="C324" s="21"/>
      <c r="D324" s="21"/>
      <c r="E324" s="21"/>
      <c r="F324" s="21"/>
      <c r="G324" s="24"/>
      <c r="H324" s="30"/>
      <c r="I324" s="28"/>
      <c r="J324" s="21"/>
      <c r="L324" s="25"/>
      <c r="M324" s="21"/>
      <c r="N324" s="21"/>
    </row>
    <row r="325" spans="1:14" ht="13">
      <c r="A325" s="21"/>
      <c r="B325" s="21"/>
      <c r="C325" s="21"/>
      <c r="D325" s="21"/>
      <c r="E325" s="21"/>
      <c r="F325" s="21"/>
      <c r="G325" s="24"/>
      <c r="H325" s="30"/>
      <c r="I325" s="28"/>
      <c r="J325" s="21"/>
      <c r="L325" s="25"/>
      <c r="M325" s="21"/>
      <c r="N325" s="21"/>
    </row>
    <row r="326" spans="1:14" ht="13">
      <c r="A326" s="21"/>
      <c r="B326" s="21"/>
      <c r="C326" s="21"/>
      <c r="D326" s="21"/>
      <c r="E326" s="21"/>
      <c r="F326" s="21"/>
      <c r="G326" s="24"/>
      <c r="H326" s="30"/>
      <c r="I326" s="28"/>
      <c r="J326" s="21"/>
      <c r="L326" s="25"/>
      <c r="M326" s="21"/>
      <c r="N326" s="21"/>
    </row>
    <row r="327" spans="1:14" ht="13">
      <c r="A327" s="21"/>
      <c r="B327" s="21"/>
      <c r="C327" s="21"/>
      <c r="D327" s="26"/>
      <c r="E327" s="21"/>
      <c r="F327" s="21"/>
      <c r="G327" s="24"/>
      <c r="H327" s="30"/>
      <c r="I327" s="28"/>
      <c r="J327" s="26"/>
      <c r="L327" s="25"/>
      <c r="M327" s="21"/>
      <c r="N327" s="21"/>
    </row>
    <row r="328" spans="1:14" ht="13">
      <c r="A328" s="21"/>
      <c r="B328" s="21"/>
      <c r="C328" s="21"/>
      <c r="D328" s="26"/>
      <c r="E328" s="21"/>
      <c r="F328" s="21"/>
      <c r="G328" s="24"/>
      <c r="H328" s="30"/>
      <c r="I328" s="28"/>
      <c r="J328" s="26"/>
      <c r="L328" s="25"/>
      <c r="M328" s="21"/>
      <c r="N328" s="21"/>
    </row>
    <row r="329" spans="1:14" ht="13">
      <c r="A329" s="21"/>
      <c r="B329" s="21"/>
      <c r="C329" s="21"/>
      <c r="D329" s="21"/>
      <c r="E329" s="21"/>
      <c r="F329" s="21"/>
      <c r="G329" s="24"/>
      <c r="H329" s="30"/>
      <c r="I329" s="28"/>
      <c r="J329" s="21"/>
      <c r="L329" s="25"/>
      <c r="M329" s="21"/>
      <c r="N329" s="21"/>
    </row>
    <row r="330" spans="1:14" ht="13">
      <c r="A330" s="21"/>
      <c r="B330" s="21"/>
      <c r="C330" s="21"/>
      <c r="D330" s="21"/>
      <c r="E330" s="21"/>
      <c r="F330" s="26"/>
      <c r="G330" s="24"/>
      <c r="H330" s="30"/>
      <c r="I330" s="28"/>
      <c r="J330" s="21"/>
      <c r="L330" s="25"/>
      <c r="M330" s="21"/>
      <c r="N330" s="21"/>
    </row>
    <row r="331" spans="1:14" ht="13">
      <c r="A331" s="21"/>
      <c r="B331" s="21"/>
      <c r="C331" s="21"/>
      <c r="D331" s="21"/>
      <c r="E331" s="21"/>
      <c r="F331" s="21"/>
      <c r="G331" s="24"/>
      <c r="H331" s="30"/>
      <c r="I331" s="28"/>
      <c r="J331" s="21"/>
      <c r="L331" s="25"/>
      <c r="M331" s="21"/>
      <c r="N331" s="21"/>
    </row>
    <row r="332" spans="1:14" ht="13">
      <c r="A332" s="21"/>
      <c r="B332" s="21"/>
      <c r="C332" s="21"/>
      <c r="D332" s="21"/>
      <c r="E332" s="21"/>
      <c r="F332" s="21"/>
      <c r="G332" s="24"/>
      <c r="H332" s="30"/>
      <c r="I332" s="28"/>
      <c r="J332" s="21"/>
      <c r="L332" s="25"/>
      <c r="M332" s="21"/>
      <c r="N332" s="21"/>
    </row>
    <row r="333" spans="1:14" ht="13">
      <c r="A333" s="21"/>
      <c r="B333" s="21"/>
      <c r="C333" s="21"/>
      <c r="D333" s="21"/>
      <c r="E333" s="21"/>
      <c r="F333" s="21"/>
      <c r="G333" s="24"/>
      <c r="H333" s="33"/>
      <c r="I333" s="28"/>
      <c r="J333" s="21"/>
      <c r="L333" s="25"/>
      <c r="M333" s="21"/>
      <c r="N333" s="21"/>
    </row>
    <row r="334" spans="1:14" ht="13">
      <c r="A334" s="21"/>
      <c r="B334" s="21"/>
      <c r="C334" s="21"/>
      <c r="D334" s="21"/>
      <c r="E334" s="21"/>
      <c r="F334" s="21"/>
      <c r="G334" s="24"/>
      <c r="H334" s="33"/>
      <c r="I334" s="28"/>
      <c r="J334" s="21"/>
      <c r="L334" s="25"/>
      <c r="M334" s="21"/>
      <c r="N334" s="21"/>
    </row>
    <row r="335" spans="1:14" ht="13">
      <c r="A335" s="21"/>
      <c r="B335" s="21"/>
      <c r="C335" s="21"/>
      <c r="D335" s="21"/>
      <c r="E335" s="21"/>
      <c r="F335" s="26"/>
      <c r="G335" s="24"/>
      <c r="H335" s="30"/>
      <c r="I335" s="28"/>
      <c r="J335" s="21"/>
      <c r="L335" s="25"/>
      <c r="M335" s="21"/>
      <c r="N335" s="21"/>
    </row>
    <row r="336" spans="1:14" ht="13">
      <c r="A336" s="21"/>
      <c r="B336" s="21"/>
      <c r="C336" s="21"/>
      <c r="D336" s="21"/>
      <c r="E336" s="21"/>
      <c r="F336" s="21"/>
      <c r="G336" s="24"/>
      <c r="H336" s="30"/>
      <c r="I336" s="28"/>
      <c r="J336" s="21"/>
      <c r="L336" s="25"/>
      <c r="M336" s="21"/>
      <c r="N336" s="21"/>
    </row>
    <row r="337" spans="1:14" ht="13">
      <c r="A337" s="21"/>
      <c r="B337" s="21"/>
      <c r="C337" s="21"/>
      <c r="D337" s="21"/>
      <c r="E337" s="21"/>
      <c r="F337" s="21"/>
      <c r="G337" s="24"/>
      <c r="H337" s="33"/>
      <c r="I337" s="28"/>
      <c r="J337" s="21"/>
      <c r="L337" s="25"/>
      <c r="M337" s="21"/>
      <c r="N337" s="21"/>
    </row>
    <row r="338" spans="1:14" ht="13">
      <c r="A338" s="21"/>
      <c r="B338" s="21"/>
      <c r="C338" s="21"/>
      <c r="D338" s="21"/>
      <c r="E338" s="21"/>
      <c r="F338" s="21"/>
      <c r="G338" s="24"/>
      <c r="H338" s="33"/>
      <c r="I338" s="28"/>
      <c r="J338" s="21"/>
      <c r="L338" s="25"/>
      <c r="M338" s="21"/>
      <c r="N338" s="21"/>
    </row>
    <row r="339" spans="1:14" ht="13">
      <c r="A339" s="21"/>
      <c r="B339" s="21"/>
      <c r="C339" s="21"/>
      <c r="D339" s="26"/>
      <c r="E339" s="21"/>
      <c r="F339" s="26"/>
      <c r="G339" s="24"/>
      <c r="H339" s="33"/>
      <c r="I339" s="28"/>
      <c r="J339" s="26"/>
      <c r="L339" s="25"/>
      <c r="M339" s="21"/>
      <c r="N339" s="21"/>
    </row>
    <row r="340" spans="1:14" ht="13">
      <c r="A340" s="21"/>
      <c r="B340" s="21"/>
      <c r="C340" s="21"/>
      <c r="D340" s="21"/>
      <c r="E340" s="21"/>
      <c r="F340" s="21"/>
      <c r="G340" s="24"/>
      <c r="H340" s="30"/>
      <c r="I340" s="28"/>
      <c r="J340" s="21"/>
      <c r="L340" s="25"/>
      <c r="M340" s="21"/>
      <c r="N340" s="21"/>
    </row>
    <row r="341" spans="1:14" ht="13">
      <c r="A341" s="21"/>
      <c r="B341" s="21"/>
      <c r="C341" s="21"/>
      <c r="D341" s="21"/>
      <c r="E341" s="21"/>
      <c r="F341" s="21"/>
      <c r="G341" s="24"/>
      <c r="H341" s="33"/>
      <c r="I341" s="28"/>
      <c r="J341" s="21"/>
      <c r="L341" s="25"/>
      <c r="M341" s="21"/>
      <c r="N341" s="21"/>
    </row>
    <row r="342" spans="1:14" ht="13">
      <c r="A342" s="21"/>
      <c r="B342" s="21"/>
      <c r="C342" s="21"/>
      <c r="D342" s="21"/>
      <c r="E342" s="21"/>
      <c r="F342" s="21"/>
      <c r="G342" s="24"/>
      <c r="H342" s="30"/>
      <c r="I342" s="28"/>
      <c r="J342" s="21"/>
      <c r="L342" s="25"/>
      <c r="M342" s="21"/>
      <c r="N342" s="21"/>
    </row>
    <row r="343" spans="1:14" ht="13">
      <c r="A343" s="21"/>
      <c r="B343" s="21"/>
      <c r="C343" s="21"/>
      <c r="D343" s="21"/>
      <c r="E343" s="21"/>
      <c r="F343" s="21"/>
      <c r="G343" s="24"/>
      <c r="H343" s="30"/>
      <c r="I343" s="28"/>
      <c r="J343" s="21"/>
      <c r="L343" s="25"/>
      <c r="M343" s="21"/>
      <c r="N343" s="21"/>
    </row>
    <row r="344" spans="1:14" ht="13">
      <c r="A344" s="21"/>
      <c r="B344" s="21"/>
      <c r="C344" s="21"/>
      <c r="D344" s="21"/>
      <c r="E344" s="21"/>
      <c r="F344" s="21"/>
      <c r="G344" s="24"/>
      <c r="H344" s="30"/>
      <c r="I344" s="28"/>
      <c r="J344" s="21"/>
      <c r="L344" s="25"/>
      <c r="M344" s="21"/>
      <c r="N344" s="21"/>
    </row>
    <row r="345" spans="1:14" ht="13">
      <c r="A345" s="21"/>
      <c r="B345" s="21"/>
      <c r="C345" s="21"/>
      <c r="D345" s="21"/>
      <c r="E345" s="21"/>
      <c r="F345" s="21"/>
      <c r="G345" s="24"/>
      <c r="H345" s="30"/>
      <c r="I345" s="28"/>
      <c r="J345" s="21"/>
      <c r="L345" s="25"/>
      <c r="M345" s="21"/>
      <c r="N345" s="21"/>
    </row>
    <row r="346" spans="1:14" ht="13">
      <c r="A346" s="21"/>
      <c r="B346" s="21"/>
      <c r="C346" s="21"/>
      <c r="D346" s="21"/>
      <c r="E346" s="21"/>
      <c r="F346" s="21"/>
      <c r="G346" s="24"/>
      <c r="H346" s="30"/>
      <c r="I346" s="28"/>
      <c r="J346" s="21"/>
      <c r="L346" s="25"/>
      <c r="M346" s="21"/>
      <c r="N346" s="21"/>
    </row>
    <row r="347" spans="1:14" ht="13">
      <c r="A347" s="21"/>
      <c r="B347" s="21"/>
      <c r="C347" s="21"/>
      <c r="D347" s="21"/>
      <c r="E347" s="21"/>
      <c r="F347" s="21"/>
      <c r="G347" s="24"/>
      <c r="H347" s="30"/>
      <c r="I347" s="28"/>
      <c r="J347" s="21"/>
      <c r="L347" s="25"/>
      <c r="M347" s="21"/>
      <c r="N347" s="21"/>
    </row>
    <row r="348" spans="1:14" ht="13">
      <c r="A348" s="21"/>
      <c r="B348" s="21"/>
      <c r="C348" s="21"/>
      <c r="D348" s="21"/>
      <c r="E348" s="21"/>
      <c r="F348" s="21"/>
      <c r="G348" s="24"/>
      <c r="H348" s="30"/>
      <c r="I348" s="28"/>
      <c r="J348" s="21"/>
      <c r="L348" s="25"/>
      <c r="M348" s="21"/>
      <c r="N348" s="21"/>
    </row>
    <row r="349" spans="1:14" ht="13">
      <c r="A349" s="21"/>
      <c r="B349" s="21"/>
      <c r="C349" s="21"/>
      <c r="D349" s="21"/>
      <c r="E349" s="21"/>
      <c r="F349" s="21"/>
      <c r="G349" s="24"/>
      <c r="H349" s="30"/>
      <c r="I349" s="28"/>
      <c r="J349" s="21"/>
      <c r="L349" s="25"/>
      <c r="M349" s="21"/>
      <c r="N349" s="21"/>
    </row>
    <row r="350" spans="1:14" ht="13">
      <c r="A350" s="21"/>
      <c r="B350" s="21"/>
      <c r="C350" s="21"/>
      <c r="D350" s="21"/>
      <c r="E350" s="21"/>
      <c r="F350" s="21"/>
      <c r="G350" s="24"/>
      <c r="H350" s="30"/>
      <c r="I350" s="28"/>
      <c r="J350" s="21"/>
      <c r="L350" s="25"/>
      <c r="M350" s="21"/>
      <c r="N350" s="21"/>
    </row>
    <row r="351" spans="1:14" ht="13">
      <c r="A351" s="21"/>
      <c r="B351" s="21"/>
      <c r="C351" s="21"/>
      <c r="D351" s="21"/>
      <c r="E351" s="21"/>
      <c r="F351" s="21"/>
      <c r="G351" s="24"/>
      <c r="H351" s="30"/>
      <c r="I351" s="28"/>
      <c r="J351" s="21"/>
      <c r="L351" s="25"/>
      <c r="M351" s="21"/>
      <c r="N351" s="21"/>
    </row>
    <row r="352" spans="1:14" ht="13">
      <c r="A352" s="21"/>
      <c r="B352" s="21"/>
      <c r="C352" s="21"/>
      <c r="D352" s="21"/>
      <c r="E352" s="21"/>
      <c r="F352" s="21"/>
      <c r="G352" s="24"/>
      <c r="H352" s="30"/>
      <c r="I352" s="28"/>
      <c r="J352" s="21"/>
      <c r="L352" s="25"/>
      <c r="M352" s="21"/>
      <c r="N352" s="21"/>
    </row>
    <row r="353" spans="1:14" ht="13">
      <c r="A353" s="21"/>
      <c r="B353" s="21"/>
      <c r="C353" s="21"/>
      <c r="D353" s="21"/>
      <c r="E353" s="21"/>
      <c r="F353" s="21"/>
      <c r="G353" s="24"/>
      <c r="H353" s="30"/>
      <c r="I353" s="28"/>
      <c r="J353" s="21"/>
      <c r="L353" s="25"/>
      <c r="M353" s="21"/>
      <c r="N353" s="21"/>
    </row>
    <row r="354" spans="1:14" ht="13">
      <c r="A354" s="21"/>
      <c r="B354" s="21"/>
      <c r="C354" s="21"/>
      <c r="D354" s="21"/>
      <c r="E354" s="21"/>
      <c r="F354" s="21"/>
      <c r="G354" s="24"/>
      <c r="H354" s="30"/>
      <c r="I354" s="28"/>
      <c r="J354" s="21"/>
      <c r="L354" s="25"/>
      <c r="M354" s="21"/>
      <c r="N354" s="21"/>
    </row>
    <row r="355" spans="1:14" ht="13">
      <c r="A355" s="21"/>
      <c r="B355" s="21"/>
      <c r="C355" s="21"/>
      <c r="D355" s="21"/>
      <c r="E355" s="21"/>
      <c r="F355" s="21"/>
      <c r="G355" s="24"/>
      <c r="H355" s="30"/>
      <c r="I355" s="28"/>
      <c r="J355" s="21"/>
      <c r="L355" s="25"/>
      <c r="M355" s="21"/>
      <c r="N355" s="21"/>
    </row>
    <row r="356" spans="1:14" ht="13">
      <c r="A356" s="21"/>
      <c r="B356" s="21"/>
      <c r="C356" s="21"/>
      <c r="D356" s="21"/>
      <c r="E356" s="21"/>
      <c r="F356" s="21"/>
      <c r="G356" s="24"/>
      <c r="H356" s="33"/>
      <c r="I356" s="28"/>
      <c r="J356" s="21"/>
      <c r="L356" s="25"/>
      <c r="M356" s="21"/>
      <c r="N356" s="21"/>
    </row>
    <row r="357" spans="1:14" ht="13">
      <c r="A357" s="21"/>
      <c r="B357" s="21"/>
      <c r="C357" s="21"/>
      <c r="D357" s="21"/>
      <c r="E357" s="21"/>
      <c r="F357" s="21"/>
      <c r="G357" s="24"/>
      <c r="H357" s="33"/>
      <c r="I357" s="28"/>
      <c r="J357" s="21"/>
      <c r="L357" s="25"/>
      <c r="M357" s="21"/>
      <c r="N357" s="21"/>
    </row>
    <row r="358" spans="1:14" ht="13">
      <c r="A358" s="21"/>
      <c r="B358" s="21"/>
      <c r="C358" s="21"/>
      <c r="D358" s="21"/>
      <c r="E358" s="21"/>
      <c r="F358" s="26"/>
      <c r="G358" s="24"/>
      <c r="H358" s="30"/>
      <c r="I358" s="28"/>
      <c r="J358" s="21"/>
      <c r="L358" s="25"/>
      <c r="M358" s="21"/>
      <c r="N358" s="21"/>
    </row>
    <row r="359" spans="1:14" ht="13">
      <c r="A359" s="21"/>
      <c r="B359" s="21"/>
      <c r="C359" s="21"/>
      <c r="D359" s="21"/>
      <c r="E359" s="21"/>
      <c r="F359" s="26"/>
      <c r="G359" s="24"/>
      <c r="H359" s="30"/>
      <c r="I359" s="28"/>
      <c r="J359" s="21"/>
      <c r="L359" s="25"/>
      <c r="M359" s="21"/>
      <c r="N359" s="21"/>
    </row>
    <row r="360" spans="1:14" ht="13">
      <c r="A360" s="21"/>
      <c r="B360" s="21"/>
      <c r="C360" s="21"/>
      <c r="D360" s="21"/>
      <c r="E360" s="21"/>
      <c r="F360" s="21"/>
      <c r="G360" s="24"/>
      <c r="H360" s="33"/>
      <c r="I360" s="28"/>
      <c r="J360" s="21"/>
      <c r="L360" s="25"/>
      <c r="M360" s="21"/>
      <c r="N360" s="21"/>
    </row>
    <row r="361" spans="1:14" ht="13">
      <c r="A361" s="21"/>
      <c r="B361" s="21"/>
      <c r="C361" s="21"/>
      <c r="D361" s="21"/>
      <c r="E361" s="21"/>
      <c r="F361" s="21"/>
      <c r="G361" s="24"/>
      <c r="H361" s="33"/>
      <c r="I361" s="28"/>
      <c r="J361" s="21"/>
      <c r="L361" s="25"/>
      <c r="M361" s="21"/>
      <c r="N361" s="21"/>
    </row>
    <row r="362" spans="1:14" ht="13">
      <c r="A362" s="21"/>
      <c r="B362" s="21"/>
      <c r="C362" s="21"/>
      <c r="D362" s="26"/>
      <c r="E362" s="21"/>
      <c r="F362" s="26"/>
      <c r="G362" s="24"/>
      <c r="H362" s="33"/>
      <c r="I362" s="28"/>
      <c r="J362" s="26"/>
      <c r="L362" s="25"/>
      <c r="M362" s="21"/>
      <c r="N362" s="21"/>
    </row>
    <row r="363" spans="1:14" ht="13">
      <c r="A363" s="21"/>
      <c r="B363" s="21"/>
      <c r="C363" s="21"/>
      <c r="D363" s="26"/>
      <c r="E363" s="21"/>
      <c r="F363" s="26"/>
      <c r="G363" s="24"/>
      <c r="H363" s="33"/>
      <c r="I363" s="28"/>
      <c r="J363" s="26"/>
      <c r="L363" s="25"/>
      <c r="M363" s="21"/>
      <c r="N363" s="21"/>
    </row>
    <row r="364" spans="1:14" ht="13">
      <c r="A364" s="21"/>
      <c r="B364" s="21"/>
      <c r="C364" s="21"/>
      <c r="D364" s="26"/>
      <c r="E364" s="21"/>
      <c r="F364" s="26"/>
      <c r="G364" s="24"/>
      <c r="H364" s="33"/>
      <c r="I364" s="28"/>
      <c r="J364" s="26"/>
      <c r="L364" s="25"/>
      <c r="M364" s="21"/>
      <c r="N364" s="21"/>
    </row>
    <row r="365" spans="1:14" ht="13">
      <c r="A365" s="21"/>
      <c r="B365" s="21"/>
      <c r="C365" s="21"/>
      <c r="D365" s="21"/>
      <c r="E365" s="21"/>
      <c r="F365" s="21"/>
      <c r="G365" s="24"/>
      <c r="H365" s="33"/>
      <c r="I365" s="28"/>
      <c r="J365" s="21"/>
      <c r="L365" s="25"/>
      <c r="M365" s="21"/>
      <c r="N365" s="21"/>
    </row>
    <row r="366" spans="1:14" ht="13">
      <c r="A366" s="21"/>
      <c r="B366" s="21"/>
      <c r="C366" s="21"/>
      <c r="D366" s="21"/>
      <c r="E366" s="21"/>
      <c r="F366" s="21"/>
      <c r="G366" s="24"/>
      <c r="H366" s="30"/>
      <c r="I366" s="28"/>
      <c r="J366" s="21"/>
      <c r="L366" s="25"/>
      <c r="M366" s="21"/>
      <c r="N366" s="21"/>
    </row>
    <row r="367" spans="1:14" ht="13">
      <c r="A367" s="21"/>
      <c r="B367" s="21"/>
      <c r="C367" s="21"/>
      <c r="D367" s="21"/>
      <c r="E367" s="21"/>
      <c r="F367" s="21"/>
      <c r="G367" s="24"/>
      <c r="H367" s="30"/>
      <c r="I367" s="28"/>
      <c r="J367" s="21"/>
      <c r="L367" s="25"/>
      <c r="M367" s="21"/>
      <c r="N367" s="21"/>
    </row>
    <row r="368" spans="1:14" ht="13">
      <c r="A368" s="21"/>
      <c r="B368" s="21"/>
      <c r="C368" s="21"/>
      <c r="D368" s="21"/>
      <c r="E368" s="21"/>
      <c r="F368" s="21"/>
      <c r="G368" s="24"/>
      <c r="H368" s="30"/>
      <c r="I368" s="28"/>
      <c r="J368" s="21"/>
      <c r="L368" s="25"/>
      <c r="M368" s="21"/>
      <c r="N368" s="21"/>
    </row>
    <row r="369" spans="1:14" ht="13">
      <c r="A369" s="21"/>
      <c r="B369" s="21"/>
      <c r="C369" s="21"/>
      <c r="D369" s="21"/>
      <c r="E369" s="21"/>
      <c r="F369" s="21"/>
      <c r="G369" s="24"/>
      <c r="H369" s="30"/>
      <c r="I369" s="28"/>
      <c r="J369" s="21"/>
      <c r="L369" s="25"/>
      <c r="M369" s="21"/>
      <c r="N369" s="21"/>
    </row>
    <row r="370" spans="1:14" ht="13">
      <c r="A370" s="21"/>
      <c r="B370" s="21"/>
      <c r="C370" s="21"/>
      <c r="D370" s="21"/>
      <c r="E370" s="21"/>
      <c r="F370" s="21"/>
      <c r="G370" s="24"/>
      <c r="H370" s="30"/>
      <c r="I370" s="28"/>
      <c r="J370" s="21"/>
      <c r="L370" s="25"/>
      <c r="M370" s="21"/>
      <c r="N370" s="21"/>
    </row>
    <row r="371" spans="1:14" ht="13">
      <c r="A371" s="21"/>
      <c r="B371" s="21"/>
      <c r="C371" s="21"/>
      <c r="D371" s="21"/>
      <c r="E371" s="21"/>
      <c r="F371" s="21"/>
      <c r="G371" s="24"/>
      <c r="H371" s="30"/>
      <c r="I371" s="28"/>
      <c r="J371" s="21"/>
      <c r="L371" s="25"/>
      <c r="M371" s="21"/>
      <c r="N371" s="21"/>
    </row>
    <row r="372" spans="1:14" ht="13">
      <c r="A372" s="21"/>
      <c r="B372" s="21"/>
      <c r="C372" s="21"/>
      <c r="D372" s="21"/>
      <c r="E372" s="21"/>
      <c r="F372" s="21"/>
      <c r="G372" s="24"/>
      <c r="H372" s="30"/>
      <c r="I372" s="28"/>
      <c r="J372" s="21"/>
      <c r="L372" s="25"/>
      <c r="M372" s="21"/>
      <c r="N372" s="21"/>
    </row>
    <row r="373" spans="1:14" ht="13">
      <c r="A373" s="21"/>
      <c r="B373" s="21"/>
      <c r="C373" s="21"/>
      <c r="D373" s="21"/>
      <c r="E373" s="26"/>
      <c r="F373" s="21"/>
      <c r="G373" s="24"/>
      <c r="H373" s="30"/>
      <c r="I373" s="28"/>
      <c r="J373" s="21"/>
      <c r="L373" s="25"/>
      <c r="M373" s="21"/>
      <c r="N373" s="21"/>
    </row>
    <row r="374" spans="1:14" ht="13">
      <c r="A374" s="21"/>
      <c r="B374" s="21"/>
      <c r="C374" s="21"/>
      <c r="D374" s="21"/>
      <c r="E374" s="26"/>
      <c r="F374" s="21"/>
      <c r="G374" s="24"/>
      <c r="H374" s="30"/>
      <c r="I374" s="28"/>
      <c r="J374" s="21"/>
      <c r="L374" s="25"/>
      <c r="M374" s="21"/>
      <c r="N374" s="21"/>
    </row>
    <row r="375" spans="1:14" ht="13">
      <c r="A375" s="21"/>
      <c r="B375" s="21"/>
      <c r="C375" s="21"/>
      <c r="D375" s="21"/>
      <c r="E375" s="26"/>
      <c r="F375" s="21"/>
      <c r="G375" s="24"/>
      <c r="H375" s="30"/>
      <c r="I375" s="28"/>
      <c r="J375" s="21"/>
      <c r="L375" s="25"/>
      <c r="M375" s="21"/>
      <c r="N375" s="21"/>
    </row>
    <row r="376" spans="1:14" ht="13">
      <c r="A376" s="21"/>
      <c r="B376" s="21"/>
      <c r="C376" s="21"/>
      <c r="D376" s="21"/>
      <c r="E376" s="26"/>
      <c r="F376" s="21"/>
      <c r="G376" s="24"/>
      <c r="H376" s="30"/>
      <c r="I376" s="28"/>
      <c r="J376" s="21"/>
      <c r="L376" s="25"/>
      <c r="M376" s="21"/>
      <c r="N376" s="21"/>
    </row>
    <row r="377" spans="1:14" ht="13">
      <c r="A377" s="21"/>
      <c r="B377" s="21"/>
      <c r="C377" s="21"/>
      <c r="D377" s="21"/>
      <c r="E377" s="21"/>
      <c r="F377" s="21"/>
      <c r="G377" s="24"/>
      <c r="H377" s="30"/>
      <c r="I377" s="28"/>
      <c r="J377" s="21"/>
      <c r="L377" s="25"/>
      <c r="M377" s="21"/>
      <c r="N377" s="21"/>
    </row>
    <row r="378" spans="1:14" ht="13">
      <c r="A378" s="21"/>
      <c r="B378" s="21"/>
      <c r="C378" s="21"/>
      <c r="D378" s="21"/>
      <c r="E378" s="21"/>
      <c r="F378" s="21"/>
      <c r="G378" s="24"/>
      <c r="H378" s="30"/>
      <c r="I378" s="28"/>
      <c r="J378" s="21"/>
      <c r="L378" s="25"/>
      <c r="M378" s="21"/>
      <c r="N378" s="21"/>
    </row>
    <row r="379" spans="1:14" ht="13">
      <c r="A379" s="21"/>
      <c r="B379" s="21"/>
      <c r="C379" s="21"/>
      <c r="D379" s="21"/>
      <c r="E379" s="21"/>
      <c r="F379" s="21"/>
      <c r="G379" s="24"/>
      <c r="H379" s="33"/>
      <c r="I379" s="28"/>
      <c r="J379" s="21"/>
      <c r="L379" s="25"/>
      <c r="M379" s="21"/>
      <c r="N379" s="21"/>
    </row>
    <row r="380" spans="1:14" ht="13">
      <c r="A380" s="21"/>
      <c r="B380" s="21"/>
      <c r="C380" s="21"/>
      <c r="D380" s="21"/>
      <c r="E380" s="21"/>
      <c r="F380" s="21"/>
      <c r="G380" s="24"/>
      <c r="H380" s="33"/>
      <c r="I380" s="28"/>
      <c r="J380" s="21"/>
      <c r="L380" s="25"/>
      <c r="M380" s="21"/>
      <c r="N380" s="21"/>
    </row>
    <row r="381" spans="1:14" ht="13">
      <c r="A381" s="21"/>
      <c r="B381" s="21"/>
      <c r="C381" s="21"/>
      <c r="D381" s="26"/>
      <c r="E381" s="21"/>
      <c r="F381" s="26"/>
      <c r="G381" s="24"/>
      <c r="H381" s="30"/>
      <c r="I381" s="28"/>
      <c r="J381" s="26"/>
      <c r="L381" s="25"/>
      <c r="M381" s="21"/>
      <c r="N381" s="21"/>
    </row>
    <row r="382" spans="1:14" ht="13">
      <c r="A382" s="21"/>
      <c r="B382" s="21"/>
      <c r="C382" s="21"/>
      <c r="D382" s="21"/>
      <c r="E382" s="21"/>
      <c r="F382" s="26"/>
      <c r="G382" s="24"/>
      <c r="H382" s="30"/>
      <c r="I382" s="28"/>
      <c r="J382" s="21"/>
      <c r="L382" s="25"/>
      <c r="M382" s="21"/>
      <c r="N382" s="21"/>
    </row>
    <row r="383" spans="1:14" ht="13">
      <c r="A383" s="21"/>
      <c r="B383" s="21"/>
      <c r="C383" s="21"/>
      <c r="D383" s="21"/>
      <c r="E383" s="21"/>
      <c r="F383" s="21"/>
      <c r="G383" s="24"/>
      <c r="H383" s="33"/>
      <c r="I383" s="28"/>
      <c r="J383" s="21"/>
      <c r="L383" s="25"/>
      <c r="M383" s="21"/>
      <c r="N383" s="21"/>
    </row>
    <row r="384" spans="1:14" ht="13">
      <c r="A384" s="21"/>
      <c r="B384" s="21"/>
      <c r="C384" s="21"/>
      <c r="D384" s="21"/>
      <c r="E384" s="21"/>
      <c r="F384" s="21"/>
      <c r="G384" s="24"/>
      <c r="H384" s="33"/>
      <c r="I384" s="28"/>
      <c r="J384" s="21"/>
      <c r="L384" s="25"/>
      <c r="M384" s="21"/>
      <c r="N384" s="21"/>
    </row>
    <row r="385" spans="1:14" ht="13">
      <c r="A385" s="21"/>
      <c r="B385" s="21"/>
      <c r="C385" s="21"/>
      <c r="D385" s="26"/>
      <c r="E385" s="21"/>
      <c r="F385" s="26"/>
      <c r="G385" s="24"/>
      <c r="H385" s="33"/>
      <c r="I385" s="28"/>
      <c r="J385" s="26"/>
      <c r="L385" s="25"/>
      <c r="M385" s="21"/>
      <c r="N385" s="21"/>
    </row>
    <row r="386" spans="1:14" ht="13">
      <c r="A386" s="21"/>
      <c r="B386" s="21"/>
      <c r="C386" s="21"/>
      <c r="D386" s="26"/>
      <c r="E386" s="21"/>
      <c r="F386" s="26"/>
      <c r="G386" s="24"/>
      <c r="H386" s="33"/>
      <c r="I386" s="28"/>
      <c r="J386" s="26"/>
      <c r="L386" s="25"/>
      <c r="M386" s="21"/>
      <c r="N386" s="21"/>
    </row>
    <row r="387" spans="1:14" ht="13">
      <c r="A387" s="21"/>
      <c r="B387" s="21"/>
      <c r="C387" s="21"/>
      <c r="D387" s="26"/>
      <c r="E387" s="21"/>
      <c r="F387" s="26"/>
      <c r="G387" s="24"/>
      <c r="H387" s="33"/>
      <c r="I387" s="28"/>
      <c r="J387" s="26"/>
      <c r="L387" s="25"/>
      <c r="M387" s="21"/>
      <c r="N387" s="21"/>
    </row>
    <row r="388" spans="1:14" ht="13">
      <c r="A388" s="21"/>
      <c r="B388" s="21"/>
      <c r="C388" s="21"/>
      <c r="D388" s="21"/>
      <c r="E388" s="21"/>
      <c r="F388" s="21"/>
      <c r="G388" s="24"/>
      <c r="H388" s="33"/>
      <c r="I388" s="28"/>
      <c r="J388" s="21"/>
      <c r="L388" s="25"/>
      <c r="M388" s="21"/>
      <c r="N388" s="21"/>
    </row>
    <row r="389" spans="1:14" ht="13">
      <c r="A389" s="21"/>
      <c r="B389" s="21"/>
      <c r="C389" s="21"/>
      <c r="D389" s="21"/>
      <c r="E389" s="21"/>
      <c r="F389" s="21"/>
      <c r="G389" s="24"/>
      <c r="H389" s="30"/>
      <c r="I389" s="28"/>
      <c r="J389" s="21"/>
      <c r="L389" s="25"/>
      <c r="M389" s="21"/>
      <c r="N389" s="21"/>
    </row>
    <row r="390" spans="1:14" ht="13">
      <c r="A390" s="21"/>
      <c r="B390" s="21"/>
      <c r="C390" s="21"/>
      <c r="D390" s="21"/>
      <c r="E390" s="21"/>
      <c r="F390" s="21"/>
      <c r="G390" s="24"/>
      <c r="H390" s="30"/>
      <c r="I390" s="28"/>
      <c r="J390" s="21"/>
      <c r="L390" s="25"/>
      <c r="M390" s="21"/>
      <c r="N390" s="21"/>
    </row>
    <row r="391" spans="1:14" ht="13">
      <c r="A391" s="21"/>
      <c r="B391" s="21"/>
      <c r="C391" s="21"/>
      <c r="D391" s="21"/>
      <c r="E391" s="21"/>
      <c r="F391" s="21"/>
      <c r="G391" s="24"/>
      <c r="H391" s="30"/>
      <c r="I391" s="28"/>
      <c r="J391" s="21"/>
      <c r="L391" s="25"/>
      <c r="M391" s="21"/>
      <c r="N391" s="21"/>
    </row>
    <row r="392" spans="1:14" ht="13">
      <c r="A392" s="21"/>
      <c r="B392" s="21"/>
      <c r="C392" s="21"/>
      <c r="D392" s="21"/>
      <c r="E392" s="21"/>
      <c r="F392" s="21"/>
      <c r="G392" s="24"/>
      <c r="H392" s="30"/>
      <c r="I392" s="28"/>
      <c r="J392" s="21"/>
      <c r="L392" s="25"/>
      <c r="M392" s="21"/>
      <c r="N392" s="21"/>
    </row>
    <row r="393" spans="1:14" ht="13">
      <c r="A393" s="21"/>
      <c r="B393" s="21"/>
      <c r="C393" s="21"/>
      <c r="D393" s="21"/>
      <c r="E393" s="21"/>
      <c r="F393" s="21"/>
      <c r="G393" s="24"/>
      <c r="H393" s="30"/>
      <c r="I393" s="28"/>
      <c r="J393" s="21"/>
      <c r="L393" s="25"/>
      <c r="M393" s="21"/>
      <c r="N393" s="21"/>
    </row>
    <row r="394" spans="1:14" ht="13">
      <c r="A394" s="21"/>
      <c r="B394" s="21"/>
      <c r="C394" s="21"/>
      <c r="D394" s="21"/>
      <c r="E394" s="21"/>
      <c r="F394" s="21"/>
      <c r="G394" s="24"/>
      <c r="H394" s="30"/>
      <c r="I394" s="28"/>
      <c r="J394" s="21"/>
      <c r="L394" s="25"/>
      <c r="M394" s="21"/>
      <c r="N394" s="21"/>
    </row>
    <row r="395" spans="1:14" ht="13">
      <c r="A395" s="21"/>
      <c r="B395" s="21"/>
      <c r="C395" s="21"/>
      <c r="D395" s="21"/>
      <c r="E395" s="21"/>
      <c r="F395" s="21"/>
      <c r="G395" s="24"/>
      <c r="H395" s="30"/>
      <c r="I395" s="28"/>
      <c r="J395" s="21"/>
      <c r="L395" s="25"/>
      <c r="M395" s="21"/>
      <c r="N395" s="21"/>
    </row>
    <row r="396" spans="1:14" ht="13">
      <c r="A396" s="21"/>
      <c r="B396" s="21"/>
      <c r="C396" s="21"/>
      <c r="D396" s="21"/>
      <c r="E396" s="21"/>
      <c r="F396" s="21"/>
      <c r="G396" s="24"/>
      <c r="H396" s="30"/>
      <c r="I396" s="28"/>
      <c r="J396" s="21"/>
      <c r="L396" s="25"/>
      <c r="M396" s="21"/>
      <c r="N396" s="21"/>
    </row>
    <row r="397" spans="1:14" ht="13">
      <c r="A397" s="21"/>
      <c r="B397" s="21"/>
      <c r="C397" s="21"/>
      <c r="D397" s="21"/>
      <c r="E397" s="21"/>
      <c r="F397" s="21"/>
      <c r="G397" s="24"/>
      <c r="H397" s="30"/>
      <c r="I397" s="28"/>
      <c r="J397" s="21"/>
      <c r="L397" s="25"/>
      <c r="M397" s="21"/>
      <c r="N397" s="21"/>
    </row>
    <row r="398" spans="1:14" ht="13">
      <c r="A398" s="21"/>
      <c r="B398" s="21"/>
      <c r="C398" s="21"/>
      <c r="D398" s="21"/>
      <c r="E398" s="21"/>
      <c r="F398" s="21"/>
      <c r="G398" s="24"/>
      <c r="H398" s="30"/>
      <c r="I398" s="28"/>
      <c r="J398" s="21"/>
      <c r="L398" s="25"/>
      <c r="M398" s="21"/>
      <c r="N398" s="21"/>
    </row>
    <row r="399" spans="1:14" ht="13">
      <c r="A399" s="21"/>
      <c r="B399" s="21"/>
      <c r="C399" s="21"/>
      <c r="D399" s="21"/>
      <c r="E399" s="21"/>
      <c r="F399" s="21"/>
      <c r="G399" s="24"/>
      <c r="H399" s="30"/>
      <c r="I399" s="28"/>
      <c r="J399" s="21"/>
      <c r="L399" s="25"/>
      <c r="M399" s="21"/>
      <c r="N399" s="21"/>
    </row>
    <row r="400" spans="1:14" ht="13">
      <c r="A400" s="21"/>
      <c r="B400" s="21"/>
      <c r="C400" s="21"/>
      <c r="D400" s="21"/>
      <c r="E400" s="21"/>
      <c r="F400" s="21"/>
      <c r="G400" s="24"/>
      <c r="H400" s="30"/>
      <c r="I400" s="28"/>
      <c r="J400" s="21"/>
      <c r="L400" s="25"/>
      <c r="M400" s="21"/>
      <c r="N400" s="21"/>
    </row>
    <row r="401" spans="1:14" ht="13">
      <c r="A401" s="21"/>
      <c r="B401" s="21"/>
      <c r="C401" s="21"/>
      <c r="D401" s="21"/>
      <c r="E401" s="21"/>
      <c r="F401" s="21"/>
      <c r="G401" s="24"/>
      <c r="H401" s="30"/>
      <c r="I401" s="28"/>
      <c r="J401" s="21"/>
      <c r="L401" s="25"/>
      <c r="M401" s="21"/>
      <c r="N401" s="21"/>
    </row>
    <row r="402" spans="1:14" ht="13">
      <c r="A402" s="21"/>
      <c r="B402" s="21"/>
      <c r="C402" s="21"/>
      <c r="D402" s="21"/>
      <c r="E402" s="21"/>
      <c r="F402" s="21"/>
      <c r="G402" s="24"/>
      <c r="H402" s="33"/>
      <c r="I402" s="28"/>
      <c r="J402" s="21"/>
      <c r="L402" s="25"/>
      <c r="M402" s="21"/>
      <c r="N402" s="21"/>
    </row>
    <row r="403" spans="1:14" ht="13">
      <c r="A403" s="21"/>
      <c r="B403" s="21"/>
      <c r="C403" s="21"/>
      <c r="D403" s="21"/>
      <c r="E403" s="21"/>
      <c r="F403" s="21"/>
      <c r="G403" s="24"/>
      <c r="H403" s="30"/>
      <c r="I403" s="28"/>
      <c r="J403" s="21"/>
      <c r="L403" s="25"/>
      <c r="M403" s="21"/>
      <c r="N403" s="21"/>
    </row>
    <row r="404" spans="1:14" ht="13">
      <c r="A404" s="21"/>
      <c r="B404" s="21"/>
      <c r="C404" s="21"/>
      <c r="D404" s="26"/>
      <c r="E404" s="21"/>
      <c r="F404" s="26"/>
      <c r="G404" s="24"/>
      <c r="H404" s="30"/>
      <c r="I404" s="28"/>
      <c r="J404" s="26"/>
      <c r="L404" s="25"/>
      <c r="M404" s="21"/>
      <c r="N404" s="21"/>
    </row>
    <row r="405" spans="1:14" ht="13">
      <c r="A405" s="21"/>
      <c r="B405" s="21"/>
      <c r="C405" s="21"/>
      <c r="D405" s="21"/>
      <c r="E405" s="21"/>
      <c r="F405" s="26"/>
      <c r="G405" s="24"/>
      <c r="H405" s="30"/>
      <c r="I405" s="28"/>
      <c r="J405" s="21"/>
      <c r="L405" s="25"/>
      <c r="M405" s="21"/>
      <c r="N405" s="21"/>
    </row>
    <row r="406" spans="1:14" ht="13">
      <c r="A406" s="21"/>
      <c r="B406" s="21"/>
      <c r="C406" s="21"/>
      <c r="D406" s="21"/>
      <c r="E406" s="21"/>
      <c r="F406" s="21"/>
      <c r="G406" s="24"/>
      <c r="H406" s="33"/>
      <c r="I406" s="28"/>
      <c r="J406" s="21"/>
      <c r="L406" s="25"/>
      <c r="M406" s="21"/>
      <c r="N406" s="21"/>
    </row>
    <row r="407" spans="1:14" ht="13">
      <c r="A407" s="21"/>
      <c r="B407" s="21"/>
      <c r="C407" s="21"/>
      <c r="D407" s="21"/>
      <c r="E407" s="21"/>
      <c r="F407" s="21"/>
      <c r="G407" s="24"/>
      <c r="H407" s="33"/>
      <c r="I407" s="28"/>
      <c r="J407" s="21"/>
      <c r="L407" s="25"/>
      <c r="M407" s="21"/>
      <c r="N407" s="21"/>
    </row>
    <row r="408" spans="1:14" ht="13">
      <c r="A408" s="21"/>
      <c r="B408" s="21"/>
      <c r="C408" s="21"/>
      <c r="D408" s="26"/>
      <c r="E408" s="21"/>
      <c r="F408" s="26"/>
      <c r="G408" s="24"/>
      <c r="H408" s="33"/>
      <c r="I408" s="28"/>
      <c r="J408" s="26"/>
      <c r="L408" s="25"/>
      <c r="M408" s="21"/>
      <c r="N408" s="21"/>
    </row>
    <row r="409" spans="1:14" ht="13">
      <c r="A409" s="21"/>
      <c r="B409" s="21"/>
      <c r="C409" s="21"/>
      <c r="D409" s="26"/>
      <c r="E409" s="21"/>
      <c r="F409" s="26"/>
      <c r="G409" s="24"/>
      <c r="H409" s="33"/>
      <c r="I409" s="28"/>
      <c r="J409" s="26"/>
      <c r="L409" s="25"/>
      <c r="M409" s="21"/>
      <c r="N409" s="21"/>
    </row>
    <row r="410" spans="1:14" ht="13">
      <c r="A410" s="21"/>
      <c r="B410" s="21"/>
      <c r="C410" s="21"/>
      <c r="D410" s="26"/>
      <c r="E410" s="21"/>
      <c r="F410" s="26"/>
      <c r="G410" s="24"/>
      <c r="H410" s="33"/>
      <c r="I410" s="28"/>
      <c r="J410" s="26"/>
      <c r="L410" s="25"/>
      <c r="M410" s="21"/>
      <c r="N410" s="21"/>
    </row>
    <row r="411" spans="1:14" ht="13">
      <c r="A411" s="21"/>
      <c r="B411" s="21"/>
      <c r="C411" s="21"/>
      <c r="D411" s="21"/>
      <c r="E411" s="21"/>
      <c r="F411" s="21"/>
      <c r="G411" s="24"/>
      <c r="H411" s="33"/>
      <c r="I411" s="28"/>
      <c r="J411" s="21"/>
      <c r="L411" s="25"/>
      <c r="M411" s="21"/>
      <c r="N411" s="21"/>
    </row>
    <row r="412" spans="1:14" ht="13">
      <c r="A412" s="21"/>
      <c r="B412" s="21"/>
      <c r="C412" s="21"/>
      <c r="D412" s="21"/>
      <c r="E412" s="21"/>
      <c r="F412" s="21"/>
      <c r="G412" s="24"/>
      <c r="H412" s="30"/>
      <c r="I412" s="28"/>
      <c r="J412" s="21"/>
      <c r="L412" s="25"/>
      <c r="M412" s="21"/>
      <c r="N412" s="21"/>
    </row>
    <row r="413" spans="1:14" ht="13">
      <c r="A413" s="21"/>
      <c r="B413" s="21"/>
      <c r="C413" s="21"/>
      <c r="D413" s="21"/>
      <c r="E413" s="21"/>
      <c r="F413" s="21"/>
      <c r="G413" s="24"/>
      <c r="H413" s="30"/>
      <c r="I413" s="28"/>
      <c r="J413" s="21"/>
      <c r="L413" s="25"/>
      <c r="M413" s="21"/>
      <c r="N413" s="21"/>
    </row>
    <row r="414" spans="1:14" ht="13">
      <c r="A414" s="21"/>
      <c r="B414" s="21"/>
      <c r="C414" s="21"/>
      <c r="D414" s="21"/>
      <c r="E414" s="21"/>
      <c r="F414" s="21"/>
      <c r="G414" s="24"/>
      <c r="H414" s="30"/>
      <c r="I414" s="28"/>
      <c r="J414" s="21"/>
      <c r="L414" s="25"/>
      <c r="M414" s="21"/>
      <c r="N414" s="21"/>
    </row>
    <row r="415" spans="1:14" ht="13">
      <c r="A415" s="21"/>
      <c r="B415" s="21"/>
      <c r="C415" s="21"/>
      <c r="D415" s="21"/>
      <c r="E415" s="21"/>
      <c r="F415" s="21"/>
      <c r="G415" s="24"/>
      <c r="H415" s="30"/>
      <c r="I415" s="28"/>
      <c r="J415" s="21"/>
      <c r="L415" s="25"/>
      <c r="M415" s="21"/>
      <c r="N415" s="21"/>
    </row>
    <row r="416" spans="1:14" ht="13">
      <c r="A416" s="21"/>
      <c r="B416" s="21"/>
      <c r="C416" s="21"/>
      <c r="D416" s="21"/>
      <c r="E416" s="21"/>
      <c r="F416" s="21"/>
      <c r="G416" s="24"/>
      <c r="H416" s="30"/>
      <c r="I416" s="28"/>
      <c r="J416" s="21"/>
      <c r="L416" s="25"/>
      <c r="M416" s="21"/>
      <c r="N416" s="21"/>
    </row>
    <row r="417" spans="1:14" ht="13">
      <c r="A417" s="21"/>
      <c r="B417" s="21"/>
      <c r="C417" s="21"/>
      <c r="D417" s="21"/>
      <c r="E417" s="21"/>
      <c r="F417" s="21"/>
      <c r="G417" s="24"/>
      <c r="H417" s="30"/>
      <c r="I417" s="28"/>
      <c r="J417" s="21"/>
      <c r="L417" s="25"/>
      <c r="M417" s="21"/>
      <c r="N417" s="21"/>
    </row>
    <row r="418" spans="1:14" ht="13">
      <c r="A418" s="21"/>
      <c r="B418" s="21"/>
      <c r="C418" s="21"/>
      <c r="D418" s="21"/>
      <c r="E418" s="21"/>
      <c r="F418" s="21"/>
      <c r="G418" s="24"/>
      <c r="H418" s="30"/>
      <c r="I418" s="28"/>
      <c r="J418" s="21"/>
      <c r="L418" s="25"/>
      <c r="M418" s="21"/>
      <c r="N418" s="21"/>
    </row>
    <row r="419" spans="1:14" ht="13">
      <c r="A419" s="21"/>
      <c r="B419" s="21"/>
      <c r="C419" s="21"/>
      <c r="D419" s="21"/>
      <c r="E419" s="21"/>
      <c r="F419" s="21"/>
      <c r="G419" s="24"/>
      <c r="H419" s="30"/>
      <c r="I419" s="28"/>
      <c r="J419" s="21"/>
      <c r="L419" s="25"/>
      <c r="M419" s="21"/>
      <c r="N419" s="21"/>
    </row>
    <row r="420" spans="1:14" ht="13">
      <c r="A420" s="21"/>
      <c r="B420" s="21"/>
      <c r="C420" s="21"/>
      <c r="D420" s="21"/>
      <c r="E420" s="21"/>
      <c r="F420" s="21"/>
      <c r="G420" s="24"/>
      <c r="H420" s="30"/>
      <c r="I420" s="28"/>
      <c r="J420" s="21"/>
      <c r="L420" s="25"/>
      <c r="M420" s="21"/>
      <c r="N420" s="21"/>
    </row>
    <row r="421" spans="1:14" ht="13">
      <c r="A421" s="21"/>
      <c r="B421" s="21"/>
      <c r="C421" s="21"/>
      <c r="D421" s="21"/>
      <c r="E421" s="21"/>
      <c r="F421" s="21"/>
      <c r="G421" s="24"/>
      <c r="H421" s="30"/>
      <c r="I421" s="28"/>
      <c r="J421" s="21"/>
      <c r="L421" s="25"/>
      <c r="M421" s="21"/>
      <c r="N421" s="21"/>
    </row>
    <row r="422" spans="1:14" ht="13">
      <c r="A422" s="21"/>
      <c r="B422" s="21"/>
      <c r="C422" s="21"/>
      <c r="D422" s="21"/>
      <c r="E422" s="21"/>
      <c r="F422" s="21"/>
      <c r="G422" s="24"/>
      <c r="H422" s="30"/>
      <c r="I422" s="28"/>
      <c r="J422" s="21"/>
      <c r="L422" s="25"/>
      <c r="M422" s="21"/>
      <c r="N422" s="21"/>
    </row>
    <row r="423" spans="1:14" ht="13">
      <c r="A423" s="21"/>
      <c r="B423" s="21"/>
      <c r="C423" s="21"/>
      <c r="D423" s="21"/>
      <c r="E423" s="21"/>
      <c r="F423" s="21"/>
      <c r="G423" s="24"/>
      <c r="H423" s="30"/>
      <c r="I423" s="28"/>
      <c r="J423" s="21"/>
      <c r="L423" s="25"/>
      <c r="M423" s="21"/>
      <c r="N423" s="21"/>
    </row>
    <row r="424" spans="1:14" ht="13">
      <c r="A424" s="21"/>
      <c r="B424" s="21"/>
      <c r="C424" s="21"/>
      <c r="D424" s="21"/>
      <c r="E424" s="21"/>
      <c r="F424" s="21"/>
      <c r="G424" s="24"/>
      <c r="H424" s="30"/>
      <c r="I424" s="28"/>
      <c r="J424" s="21"/>
      <c r="L424" s="25"/>
      <c r="M424" s="21"/>
      <c r="N424" s="21"/>
    </row>
    <row r="425" spans="1:14" ht="13">
      <c r="A425" s="21"/>
      <c r="B425" s="21"/>
      <c r="C425" s="21"/>
      <c r="D425" s="21"/>
      <c r="E425" s="21"/>
      <c r="F425" s="21"/>
      <c r="G425" s="24"/>
      <c r="H425" s="30"/>
      <c r="I425" s="28"/>
      <c r="J425" s="21"/>
      <c r="L425" s="25"/>
      <c r="M425" s="21"/>
      <c r="N425" s="21"/>
    </row>
    <row r="426" spans="1:14" ht="13">
      <c r="A426" s="21"/>
      <c r="B426" s="21"/>
      <c r="C426" s="21"/>
      <c r="D426" s="26"/>
      <c r="E426" s="21"/>
      <c r="F426" s="26"/>
      <c r="G426" s="24"/>
      <c r="H426" s="30"/>
      <c r="I426" s="28"/>
      <c r="J426" s="26"/>
      <c r="L426" s="25"/>
      <c r="M426" s="21"/>
      <c r="N426" s="21"/>
    </row>
    <row r="427" spans="1:14" ht="13">
      <c r="A427" s="21"/>
      <c r="B427" s="21"/>
      <c r="C427" s="21"/>
      <c r="D427" s="21"/>
      <c r="E427" s="21"/>
      <c r="F427" s="26"/>
      <c r="G427" s="24"/>
      <c r="H427" s="30"/>
      <c r="I427" s="28"/>
      <c r="J427" s="21"/>
      <c r="L427" s="25"/>
      <c r="M427" s="21"/>
      <c r="N427" s="21"/>
    </row>
    <row r="428" spans="1:14" ht="13">
      <c r="A428" s="21"/>
      <c r="B428" s="21"/>
      <c r="C428" s="21"/>
      <c r="D428" s="21"/>
      <c r="E428" s="26"/>
      <c r="F428" s="21"/>
      <c r="G428" s="24"/>
      <c r="H428" s="33"/>
      <c r="I428" s="28"/>
      <c r="J428" s="21"/>
      <c r="L428" s="25"/>
      <c r="M428" s="21"/>
      <c r="N428" s="21"/>
    </row>
    <row r="429" spans="1:14" ht="13">
      <c r="A429" s="21"/>
      <c r="B429" s="21"/>
      <c r="C429" s="21"/>
      <c r="D429" s="21"/>
      <c r="E429" s="21"/>
      <c r="F429" s="21"/>
      <c r="G429" s="24"/>
      <c r="H429" s="33"/>
      <c r="I429" s="28"/>
      <c r="J429" s="21"/>
      <c r="L429" s="25"/>
      <c r="M429" s="21"/>
      <c r="N429" s="21"/>
    </row>
    <row r="430" spans="1:14" ht="13">
      <c r="A430" s="21"/>
      <c r="B430" s="21"/>
      <c r="C430" s="21"/>
      <c r="D430" s="26"/>
      <c r="E430" s="21"/>
      <c r="F430" s="26"/>
      <c r="G430" s="24"/>
      <c r="H430" s="33"/>
      <c r="I430" s="28"/>
      <c r="J430" s="26"/>
      <c r="L430" s="25"/>
      <c r="M430" s="21"/>
      <c r="N430" s="21"/>
    </row>
    <row r="431" spans="1:14" ht="13">
      <c r="A431" s="21"/>
      <c r="B431" s="21"/>
      <c r="C431" s="21"/>
      <c r="D431" s="26"/>
      <c r="E431" s="21"/>
      <c r="F431" s="26"/>
      <c r="G431" s="24"/>
      <c r="H431" s="33"/>
      <c r="I431" s="28"/>
      <c r="J431" s="26"/>
      <c r="L431" s="25"/>
      <c r="M431" s="21"/>
      <c r="N431" s="21"/>
    </row>
    <row r="432" spans="1:14" ht="13">
      <c r="A432" s="21"/>
      <c r="B432" s="21"/>
      <c r="C432" s="21"/>
      <c r="D432" s="26"/>
      <c r="E432" s="21"/>
      <c r="F432" s="26"/>
      <c r="G432" s="24"/>
      <c r="H432" s="33"/>
      <c r="I432" s="28"/>
      <c r="J432" s="26"/>
      <c r="L432" s="25"/>
      <c r="M432" s="21"/>
      <c r="N432" s="21"/>
    </row>
    <row r="433" spans="1:14" ht="13">
      <c r="A433" s="21"/>
      <c r="B433" s="21"/>
      <c r="C433" s="21"/>
      <c r="D433" s="21"/>
      <c r="E433" s="21"/>
      <c r="F433" s="21"/>
      <c r="G433" s="24"/>
      <c r="H433" s="33"/>
      <c r="I433" s="28"/>
      <c r="J433" s="21"/>
      <c r="L433" s="25"/>
      <c r="M433" s="21"/>
      <c r="N433" s="21"/>
    </row>
    <row r="434" spans="1:14" ht="13">
      <c r="A434" s="21"/>
      <c r="B434" s="21"/>
      <c r="C434" s="21"/>
      <c r="D434" s="21"/>
      <c r="E434" s="21"/>
      <c r="F434" s="21"/>
      <c r="G434" s="24"/>
      <c r="H434" s="30"/>
      <c r="I434" s="28"/>
      <c r="J434" s="21"/>
      <c r="L434" s="25"/>
      <c r="M434" s="21"/>
      <c r="N434" s="21"/>
    </row>
    <row r="435" spans="1:14" ht="13">
      <c r="A435" s="21"/>
      <c r="B435" s="21"/>
      <c r="C435" s="21"/>
      <c r="D435" s="21"/>
      <c r="E435" s="21"/>
      <c r="F435" s="21"/>
      <c r="G435" s="24"/>
      <c r="H435" s="30"/>
      <c r="I435" s="28"/>
      <c r="J435" s="21"/>
      <c r="L435" s="25"/>
      <c r="M435" s="21"/>
      <c r="N435" s="21"/>
    </row>
    <row r="436" spans="1:14" ht="13">
      <c r="A436" s="21"/>
      <c r="B436" s="21"/>
      <c r="C436" s="21"/>
      <c r="D436" s="21"/>
      <c r="E436" s="21"/>
      <c r="F436" s="21"/>
      <c r="G436" s="24"/>
      <c r="H436" s="30"/>
      <c r="I436" s="28"/>
      <c r="J436" s="21"/>
      <c r="L436" s="25"/>
      <c r="M436" s="21"/>
      <c r="N436" s="21"/>
    </row>
    <row r="437" spans="1:14" ht="13">
      <c r="A437" s="21"/>
      <c r="B437" s="21"/>
      <c r="C437" s="21"/>
      <c r="D437" s="21"/>
      <c r="E437" s="21"/>
      <c r="F437" s="21"/>
      <c r="G437" s="24"/>
      <c r="H437" s="30"/>
      <c r="I437" s="28"/>
      <c r="J437" s="21"/>
      <c r="L437" s="25"/>
      <c r="M437" s="21"/>
      <c r="N437" s="21"/>
    </row>
    <row r="438" spans="1:14" ht="13">
      <c r="A438" s="21"/>
      <c r="B438" s="21"/>
      <c r="C438" s="21"/>
      <c r="D438" s="21"/>
      <c r="E438" s="21"/>
      <c r="F438" s="21"/>
      <c r="G438" s="24"/>
      <c r="H438" s="30"/>
      <c r="I438" s="28"/>
      <c r="J438" s="21"/>
      <c r="L438" s="25"/>
      <c r="M438" s="21"/>
      <c r="N438" s="21"/>
    </row>
    <row r="439" spans="1:14" ht="13">
      <c r="A439" s="21"/>
      <c r="B439" s="21"/>
      <c r="C439" s="21"/>
      <c r="D439" s="21"/>
      <c r="E439" s="21"/>
      <c r="F439" s="21"/>
      <c r="G439" s="24"/>
      <c r="H439" s="30"/>
      <c r="I439" s="28"/>
      <c r="J439" s="21"/>
      <c r="L439" s="25"/>
      <c r="M439" s="21"/>
      <c r="N439" s="21"/>
    </row>
    <row r="440" spans="1:14" ht="13">
      <c r="A440" s="21"/>
      <c r="B440" s="21"/>
      <c r="C440" s="21"/>
      <c r="D440" s="21"/>
      <c r="E440" s="21"/>
      <c r="F440" s="21"/>
      <c r="G440" s="24"/>
      <c r="H440" s="30"/>
      <c r="I440" s="28"/>
      <c r="J440" s="21"/>
      <c r="L440" s="25"/>
      <c r="M440" s="21"/>
      <c r="N440" s="21"/>
    </row>
    <row r="441" spans="1:14" ht="13">
      <c r="A441" s="21"/>
      <c r="B441" s="21"/>
      <c r="C441" s="21"/>
      <c r="D441" s="21"/>
      <c r="E441" s="21"/>
      <c r="F441" s="21"/>
      <c r="G441" s="24"/>
      <c r="H441" s="30"/>
      <c r="I441" s="28"/>
      <c r="J441" s="21"/>
      <c r="L441" s="25"/>
      <c r="M441" s="21"/>
      <c r="N441" s="21"/>
    </row>
    <row r="442" spans="1:14" ht="13">
      <c r="A442" s="21"/>
      <c r="B442" s="21"/>
      <c r="C442" s="21"/>
      <c r="D442" s="21"/>
      <c r="E442" s="21"/>
      <c r="F442" s="21"/>
      <c r="G442" s="24"/>
      <c r="H442" s="30"/>
      <c r="I442" s="28"/>
      <c r="J442" s="21"/>
      <c r="L442" s="25"/>
      <c r="M442" s="21"/>
      <c r="N442" s="21"/>
    </row>
    <row r="443" spans="1:14" ht="13">
      <c r="A443" s="21"/>
      <c r="B443" s="21"/>
      <c r="C443" s="21"/>
      <c r="D443" s="26"/>
      <c r="E443" s="21"/>
      <c r="F443" s="21"/>
      <c r="G443" s="24"/>
      <c r="H443" s="30"/>
      <c r="I443" s="28"/>
      <c r="J443" s="26"/>
      <c r="L443" s="25"/>
      <c r="M443" s="21"/>
      <c r="N443" s="21"/>
    </row>
    <row r="444" spans="1:14" ht="13">
      <c r="A444" s="21"/>
      <c r="B444" s="21"/>
      <c r="C444" s="21"/>
      <c r="D444" s="26"/>
      <c r="E444" s="21"/>
      <c r="F444" s="21"/>
      <c r="G444" s="24"/>
      <c r="H444" s="33"/>
      <c r="I444" s="28"/>
      <c r="J444" s="26"/>
      <c r="L444" s="25"/>
      <c r="M444" s="21"/>
      <c r="N444" s="21"/>
    </row>
    <row r="445" spans="1:14" ht="13">
      <c r="A445" s="21"/>
      <c r="B445" s="21"/>
      <c r="C445" s="21"/>
      <c r="D445" s="26"/>
      <c r="E445" s="21"/>
      <c r="F445" s="21"/>
      <c r="G445" s="24"/>
      <c r="H445" s="33"/>
      <c r="I445" s="28"/>
      <c r="J445" s="26"/>
      <c r="L445" s="25"/>
      <c r="M445" s="21"/>
      <c r="N445" s="21"/>
    </row>
    <row r="446" spans="1:14" ht="13">
      <c r="A446" s="21"/>
      <c r="B446" s="21"/>
      <c r="C446" s="21"/>
      <c r="D446" s="26"/>
      <c r="E446" s="21"/>
      <c r="F446" s="21"/>
      <c r="G446" s="24"/>
      <c r="H446" s="33"/>
      <c r="I446" s="28"/>
      <c r="J446" s="26"/>
      <c r="L446" s="25"/>
      <c r="M446" s="21"/>
      <c r="N446" s="21"/>
    </row>
    <row r="447" spans="1:14" ht="13">
      <c r="A447" s="21"/>
      <c r="B447" s="21"/>
      <c r="C447" s="21"/>
      <c r="D447" s="21"/>
      <c r="E447" s="21"/>
      <c r="F447" s="21"/>
      <c r="G447" s="24"/>
      <c r="H447" s="33"/>
      <c r="I447" s="28"/>
      <c r="J447" s="21"/>
      <c r="L447" s="25"/>
      <c r="M447" s="21"/>
      <c r="N447" s="21"/>
    </row>
    <row r="448" spans="1:14" ht="13">
      <c r="A448" s="21"/>
      <c r="B448" s="21"/>
      <c r="C448" s="21"/>
      <c r="D448" s="26"/>
      <c r="E448" s="21"/>
      <c r="F448" s="26"/>
      <c r="G448" s="24"/>
      <c r="H448" s="33"/>
      <c r="I448" s="28"/>
      <c r="J448" s="26"/>
      <c r="L448" s="25"/>
      <c r="M448" s="21"/>
      <c r="N448" s="21"/>
    </row>
    <row r="449" spans="1:14" ht="13">
      <c r="A449" s="21"/>
      <c r="B449" s="21"/>
      <c r="C449" s="21"/>
      <c r="D449" s="21"/>
      <c r="E449" s="21"/>
      <c r="F449" s="21"/>
      <c r="G449" s="24"/>
      <c r="H449" s="30"/>
      <c r="I449" s="28"/>
      <c r="J449" s="21"/>
      <c r="L449" s="25"/>
      <c r="M449" s="21"/>
      <c r="N449" s="21"/>
    </row>
    <row r="450" spans="1:14" ht="13">
      <c r="A450" s="21"/>
      <c r="B450" s="21"/>
      <c r="C450" s="21"/>
      <c r="D450" s="21"/>
      <c r="E450" s="26"/>
      <c r="F450" s="21"/>
      <c r="G450" s="24"/>
      <c r="H450" s="33"/>
      <c r="I450" s="28"/>
      <c r="J450" s="21"/>
      <c r="L450" s="25"/>
      <c r="M450" s="21"/>
      <c r="N450" s="21"/>
    </row>
    <row r="451" spans="1:14" ht="13">
      <c r="A451" s="21"/>
      <c r="B451" s="21"/>
      <c r="C451" s="21"/>
      <c r="D451" s="21"/>
      <c r="E451" s="21"/>
      <c r="F451" s="21"/>
      <c r="G451" s="24"/>
      <c r="H451" s="33"/>
      <c r="I451" s="28"/>
      <c r="J451" s="21"/>
      <c r="L451" s="25"/>
      <c r="M451" s="21"/>
      <c r="N451" s="21"/>
    </row>
    <row r="452" spans="1:14" ht="13">
      <c r="A452" s="21"/>
      <c r="B452" s="21"/>
      <c r="C452" s="21"/>
      <c r="D452" s="26"/>
      <c r="E452" s="21"/>
      <c r="F452" s="26"/>
      <c r="G452" s="24"/>
      <c r="H452" s="33"/>
      <c r="I452" s="28"/>
      <c r="J452" s="26"/>
      <c r="L452" s="25"/>
      <c r="M452" s="21"/>
      <c r="N452" s="21"/>
    </row>
    <row r="453" spans="1:14" ht="13">
      <c r="A453" s="21"/>
      <c r="B453" s="21"/>
      <c r="C453" s="21"/>
      <c r="D453" s="26"/>
      <c r="E453" s="21"/>
      <c r="F453" s="26"/>
      <c r="G453" s="24"/>
      <c r="H453" s="33"/>
      <c r="I453" s="28"/>
      <c r="J453" s="26"/>
      <c r="L453" s="25"/>
      <c r="M453" s="21"/>
      <c r="N453" s="21"/>
    </row>
    <row r="454" spans="1:14" ht="13">
      <c r="A454" s="21"/>
      <c r="B454" s="21"/>
      <c r="C454" s="21"/>
      <c r="D454" s="26"/>
      <c r="E454" s="21"/>
      <c r="F454" s="26"/>
      <c r="G454" s="24"/>
      <c r="H454" s="33"/>
      <c r="I454" s="28"/>
      <c r="J454" s="26"/>
      <c r="L454" s="25"/>
      <c r="M454" s="21"/>
      <c r="N454" s="21"/>
    </row>
    <row r="455" spans="1:14" ht="13">
      <c r="A455" s="21"/>
      <c r="B455" s="21"/>
      <c r="C455" s="21"/>
      <c r="D455" s="21"/>
      <c r="E455" s="21"/>
      <c r="F455" s="21"/>
      <c r="G455" s="24"/>
      <c r="H455" s="33"/>
      <c r="I455" s="28"/>
      <c r="J455" s="21"/>
      <c r="L455" s="25"/>
      <c r="M455" s="21"/>
      <c r="N455" s="21"/>
    </row>
    <row r="456" spans="1:14" ht="13">
      <c r="A456" s="21"/>
      <c r="B456" s="21"/>
      <c r="C456" s="21"/>
      <c r="D456" s="21"/>
      <c r="E456" s="21"/>
      <c r="F456" s="21"/>
      <c r="G456" s="24"/>
      <c r="H456" s="30"/>
      <c r="I456" s="28"/>
      <c r="J456" s="21"/>
      <c r="L456" s="25"/>
      <c r="M456" s="21"/>
      <c r="N456" s="21"/>
    </row>
    <row r="457" spans="1:14" ht="13">
      <c r="A457" s="21"/>
      <c r="B457" s="21"/>
      <c r="C457" s="21"/>
      <c r="D457" s="21"/>
      <c r="E457" s="21"/>
      <c r="F457" s="21"/>
      <c r="G457" s="24"/>
      <c r="H457" s="30"/>
      <c r="I457" s="28"/>
      <c r="J457" s="21"/>
      <c r="L457" s="25"/>
      <c r="M457" s="21"/>
      <c r="N457" s="21"/>
    </row>
    <row r="458" spans="1:14" ht="13">
      <c r="A458" s="21"/>
      <c r="B458" s="21"/>
      <c r="C458" s="21"/>
      <c r="D458" s="21"/>
      <c r="E458" s="21"/>
      <c r="F458" s="21"/>
      <c r="G458" s="24"/>
      <c r="H458" s="30"/>
      <c r="I458" s="28"/>
      <c r="J458" s="21"/>
      <c r="L458" s="25"/>
      <c r="M458" s="21"/>
      <c r="N458" s="21"/>
    </row>
    <row r="459" spans="1:14" ht="13">
      <c r="A459" s="21"/>
      <c r="B459" s="21"/>
      <c r="C459" s="21"/>
      <c r="D459" s="21"/>
      <c r="E459" s="21"/>
      <c r="F459" s="21"/>
      <c r="G459" s="24"/>
      <c r="H459" s="30"/>
      <c r="I459" s="28"/>
      <c r="J459" s="21"/>
      <c r="L459" s="25"/>
      <c r="M459" s="21"/>
      <c r="N459" s="21"/>
    </row>
    <row r="460" spans="1:14" ht="13">
      <c r="A460" s="21"/>
      <c r="B460" s="21"/>
      <c r="C460" s="21"/>
      <c r="D460" s="21"/>
      <c r="E460" s="21"/>
      <c r="F460" s="21"/>
      <c r="G460" s="24"/>
      <c r="H460" s="30"/>
      <c r="I460" s="28"/>
      <c r="J460" s="21"/>
      <c r="L460" s="25"/>
      <c r="M460" s="21"/>
      <c r="N460" s="21"/>
    </row>
    <row r="461" spans="1:14" ht="13">
      <c r="A461" s="21"/>
      <c r="B461" s="21"/>
      <c r="C461" s="21"/>
      <c r="D461" s="21"/>
      <c r="E461" s="21"/>
      <c r="F461" s="21"/>
      <c r="G461" s="24"/>
      <c r="H461" s="30"/>
      <c r="I461" s="28"/>
      <c r="J461" s="21"/>
      <c r="L461" s="25"/>
      <c r="M461" s="21"/>
      <c r="N461" s="21"/>
    </row>
    <row r="462" spans="1:14" ht="13">
      <c r="A462" s="21"/>
      <c r="B462" s="21"/>
      <c r="C462" s="21"/>
      <c r="D462" s="21"/>
      <c r="E462" s="21"/>
      <c r="F462" s="21"/>
      <c r="G462" s="24"/>
      <c r="H462" s="30"/>
      <c r="I462" s="28"/>
      <c r="J462" s="21"/>
      <c r="L462" s="25"/>
      <c r="M462" s="21"/>
      <c r="N462" s="21"/>
    </row>
    <row r="463" spans="1:14" ht="13">
      <c r="A463" s="21"/>
      <c r="B463" s="21"/>
      <c r="C463" s="21"/>
      <c r="D463" s="21"/>
      <c r="E463" s="21"/>
      <c r="F463" s="21"/>
      <c r="G463" s="24"/>
      <c r="H463" s="30"/>
      <c r="I463" s="28"/>
      <c r="J463" s="21"/>
      <c r="L463" s="25"/>
      <c r="M463" s="21"/>
      <c r="N463" s="21"/>
    </row>
    <row r="464" spans="1:14" ht="13">
      <c r="A464" s="21"/>
      <c r="B464" s="21"/>
      <c r="C464" s="21"/>
      <c r="D464" s="21"/>
      <c r="E464" s="21"/>
      <c r="F464" s="21"/>
      <c r="G464" s="24"/>
      <c r="H464" s="30"/>
      <c r="I464" s="28"/>
      <c r="J464" s="21"/>
      <c r="L464" s="25"/>
      <c r="M464" s="21"/>
      <c r="N464" s="21"/>
    </row>
    <row r="465" spans="1:14" ht="13">
      <c r="A465" s="21"/>
      <c r="B465" s="21"/>
      <c r="C465" s="21"/>
      <c r="D465" s="26"/>
      <c r="E465" s="21"/>
      <c r="F465" s="21"/>
      <c r="G465" s="24"/>
      <c r="H465" s="30"/>
      <c r="I465" s="28"/>
      <c r="J465" s="26"/>
      <c r="L465" s="25"/>
      <c r="M465" s="21"/>
      <c r="N465" s="21"/>
    </row>
    <row r="466" spans="1:14" ht="13">
      <c r="A466" s="21"/>
      <c r="B466" s="21"/>
      <c r="C466" s="21"/>
      <c r="D466" s="26"/>
      <c r="E466" s="21"/>
      <c r="F466" s="21"/>
      <c r="G466" s="24"/>
      <c r="H466" s="30"/>
      <c r="I466" s="28"/>
      <c r="J466" s="26"/>
      <c r="L466" s="25"/>
      <c r="M466" s="21"/>
      <c r="N466" s="21"/>
    </row>
    <row r="467" spans="1:14" ht="13">
      <c r="A467" s="21"/>
      <c r="B467" s="21"/>
      <c r="C467" s="21"/>
      <c r="D467" s="26"/>
      <c r="E467" s="21"/>
      <c r="F467" s="21"/>
      <c r="G467" s="24"/>
      <c r="H467" s="30"/>
      <c r="I467" s="28"/>
      <c r="J467" s="26"/>
      <c r="L467" s="25"/>
      <c r="M467" s="21"/>
      <c r="N467" s="21"/>
    </row>
    <row r="468" spans="1:14" ht="13">
      <c r="A468" s="21"/>
      <c r="B468" s="21"/>
      <c r="C468" s="21"/>
      <c r="D468" s="21"/>
      <c r="E468" s="21"/>
      <c r="F468" s="21"/>
      <c r="G468" s="24"/>
      <c r="H468" s="30"/>
      <c r="I468" s="28"/>
      <c r="J468" s="21"/>
      <c r="L468" s="25"/>
      <c r="M468" s="21"/>
      <c r="N468" s="21"/>
    </row>
    <row r="469" spans="1:14" ht="13">
      <c r="A469" s="21"/>
      <c r="B469" s="21"/>
      <c r="C469" s="21"/>
      <c r="D469" s="21"/>
      <c r="E469" s="21"/>
      <c r="F469" s="21"/>
      <c r="G469" s="24"/>
      <c r="H469" s="30"/>
      <c r="I469" s="28"/>
      <c r="J469" s="21"/>
      <c r="L469" s="25"/>
      <c r="M469" s="21"/>
      <c r="N469" s="21"/>
    </row>
    <row r="470" spans="1:14" ht="13">
      <c r="A470" s="21"/>
      <c r="B470" s="21"/>
      <c r="C470" s="21"/>
      <c r="D470" s="26"/>
      <c r="E470" s="21"/>
      <c r="F470" s="21"/>
      <c r="G470" s="24"/>
      <c r="H470" s="30"/>
      <c r="I470" s="28"/>
      <c r="J470" s="26"/>
      <c r="L470" s="25"/>
      <c r="M470" s="21"/>
      <c r="N470" s="21"/>
    </row>
    <row r="471" spans="1:14" ht="13">
      <c r="A471" s="21"/>
      <c r="B471" s="21"/>
      <c r="C471" s="21"/>
      <c r="D471" s="21"/>
      <c r="E471" s="21"/>
      <c r="F471" s="21"/>
      <c r="G471" s="24"/>
      <c r="H471" s="30"/>
      <c r="I471" s="28"/>
      <c r="J471" s="21"/>
      <c r="L471" s="25"/>
      <c r="M471" s="21"/>
      <c r="N471" s="21"/>
    </row>
    <row r="472" spans="1:14" ht="13">
      <c r="A472" s="21"/>
      <c r="B472" s="21"/>
      <c r="C472" s="21"/>
      <c r="D472" s="21"/>
      <c r="E472" s="26"/>
      <c r="F472" s="21"/>
      <c r="G472" s="24"/>
      <c r="H472" s="33"/>
      <c r="I472" s="28"/>
      <c r="J472" s="21"/>
      <c r="L472" s="25"/>
      <c r="M472" s="21"/>
      <c r="N472" s="21"/>
    </row>
    <row r="473" spans="1:14" ht="13">
      <c r="A473" s="21"/>
      <c r="B473" s="21"/>
      <c r="C473" s="21"/>
      <c r="D473" s="21"/>
      <c r="E473" s="21"/>
      <c r="F473" s="21"/>
      <c r="G473" s="24"/>
      <c r="H473" s="33"/>
      <c r="I473" s="28"/>
      <c r="J473" s="21"/>
      <c r="L473" s="25"/>
      <c r="M473" s="21"/>
      <c r="N473" s="21"/>
    </row>
    <row r="474" spans="1:14" ht="13">
      <c r="A474" s="21"/>
      <c r="B474" s="21"/>
      <c r="C474" s="21"/>
      <c r="D474" s="26"/>
      <c r="E474" s="21"/>
      <c r="F474" s="26"/>
      <c r="G474" s="24"/>
      <c r="H474" s="33"/>
      <c r="I474" s="28"/>
      <c r="J474" s="26"/>
      <c r="L474" s="25"/>
      <c r="M474" s="21"/>
      <c r="N474" s="21"/>
    </row>
    <row r="475" spans="1:14" ht="13">
      <c r="A475" s="21"/>
      <c r="B475" s="21"/>
      <c r="C475" s="21"/>
      <c r="D475" s="26"/>
      <c r="E475" s="21"/>
      <c r="F475" s="26"/>
      <c r="G475" s="24"/>
      <c r="H475" s="33"/>
      <c r="I475" s="28"/>
      <c r="J475" s="26"/>
      <c r="L475" s="25"/>
      <c r="M475" s="21"/>
      <c r="N475" s="21"/>
    </row>
    <row r="476" spans="1:14" ht="13">
      <c r="A476" s="21"/>
      <c r="B476" s="21"/>
      <c r="C476" s="21"/>
      <c r="D476" s="26"/>
      <c r="E476" s="21"/>
      <c r="F476" s="26"/>
      <c r="G476" s="24"/>
      <c r="H476" s="33"/>
      <c r="I476" s="28"/>
      <c r="J476" s="26"/>
      <c r="L476" s="25"/>
      <c r="M476" s="21"/>
      <c r="N476" s="21"/>
    </row>
    <row r="477" spans="1:14" ht="13">
      <c r="A477" s="21"/>
      <c r="B477" s="21"/>
      <c r="C477" s="21"/>
      <c r="D477" s="21"/>
      <c r="E477" s="21"/>
      <c r="F477" s="21"/>
      <c r="G477" s="24"/>
      <c r="H477" s="33"/>
      <c r="I477" s="28"/>
      <c r="J477" s="21"/>
      <c r="L477" s="25"/>
      <c r="M477" s="21"/>
      <c r="N477" s="21"/>
    </row>
    <row r="478" spans="1:14" ht="13">
      <c r="A478" s="21"/>
      <c r="B478" s="21"/>
      <c r="C478" s="21"/>
      <c r="D478" s="21"/>
      <c r="E478" s="21"/>
      <c r="F478" s="21"/>
      <c r="G478" s="24"/>
      <c r="H478" s="33"/>
      <c r="I478" s="28"/>
      <c r="J478" s="21"/>
      <c r="L478" s="25"/>
      <c r="M478" s="21"/>
      <c r="N478" s="21"/>
    </row>
    <row r="479" spans="1:14" ht="13">
      <c r="A479" s="21"/>
      <c r="B479" s="21"/>
      <c r="C479" s="21"/>
      <c r="D479" s="21"/>
      <c r="E479" s="21"/>
      <c r="F479" s="21"/>
      <c r="G479" s="24"/>
      <c r="H479" s="30"/>
      <c r="I479" s="28"/>
      <c r="J479" s="21"/>
      <c r="L479" s="25"/>
      <c r="M479" s="21"/>
      <c r="N479" s="21"/>
    </row>
    <row r="480" spans="1:14" ht="13">
      <c r="A480" s="21"/>
      <c r="B480" s="21"/>
      <c r="C480" s="21"/>
      <c r="D480" s="21"/>
      <c r="E480" s="21"/>
      <c r="F480" s="21"/>
      <c r="G480" s="24"/>
      <c r="H480" s="30"/>
      <c r="I480" s="28"/>
      <c r="J480" s="21"/>
      <c r="L480" s="25"/>
      <c r="M480" s="21"/>
      <c r="N480" s="21"/>
    </row>
    <row r="481" spans="1:14" ht="13">
      <c r="A481" s="21"/>
      <c r="B481" s="21"/>
      <c r="C481" s="21"/>
      <c r="D481" s="21"/>
      <c r="E481" s="21"/>
      <c r="F481" s="21"/>
      <c r="G481" s="24"/>
      <c r="H481" s="30"/>
      <c r="I481" s="28"/>
      <c r="J481" s="21"/>
      <c r="L481" s="25"/>
      <c r="M481" s="21"/>
      <c r="N481" s="21"/>
    </row>
    <row r="482" spans="1:14" ht="13">
      <c r="A482" s="21"/>
      <c r="B482" s="21"/>
      <c r="C482" s="21"/>
      <c r="D482" s="21"/>
      <c r="E482" s="21"/>
      <c r="F482" s="21"/>
      <c r="G482" s="24"/>
      <c r="H482" s="30"/>
      <c r="I482" s="28"/>
      <c r="J482" s="21"/>
      <c r="L482" s="25"/>
      <c r="M482" s="21"/>
      <c r="N482" s="21"/>
    </row>
    <row r="483" spans="1:14" ht="13">
      <c r="A483" s="21"/>
      <c r="B483" s="21"/>
      <c r="C483" s="21"/>
      <c r="D483" s="21"/>
      <c r="E483" s="21"/>
      <c r="F483" s="21"/>
      <c r="G483" s="24"/>
      <c r="H483" s="30"/>
      <c r="I483" s="28"/>
      <c r="J483" s="21"/>
      <c r="L483" s="25"/>
      <c r="M483" s="21"/>
      <c r="N483" s="21"/>
    </row>
    <row r="484" spans="1:14" ht="13">
      <c r="A484" s="21"/>
      <c r="B484" s="21"/>
      <c r="C484" s="21"/>
      <c r="D484" s="21"/>
      <c r="E484" s="21"/>
      <c r="F484" s="21"/>
      <c r="G484" s="24"/>
      <c r="H484" s="30"/>
      <c r="I484" s="28"/>
      <c r="J484" s="21"/>
      <c r="L484" s="25"/>
      <c r="M484" s="21"/>
      <c r="N484" s="21"/>
    </row>
    <row r="485" spans="1:14" ht="13">
      <c r="A485" s="21"/>
      <c r="B485" s="21"/>
      <c r="C485" s="21"/>
      <c r="D485" s="21"/>
      <c r="E485" s="21"/>
      <c r="F485" s="21"/>
      <c r="G485" s="24"/>
      <c r="H485" s="30"/>
      <c r="I485" s="28"/>
      <c r="J485" s="21"/>
      <c r="L485" s="25"/>
      <c r="M485" s="21"/>
      <c r="N485" s="21"/>
    </row>
    <row r="486" spans="1:14" ht="13">
      <c r="A486" s="21"/>
      <c r="B486" s="21"/>
      <c r="C486" s="21"/>
      <c r="D486" s="21"/>
      <c r="E486" s="21"/>
      <c r="F486" s="21"/>
      <c r="G486" s="24"/>
      <c r="H486" s="30"/>
      <c r="I486" s="28"/>
      <c r="J486" s="21"/>
      <c r="L486" s="25"/>
      <c r="M486" s="21"/>
      <c r="N486" s="21"/>
    </row>
    <row r="487" spans="1:14" ht="13">
      <c r="A487" s="21"/>
      <c r="B487" s="21"/>
      <c r="C487" s="21"/>
      <c r="D487" s="21"/>
      <c r="E487" s="26"/>
      <c r="F487" s="21"/>
      <c r="G487" s="24"/>
      <c r="H487" s="30"/>
      <c r="I487" s="28"/>
      <c r="J487" s="21"/>
      <c r="L487" s="25"/>
      <c r="M487" s="21"/>
      <c r="N487" s="21"/>
    </row>
    <row r="488" spans="1:14" ht="13">
      <c r="A488" s="21"/>
      <c r="B488" s="21"/>
      <c r="C488" s="21"/>
      <c r="D488" s="21"/>
      <c r="E488" s="26"/>
      <c r="F488" s="21"/>
      <c r="G488" s="24"/>
      <c r="H488" s="30"/>
      <c r="I488" s="28"/>
      <c r="J488" s="21"/>
      <c r="L488" s="25"/>
      <c r="M488" s="21"/>
      <c r="N488" s="21"/>
    </row>
    <row r="489" spans="1:14" ht="13">
      <c r="A489" s="21"/>
      <c r="B489" s="21"/>
      <c r="C489" s="21"/>
      <c r="D489" s="21"/>
      <c r="E489" s="26"/>
      <c r="F489" s="26"/>
      <c r="G489" s="24"/>
      <c r="H489" s="30"/>
      <c r="I489" s="28"/>
      <c r="J489" s="21"/>
      <c r="L489" s="25"/>
      <c r="M489" s="21"/>
      <c r="N489" s="21"/>
    </row>
    <row r="490" spans="1:14" ht="13">
      <c r="A490" s="21"/>
      <c r="B490" s="21"/>
      <c r="C490" s="21"/>
      <c r="D490" s="21"/>
      <c r="E490" s="26"/>
      <c r="F490" s="26"/>
      <c r="G490" s="24"/>
      <c r="H490" s="30"/>
      <c r="I490" s="28"/>
      <c r="J490" s="21"/>
      <c r="L490" s="25"/>
      <c r="M490" s="21"/>
      <c r="N490" s="21"/>
    </row>
    <row r="491" spans="1:14" ht="13">
      <c r="A491" s="21"/>
      <c r="B491" s="21"/>
      <c r="C491" s="21"/>
      <c r="D491" s="21"/>
      <c r="E491" s="26"/>
      <c r="F491" s="26"/>
      <c r="G491" s="24"/>
      <c r="H491" s="30"/>
      <c r="I491" s="28"/>
      <c r="J491" s="21"/>
      <c r="L491" s="25"/>
      <c r="M491" s="21"/>
      <c r="N491" s="21"/>
    </row>
    <row r="492" spans="1:14" ht="13">
      <c r="A492" s="21"/>
      <c r="B492" s="21"/>
      <c r="C492" s="21"/>
      <c r="D492" s="26"/>
      <c r="E492" s="26"/>
      <c r="F492" s="26"/>
      <c r="G492" s="24"/>
      <c r="H492" s="30"/>
      <c r="I492" s="28"/>
      <c r="J492" s="26"/>
      <c r="L492" s="25"/>
      <c r="M492" s="21"/>
      <c r="N492" s="21"/>
    </row>
    <row r="493" spans="1:14" ht="13">
      <c r="A493" s="21"/>
      <c r="B493" s="21"/>
      <c r="C493" s="21"/>
      <c r="D493" s="21"/>
      <c r="E493" s="21"/>
      <c r="F493" s="26"/>
      <c r="G493" s="24"/>
      <c r="H493" s="30"/>
      <c r="I493" s="28"/>
      <c r="J493" s="21"/>
      <c r="L493" s="25"/>
      <c r="M493" s="21"/>
      <c r="N493" s="21"/>
    </row>
    <row r="494" spans="1:14" ht="13">
      <c r="A494" s="21"/>
      <c r="B494" s="21"/>
      <c r="C494" s="21"/>
      <c r="D494" s="21"/>
      <c r="E494" s="26"/>
      <c r="F494" s="26"/>
      <c r="G494" s="24"/>
      <c r="H494" s="33"/>
      <c r="I494" s="28"/>
      <c r="J494" s="21"/>
      <c r="L494" s="25"/>
      <c r="M494" s="21"/>
      <c r="N494" s="21"/>
    </row>
    <row r="495" spans="1:14" ht="13">
      <c r="A495" s="21"/>
      <c r="B495" s="21"/>
      <c r="C495" s="21"/>
      <c r="D495" s="21"/>
      <c r="E495" s="21"/>
      <c r="F495" s="21"/>
      <c r="G495" s="24"/>
      <c r="H495" s="33"/>
      <c r="I495" s="28"/>
      <c r="J495" s="21"/>
      <c r="L495" s="25"/>
      <c r="M495" s="21"/>
      <c r="N495" s="21"/>
    </row>
    <row r="496" spans="1:14" ht="13">
      <c r="A496" s="21"/>
      <c r="B496" s="21"/>
      <c r="C496" s="21"/>
      <c r="D496" s="26"/>
      <c r="E496" s="21"/>
      <c r="F496" s="26"/>
      <c r="G496" s="24"/>
      <c r="H496" s="33"/>
      <c r="I496" s="28"/>
      <c r="J496" s="26"/>
      <c r="L496" s="25"/>
      <c r="M496" s="21"/>
      <c r="N496" s="21"/>
    </row>
    <row r="497" spans="1:14" ht="13">
      <c r="A497" s="21"/>
      <c r="B497" s="21"/>
      <c r="C497" s="21"/>
      <c r="D497" s="26"/>
      <c r="E497" s="21"/>
      <c r="F497" s="26"/>
      <c r="G497" s="24"/>
      <c r="H497" s="33"/>
      <c r="I497" s="28"/>
      <c r="J497" s="26"/>
      <c r="L497" s="25"/>
      <c r="M497" s="21"/>
      <c r="N497" s="21"/>
    </row>
    <row r="498" spans="1:14" ht="13">
      <c r="A498" s="21"/>
      <c r="B498" s="21"/>
      <c r="C498" s="21"/>
      <c r="D498" s="26"/>
      <c r="E498" s="21"/>
      <c r="F498" s="26"/>
      <c r="G498" s="24"/>
      <c r="H498" s="33"/>
      <c r="I498" s="28"/>
      <c r="J498" s="26"/>
      <c r="L498" s="25"/>
      <c r="M498" s="21"/>
      <c r="N498" s="21"/>
    </row>
    <row r="499" spans="1:14" ht="13">
      <c r="A499" s="21"/>
      <c r="B499" s="21"/>
      <c r="C499" s="21"/>
      <c r="D499" s="21"/>
      <c r="E499" s="21"/>
      <c r="F499" s="21"/>
      <c r="G499" s="24"/>
      <c r="H499" s="33"/>
      <c r="I499" s="28"/>
      <c r="J499" s="21"/>
      <c r="L499" s="25"/>
      <c r="M499" s="21"/>
      <c r="N499" s="21"/>
    </row>
    <row r="500" spans="1:14" ht="13">
      <c r="A500" s="21"/>
      <c r="B500" s="21"/>
      <c r="C500" s="21"/>
      <c r="D500" s="21"/>
      <c r="E500" s="21"/>
      <c r="F500" s="21"/>
      <c r="G500" s="24"/>
      <c r="H500" s="33"/>
      <c r="I500" s="28"/>
      <c r="J500" s="21"/>
      <c r="L500" s="25"/>
      <c r="M500" s="21"/>
      <c r="N500" s="21"/>
    </row>
    <row r="501" spans="1:14" ht="13">
      <c r="A501" s="21"/>
      <c r="B501" s="21"/>
      <c r="C501" s="21"/>
      <c r="D501" s="21"/>
      <c r="E501" s="21"/>
      <c r="F501" s="21"/>
      <c r="G501" s="24"/>
      <c r="H501" s="30"/>
      <c r="I501" s="28"/>
      <c r="J501" s="21"/>
      <c r="L501" s="25"/>
      <c r="M501" s="21"/>
      <c r="N501" s="21"/>
    </row>
    <row r="502" spans="1:14" ht="13">
      <c r="A502" s="21"/>
      <c r="B502" s="21"/>
      <c r="C502" s="21"/>
      <c r="D502" s="21"/>
      <c r="E502" s="21"/>
      <c r="F502" s="21"/>
      <c r="G502" s="24"/>
      <c r="H502" s="30"/>
      <c r="I502" s="28"/>
      <c r="J502" s="21"/>
      <c r="L502" s="25"/>
      <c r="M502" s="21"/>
      <c r="N502" s="21"/>
    </row>
    <row r="503" spans="1:14" ht="13">
      <c r="A503" s="21"/>
      <c r="B503" s="21"/>
      <c r="C503" s="21"/>
      <c r="D503" s="21"/>
      <c r="E503" s="21"/>
      <c r="F503" s="21"/>
      <c r="G503" s="24"/>
      <c r="H503" s="30"/>
      <c r="I503" s="28"/>
      <c r="J503" s="21"/>
      <c r="L503" s="25"/>
      <c r="M503" s="21"/>
      <c r="N503" s="21"/>
    </row>
    <row r="504" spans="1:14" ht="13">
      <c r="A504" s="21"/>
      <c r="B504" s="21"/>
      <c r="C504" s="21"/>
      <c r="D504" s="21"/>
      <c r="E504" s="21"/>
      <c r="F504" s="21"/>
      <c r="G504" s="24"/>
      <c r="H504" s="30"/>
      <c r="I504" s="28"/>
      <c r="J504" s="21"/>
      <c r="L504" s="25"/>
      <c r="M504" s="21"/>
      <c r="N504" s="21"/>
    </row>
    <row r="505" spans="1:14" ht="13">
      <c r="A505" s="21"/>
      <c r="B505" s="21"/>
      <c r="C505" s="21"/>
      <c r="D505" s="21"/>
      <c r="E505" s="21"/>
      <c r="F505" s="21"/>
      <c r="G505" s="24"/>
      <c r="H505" s="30"/>
      <c r="I505" s="28"/>
      <c r="J505" s="21"/>
      <c r="L505" s="25"/>
      <c r="M505" s="21"/>
      <c r="N505" s="21"/>
    </row>
    <row r="506" spans="1:14" ht="13">
      <c r="A506" s="21"/>
      <c r="B506" s="21"/>
      <c r="C506" s="21"/>
      <c r="D506" s="21"/>
      <c r="E506" s="21"/>
      <c r="F506" s="21"/>
      <c r="G506" s="24"/>
      <c r="H506" s="30"/>
      <c r="I506" s="28"/>
      <c r="J506" s="21"/>
      <c r="L506" s="25"/>
      <c r="M506" s="21"/>
      <c r="N506" s="21"/>
    </row>
    <row r="507" spans="1:14" ht="13">
      <c r="A507" s="21"/>
      <c r="B507" s="21"/>
      <c r="C507" s="21"/>
      <c r="D507" s="21"/>
      <c r="E507" s="21"/>
      <c r="F507" s="21"/>
      <c r="G507" s="24"/>
      <c r="H507" s="30"/>
      <c r="I507" s="28"/>
      <c r="J507" s="21"/>
      <c r="L507" s="25"/>
      <c r="M507" s="21"/>
      <c r="N507" s="21"/>
    </row>
    <row r="508" spans="1:14" ht="13">
      <c r="A508" s="21"/>
      <c r="B508" s="21"/>
      <c r="C508" s="21"/>
      <c r="D508" s="21"/>
      <c r="E508" s="21"/>
      <c r="F508" s="21"/>
      <c r="G508" s="24"/>
      <c r="H508" s="30"/>
      <c r="I508" s="28"/>
      <c r="J508" s="21"/>
      <c r="L508" s="25"/>
      <c r="M508" s="21"/>
      <c r="N508" s="21"/>
    </row>
    <row r="509" spans="1:14" ht="13">
      <c r="A509" s="21"/>
      <c r="B509" s="21"/>
      <c r="C509" s="21"/>
      <c r="D509" s="21"/>
      <c r="E509" s="21"/>
      <c r="F509" s="21"/>
      <c r="G509" s="24"/>
      <c r="H509" s="30"/>
      <c r="I509" s="28"/>
      <c r="J509" s="21"/>
      <c r="L509" s="25"/>
      <c r="M509" s="21"/>
      <c r="N509" s="21"/>
    </row>
    <row r="510" spans="1:14" ht="13">
      <c r="A510" s="21"/>
      <c r="B510" s="21"/>
      <c r="C510" s="21"/>
      <c r="D510" s="21"/>
      <c r="E510" s="26"/>
      <c r="F510" s="21"/>
      <c r="G510" s="24"/>
      <c r="H510" s="30"/>
      <c r="I510" s="28"/>
      <c r="J510" s="21"/>
      <c r="L510" s="25"/>
      <c r="M510" s="21"/>
      <c r="N510" s="21"/>
    </row>
    <row r="511" spans="1:14" ht="13">
      <c r="A511" s="21"/>
      <c r="B511" s="21"/>
      <c r="C511" s="21"/>
      <c r="D511" s="21"/>
      <c r="E511" s="26"/>
      <c r="F511" s="21"/>
      <c r="G511" s="24"/>
      <c r="H511" s="30"/>
      <c r="I511" s="28"/>
      <c r="J511" s="21"/>
      <c r="L511" s="25"/>
      <c r="M511" s="21"/>
      <c r="N511" s="21"/>
    </row>
    <row r="512" spans="1:14" ht="13">
      <c r="A512" s="21"/>
      <c r="B512" s="21"/>
      <c r="C512" s="21"/>
      <c r="D512" s="21"/>
      <c r="E512" s="26"/>
      <c r="F512" s="21"/>
      <c r="G512" s="24"/>
      <c r="H512" s="30"/>
      <c r="I512" s="28"/>
      <c r="J512" s="21"/>
      <c r="L512" s="25"/>
      <c r="M512" s="21"/>
      <c r="N512" s="21"/>
    </row>
    <row r="513" spans="1:14" ht="13">
      <c r="A513" s="21"/>
      <c r="B513" s="21"/>
      <c r="C513" s="21"/>
      <c r="D513" s="21"/>
      <c r="E513" s="26"/>
      <c r="F513" s="21"/>
      <c r="G513" s="24"/>
      <c r="H513" s="30"/>
      <c r="I513" s="28"/>
      <c r="J513" s="21"/>
      <c r="L513" s="25"/>
      <c r="M513" s="21"/>
      <c r="N513" s="21"/>
    </row>
    <row r="514" spans="1:14" ht="13">
      <c r="A514" s="21"/>
      <c r="B514" s="21"/>
      <c r="C514" s="21"/>
      <c r="D514" s="21"/>
      <c r="E514" s="21"/>
      <c r="F514" s="21"/>
      <c r="G514" s="24"/>
      <c r="H514" s="30"/>
      <c r="I514" s="28"/>
      <c r="J514" s="21"/>
      <c r="L514" s="25"/>
      <c r="M514" s="21"/>
      <c r="N514" s="21"/>
    </row>
    <row r="515" spans="1:14" ht="13">
      <c r="A515" s="21"/>
      <c r="B515" s="21"/>
      <c r="C515" s="21"/>
      <c r="D515" s="21"/>
      <c r="E515" s="21"/>
      <c r="F515" s="21"/>
      <c r="G515" s="24"/>
      <c r="H515" s="30"/>
      <c r="I515" s="28"/>
      <c r="J515" s="21"/>
      <c r="L515" s="25"/>
      <c r="M515" s="21"/>
      <c r="N515" s="21"/>
    </row>
    <row r="516" spans="1:14" ht="13">
      <c r="A516" s="21"/>
      <c r="B516" s="21"/>
      <c r="C516" s="21"/>
      <c r="D516" s="21"/>
      <c r="E516" s="26"/>
      <c r="F516" s="21"/>
      <c r="G516" s="24"/>
      <c r="H516" s="33"/>
      <c r="I516" s="28"/>
      <c r="J516" s="21"/>
      <c r="L516" s="25"/>
      <c r="M516" s="21"/>
      <c r="N516" s="21"/>
    </row>
    <row r="517" spans="1:14" ht="13">
      <c r="A517" s="21"/>
      <c r="B517" s="21"/>
      <c r="C517" s="21"/>
      <c r="D517" s="21"/>
      <c r="E517" s="21"/>
      <c r="F517" s="21"/>
      <c r="G517" s="24"/>
      <c r="H517" s="33"/>
      <c r="I517" s="28"/>
      <c r="J517" s="21"/>
      <c r="L517" s="25"/>
      <c r="M517" s="21"/>
      <c r="N517" s="21"/>
    </row>
    <row r="518" spans="1:14" ht="13">
      <c r="A518" s="21"/>
      <c r="B518" s="21"/>
      <c r="C518" s="21"/>
      <c r="D518" s="26"/>
      <c r="E518" s="21"/>
      <c r="F518" s="26"/>
      <c r="G518" s="24"/>
      <c r="H518" s="33"/>
      <c r="I518" s="28"/>
      <c r="J518" s="26"/>
      <c r="L518" s="25"/>
      <c r="M518" s="21"/>
      <c r="N518" s="21"/>
    </row>
    <row r="519" spans="1:14" ht="13">
      <c r="A519" s="21"/>
      <c r="B519" s="21"/>
      <c r="C519" s="21"/>
      <c r="D519" s="26"/>
      <c r="E519" s="21"/>
      <c r="F519" s="26"/>
      <c r="G519" s="24"/>
      <c r="H519" s="33"/>
      <c r="I519" s="28"/>
      <c r="J519" s="26"/>
      <c r="L519" s="25"/>
      <c r="M519" s="21"/>
      <c r="N519" s="21"/>
    </row>
    <row r="520" spans="1:14" ht="13">
      <c r="A520" s="21"/>
      <c r="B520" s="21"/>
      <c r="C520" s="21"/>
      <c r="D520" s="26"/>
      <c r="E520" s="21"/>
      <c r="F520" s="26"/>
      <c r="G520" s="24"/>
      <c r="H520" s="33"/>
      <c r="I520" s="28"/>
      <c r="J520" s="26"/>
      <c r="L520" s="25"/>
      <c r="M520" s="21"/>
      <c r="N520" s="21"/>
    </row>
    <row r="521" spans="1:14" ht="13">
      <c r="A521" s="21"/>
      <c r="B521" s="21"/>
      <c r="C521" s="21"/>
      <c r="D521" s="26"/>
      <c r="E521" s="21"/>
      <c r="F521" s="26"/>
      <c r="G521" s="24"/>
      <c r="H521" s="33"/>
      <c r="I521" s="28"/>
      <c r="J521" s="26"/>
      <c r="L521" s="25"/>
      <c r="M521" s="21"/>
      <c r="N521" s="21"/>
    </row>
    <row r="522" spans="1:14" ht="13">
      <c r="A522" s="21"/>
      <c r="B522" s="21"/>
      <c r="C522" s="21"/>
      <c r="D522" s="21"/>
      <c r="E522" s="21"/>
      <c r="F522" s="21"/>
      <c r="G522" s="24"/>
      <c r="H522" s="30"/>
      <c r="I522" s="28"/>
      <c r="J522" s="21"/>
      <c r="L522" s="25"/>
      <c r="M522" s="21"/>
      <c r="N522" s="21"/>
    </row>
    <row r="523" spans="1:14" ht="13">
      <c r="A523" s="21"/>
      <c r="B523" s="21"/>
      <c r="C523" s="21"/>
      <c r="D523" s="21"/>
      <c r="E523" s="21"/>
      <c r="F523" s="21"/>
      <c r="G523" s="24"/>
      <c r="H523" s="30"/>
      <c r="I523" s="28"/>
      <c r="J523" s="21"/>
      <c r="L523" s="25"/>
      <c r="M523" s="21"/>
      <c r="N523" s="21"/>
    </row>
    <row r="524" spans="1:14" ht="13">
      <c r="A524" s="21"/>
      <c r="B524" s="21"/>
      <c r="C524" s="21"/>
      <c r="D524" s="21"/>
      <c r="E524" s="21"/>
      <c r="F524" s="21"/>
      <c r="G524" s="24"/>
      <c r="H524" s="30"/>
      <c r="I524" s="28"/>
      <c r="J524" s="21"/>
      <c r="L524" s="25"/>
      <c r="M524" s="21"/>
      <c r="N524" s="21"/>
    </row>
    <row r="525" spans="1:14" ht="13">
      <c r="A525" s="21"/>
      <c r="B525" s="21"/>
      <c r="C525" s="21"/>
      <c r="D525" s="21"/>
      <c r="E525" s="21"/>
      <c r="F525" s="21"/>
      <c r="G525" s="24"/>
      <c r="H525" s="30"/>
      <c r="I525" s="28"/>
      <c r="J525" s="21"/>
      <c r="L525" s="25"/>
      <c r="M525" s="21"/>
      <c r="N525" s="21"/>
    </row>
    <row r="526" spans="1:14" ht="13">
      <c r="A526" s="21"/>
      <c r="B526" s="21"/>
      <c r="C526" s="21"/>
      <c r="D526" s="21"/>
      <c r="E526" s="21"/>
      <c r="F526" s="21"/>
      <c r="G526" s="24"/>
      <c r="H526" s="30"/>
      <c r="I526" s="28"/>
      <c r="J526" s="21"/>
      <c r="L526" s="25"/>
      <c r="M526" s="21"/>
      <c r="N526" s="21"/>
    </row>
    <row r="527" spans="1:14" ht="13">
      <c r="A527" s="21"/>
      <c r="B527" s="21"/>
      <c r="C527" s="21"/>
      <c r="D527" s="21"/>
      <c r="E527" s="21"/>
      <c r="F527" s="21"/>
      <c r="G527" s="24"/>
      <c r="H527" s="30"/>
      <c r="I527" s="28"/>
      <c r="J527" s="21"/>
      <c r="L527" s="25"/>
      <c r="M527" s="21"/>
      <c r="N527" s="21"/>
    </row>
    <row r="528" spans="1:14" ht="13">
      <c r="A528" s="21"/>
      <c r="B528" s="21"/>
      <c r="C528" s="21"/>
      <c r="D528" s="21"/>
      <c r="E528" s="21"/>
      <c r="F528" s="21"/>
      <c r="G528" s="24"/>
      <c r="H528" s="30"/>
      <c r="I528" s="28"/>
      <c r="J528" s="21"/>
      <c r="L528" s="25"/>
      <c r="M528" s="21"/>
      <c r="N528" s="21"/>
    </row>
    <row r="529" spans="1:14" ht="13">
      <c r="A529" s="21"/>
      <c r="B529" s="21"/>
      <c r="C529" s="21"/>
      <c r="D529" s="21"/>
      <c r="E529" s="21"/>
      <c r="F529" s="21"/>
      <c r="G529" s="24"/>
      <c r="H529" s="30"/>
      <c r="I529" s="28"/>
      <c r="J529" s="21"/>
      <c r="L529" s="25"/>
      <c r="M529" s="21"/>
      <c r="N529" s="21"/>
    </row>
    <row r="530" spans="1:14" ht="13">
      <c r="A530" s="21"/>
      <c r="B530" s="21"/>
      <c r="C530" s="21"/>
      <c r="D530" s="26"/>
      <c r="E530" s="21"/>
      <c r="F530" s="21"/>
      <c r="G530" s="24"/>
      <c r="H530" s="33"/>
      <c r="I530" s="28"/>
      <c r="J530" s="26"/>
      <c r="L530" s="25"/>
      <c r="M530" s="21"/>
      <c r="N530" s="21"/>
    </row>
    <row r="531" spans="1:14" ht="13">
      <c r="A531" s="21"/>
      <c r="B531" s="21"/>
      <c r="C531" s="21"/>
      <c r="D531" s="26"/>
      <c r="E531" s="21"/>
      <c r="F531" s="21"/>
      <c r="G531" s="24"/>
      <c r="H531" s="33"/>
      <c r="I531" s="28"/>
      <c r="J531" s="26"/>
      <c r="L531" s="25"/>
      <c r="M531" s="21"/>
      <c r="N531" s="21"/>
    </row>
    <row r="532" spans="1:14" ht="13">
      <c r="A532" s="21"/>
      <c r="B532" s="21"/>
      <c r="C532" s="21"/>
      <c r="D532" s="26"/>
      <c r="E532" s="21"/>
      <c r="F532" s="21"/>
      <c r="G532" s="24"/>
      <c r="H532" s="33"/>
      <c r="I532" s="28"/>
      <c r="J532" s="26"/>
      <c r="L532" s="25"/>
      <c r="M532" s="21"/>
      <c r="N532" s="21"/>
    </row>
    <row r="533" spans="1:14" ht="13">
      <c r="A533" s="21"/>
      <c r="B533" s="21"/>
      <c r="C533" s="21"/>
      <c r="D533" s="26"/>
      <c r="E533" s="21"/>
      <c r="F533" s="21"/>
      <c r="G533" s="24"/>
      <c r="H533" s="33"/>
      <c r="I533" s="28"/>
      <c r="J533" s="26"/>
      <c r="L533" s="25"/>
      <c r="M533" s="21"/>
      <c r="N533" s="21"/>
    </row>
    <row r="534" spans="1:14" ht="13">
      <c r="A534" s="21"/>
      <c r="B534" s="21"/>
      <c r="C534" s="21"/>
      <c r="D534" s="26"/>
      <c r="E534" s="21"/>
      <c r="F534" s="21"/>
      <c r="G534" s="24"/>
      <c r="H534" s="33"/>
      <c r="I534" s="28"/>
      <c r="J534" s="26"/>
      <c r="L534" s="25"/>
      <c r="M534" s="21"/>
      <c r="N534" s="21"/>
    </row>
    <row r="535" spans="1:14" ht="13">
      <c r="A535" s="21"/>
      <c r="B535" s="21"/>
      <c r="C535" s="21"/>
      <c r="D535" s="26"/>
      <c r="E535" s="21"/>
      <c r="F535" s="21"/>
      <c r="G535" s="24"/>
      <c r="H535" s="33"/>
      <c r="I535" s="28"/>
      <c r="J535" s="26"/>
      <c r="L535" s="25"/>
      <c r="M535" s="21"/>
      <c r="N535" s="21"/>
    </row>
    <row r="536" spans="1:14" ht="13">
      <c r="A536" s="21"/>
      <c r="B536" s="21"/>
      <c r="C536" s="21"/>
      <c r="D536" s="26"/>
      <c r="E536" s="21"/>
      <c r="F536" s="21"/>
      <c r="G536" s="24"/>
      <c r="H536" s="33"/>
      <c r="I536" s="28"/>
      <c r="J536" s="26"/>
      <c r="L536" s="25"/>
      <c r="M536" s="21"/>
      <c r="N536" s="21"/>
    </row>
    <row r="537" spans="1:14" ht="13">
      <c r="A537" s="21"/>
      <c r="B537" s="21"/>
      <c r="C537" s="21"/>
      <c r="D537" s="26"/>
      <c r="E537" s="21"/>
      <c r="F537" s="21"/>
      <c r="G537" s="24"/>
      <c r="H537" s="33"/>
      <c r="I537" s="28"/>
      <c r="J537" s="26"/>
      <c r="L537" s="25"/>
      <c r="M537" s="21"/>
      <c r="N537" s="21"/>
    </row>
    <row r="538" spans="1:14" ht="13">
      <c r="A538" s="21"/>
      <c r="B538" s="21"/>
      <c r="C538" s="21"/>
      <c r="D538" s="26"/>
      <c r="E538" s="26"/>
      <c r="F538" s="21"/>
      <c r="G538" s="24"/>
      <c r="H538" s="33"/>
      <c r="I538" s="28"/>
      <c r="J538" s="26"/>
      <c r="L538" s="25"/>
      <c r="M538" s="21"/>
      <c r="N538" s="21"/>
    </row>
    <row r="539" spans="1:14" ht="13">
      <c r="A539" s="21"/>
      <c r="B539" s="21"/>
      <c r="C539" s="21"/>
      <c r="D539" s="26"/>
      <c r="E539" s="21"/>
      <c r="F539" s="21"/>
      <c r="G539" s="24"/>
      <c r="H539" s="33"/>
      <c r="I539" s="28"/>
      <c r="J539" s="26"/>
      <c r="L539" s="25"/>
      <c r="M539" s="21"/>
      <c r="N539" s="21"/>
    </row>
    <row r="540" spans="1:14" ht="13">
      <c r="A540" s="21"/>
      <c r="B540" s="21"/>
      <c r="C540" s="21"/>
      <c r="D540" s="26"/>
      <c r="E540" s="21"/>
      <c r="F540" s="26"/>
      <c r="G540" s="24"/>
      <c r="H540" s="33"/>
      <c r="I540" s="28"/>
      <c r="J540" s="26"/>
      <c r="L540" s="25"/>
      <c r="M540" s="21"/>
      <c r="N540" s="21"/>
    </row>
    <row r="541" spans="1:14" ht="13">
      <c r="A541" s="21"/>
      <c r="B541" s="21"/>
      <c r="C541" s="21"/>
      <c r="D541" s="26"/>
      <c r="E541" s="21"/>
      <c r="F541" s="26"/>
      <c r="G541" s="24"/>
      <c r="H541" s="33"/>
      <c r="I541" s="28"/>
      <c r="J541" s="26"/>
      <c r="L541" s="25"/>
      <c r="M541" s="21"/>
      <c r="N541" s="21"/>
    </row>
    <row r="542" spans="1:14" ht="13">
      <c r="A542" s="21"/>
      <c r="B542" s="21"/>
      <c r="C542" s="21"/>
      <c r="D542" s="26"/>
      <c r="E542" s="21"/>
      <c r="F542" s="26"/>
      <c r="G542" s="24"/>
      <c r="H542" s="33"/>
      <c r="I542" s="28"/>
      <c r="J542" s="26"/>
      <c r="L542" s="25"/>
      <c r="M542" s="21"/>
      <c r="N542" s="21"/>
    </row>
    <row r="543" spans="1:14" ht="13">
      <c r="A543" s="21"/>
      <c r="B543" s="21"/>
      <c r="C543" s="21"/>
      <c r="D543" s="26"/>
      <c r="E543" s="21"/>
      <c r="F543" s="26"/>
      <c r="G543" s="24"/>
      <c r="H543" s="33"/>
      <c r="I543" s="28"/>
      <c r="J543" s="26"/>
      <c r="L543" s="25"/>
      <c r="M543" s="21"/>
      <c r="N543" s="21"/>
    </row>
    <row r="544" spans="1:14" ht="13">
      <c r="A544" s="21"/>
      <c r="B544" s="21"/>
      <c r="C544" s="21"/>
      <c r="D544" s="21"/>
      <c r="E544" s="21"/>
      <c r="F544" s="21"/>
      <c r="G544" s="24"/>
      <c r="H544" s="30"/>
      <c r="I544" s="28"/>
      <c r="J544" s="21"/>
      <c r="L544" s="25"/>
      <c r="M544" s="21"/>
      <c r="N544" s="21"/>
    </row>
    <row r="545" spans="1:14" ht="13">
      <c r="A545" s="21"/>
      <c r="B545" s="21"/>
      <c r="C545" s="21"/>
      <c r="D545" s="21"/>
      <c r="E545" s="21"/>
      <c r="F545" s="21"/>
      <c r="G545" s="24"/>
      <c r="H545" s="30"/>
      <c r="I545" s="28"/>
      <c r="J545" s="21"/>
      <c r="L545" s="25"/>
      <c r="M545" s="21"/>
      <c r="N545" s="21"/>
    </row>
    <row r="546" spans="1:14" ht="13">
      <c r="A546" s="21"/>
      <c r="B546" s="21"/>
      <c r="C546" s="21"/>
      <c r="D546" s="21"/>
      <c r="E546" s="21"/>
      <c r="F546" s="21"/>
      <c r="G546" s="24"/>
      <c r="H546" s="30"/>
      <c r="I546" s="28"/>
      <c r="J546" s="21"/>
      <c r="L546" s="25"/>
      <c r="M546" s="21"/>
      <c r="N546" s="21"/>
    </row>
    <row r="547" spans="1:14" ht="13">
      <c r="A547" s="21"/>
      <c r="B547" s="21"/>
      <c r="C547" s="21"/>
      <c r="D547" s="21"/>
      <c r="E547" s="21"/>
      <c r="F547" s="21"/>
      <c r="G547" s="24"/>
      <c r="H547" s="30"/>
      <c r="I547" s="28"/>
      <c r="J547" s="21"/>
      <c r="L547" s="25"/>
      <c r="M547" s="21"/>
      <c r="N547" s="21"/>
    </row>
    <row r="548" spans="1:14" ht="13">
      <c r="A548" s="21"/>
      <c r="B548" s="21"/>
      <c r="C548" s="21"/>
      <c r="D548" s="21"/>
      <c r="E548" s="21"/>
      <c r="F548" s="21"/>
      <c r="G548" s="24"/>
      <c r="H548" s="30"/>
      <c r="I548" s="28"/>
      <c r="J548" s="21"/>
      <c r="L548" s="25"/>
      <c r="M548" s="21"/>
      <c r="N548" s="21"/>
    </row>
    <row r="549" spans="1:14" ht="13">
      <c r="A549" s="21"/>
      <c r="B549" s="21"/>
      <c r="C549" s="21"/>
      <c r="D549" s="21"/>
      <c r="E549" s="21"/>
      <c r="F549" s="21"/>
      <c r="G549" s="24"/>
      <c r="H549" s="30"/>
      <c r="I549" s="28"/>
      <c r="J549" s="21"/>
      <c r="L549" s="25"/>
      <c r="M549" s="21"/>
      <c r="N549" s="21"/>
    </row>
    <row r="550" spans="1:14" ht="13">
      <c r="A550" s="21"/>
      <c r="B550" s="21"/>
      <c r="C550" s="21"/>
      <c r="D550" s="21"/>
      <c r="E550" s="21"/>
      <c r="F550" s="21"/>
      <c r="G550" s="24"/>
      <c r="H550" s="30"/>
      <c r="I550" s="28"/>
      <c r="J550" s="21"/>
      <c r="L550" s="25"/>
      <c r="M550" s="21"/>
      <c r="N550" s="21"/>
    </row>
    <row r="551" spans="1:14" ht="13">
      <c r="A551" s="21"/>
      <c r="B551" s="21"/>
      <c r="C551" s="21"/>
      <c r="D551" s="21"/>
      <c r="E551" s="21"/>
      <c r="F551" s="21"/>
      <c r="G551" s="24"/>
      <c r="H551" s="30"/>
      <c r="I551" s="28"/>
      <c r="J551" s="21"/>
      <c r="L551" s="25"/>
      <c r="M551" s="21"/>
      <c r="N551" s="21"/>
    </row>
    <row r="552" spans="1:14" ht="13">
      <c r="A552" s="21"/>
      <c r="B552" s="21"/>
      <c r="C552" s="21"/>
      <c r="D552" s="21"/>
      <c r="E552" s="21"/>
      <c r="F552" s="21"/>
      <c r="G552" s="24"/>
      <c r="H552" s="30"/>
      <c r="I552" s="28"/>
      <c r="J552" s="21"/>
      <c r="L552" s="25"/>
      <c r="M552" s="21"/>
      <c r="N552" s="21"/>
    </row>
    <row r="553" spans="1:14" ht="13">
      <c r="A553" s="21"/>
      <c r="B553" s="21"/>
      <c r="C553" s="21"/>
      <c r="D553" s="26"/>
      <c r="E553" s="21"/>
      <c r="F553" s="21"/>
      <c r="G553" s="24"/>
      <c r="H553" s="30"/>
      <c r="I553" s="28"/>
      <c r="J553" s="26"/>
      <c r="L553" s="25"/>
      <c r="M553" s="21"/>
      <c r="N553" s="21"/>
    </row>
    <row r="554" spans="1:14" ht="13">
      <c r="A554" s="21"/>
      <c r="B554" s="21"/>
      <c r="C554" s="21"/>
      <c r="D554" s="26"/>
      <c r="E554" s="21"/>
      <c r="F554" s="21"/>
      <c r="G554" s="24"/>
      <c r="H554" s="33"/>
      <c r="I554" s="28"/>
      <c r="J554" s="26"/>
      <c r="L554" s="25"/>
      <c r="M554" s="21"/>
      <c r="N554" s="21"/>
    </row>
    <row r="555" spans="1:14" ht="13">
      <c r="A555" s="21"/>
      <c r="B555" s="21"/>
      <c r="C555" s="21"/>
      <c r="D555" s="26"/>
      <c r="E555" s="21"/>
      <c r="F555" s="21"/>
      <c r="G555" s="24"/>
      <c r="H555" s="33"/>
      <c r="I555" s="28"/>
      <c r="J555" s="26"/>
      <c r="L555" s="25"/>
      <c r="M555" s="21"/>
      <c r="N555" s="21"/>
    </row>
    <row r="556" spans="1:14" ht="13">
      <c r="A556" s="21"/>
      <c r="B556" s="21"/>
      <c r="C556" s="21"/>
      <c r="D556" s="26"/>
      <c r="E556" s="21"/>
      <c r="F556" s="21"/>
      <c r="G556" s="24"/>
      <c r="H556" s="33"/>
      <c r="I556" s="28"/>
      <c r="J556" s="26"/>
      <c r="L556" s="25"/>
      <c r="M556" s="21"/>
      <c r="N556" s="21"/>
    </row>
    <row r="557" spans="1:14" ht="13">
      <c r="A557" s="21"/>
      <c r="B557" s="21"/>
      <c r="C557" s="21"/>
      <c r="D557" s="26"/>
      <c r="E557" s="21"/>
      <c r="F557" s="21"/>
      <c r="G557" s="24"/>
      <c r="H557" s="33"/>
      <c r="I557" s="28"/>
      <c r="J557" s="26"/>
      <c r="L557" s="25"/>
      <c r="M557" s="21"/>
      <c r="N557" s="21"/>
    </row>
    <row r="558" spans="1:14" ht="13">
      <c r="A558" s="21"/>
      <c r="B558" s="21"/>
      <c r="C558" s="21"/>
      <c r="D558" s="26"/>
      <c r="E558" s="21"/>
      <c r="F558" s="21"/>
      <c r="G558" s="24"/>
      <c r="H558" s="33"/>
      <c r="I558" s="28"/>
      <c r="J558" s="26"/>
      <c r="L558" s="25"/>
      <c r="M558" s="21"/>
      <c r="N558" s="21"/>
    </row>
    <row r="559" spans="1:14" ht="13">
      <c r="A559" s="21"/>
      <c r="B559" s="21"/>
      <c r="C559" s="21"/>
      <c r="D559" s="26"/>
      <c r="E559" s="21"/>
      <c r="F559" s="21"/>
      <c r="G559" s="24"/>
      <c r="H559" s="33"/>
      <c r="I559" s="28"/>
      <c r="J559" s="26"/>
      <c r="L559" s="25"/>
      <c r="M559" s="21"/>
      <c r="N559" s="21"/>
    </row>
    <row r="560" spans="1:14" ht="13">
      <c r="A560" s="21"/>
      <c r="B560" s="21"/>
      <c r="C560" s="21"/>
      <c r="D560" s="26"/>
      <c r="E560" s="21"/>
      <c r="F560" s="21"/>
      <c r="G560" s="24"/>
      <c r="H560" s="33"/>
      <c r="I560" s="28"/>
      <c r="J560" s="26"/>
      <c r="L560" s="25"/>
      <c r="M560" s="21"/>
      <c r="N560" s="21"/>
    </row>
    <row r="561" spans="1:14" ht="13">
      <c r="A561" s="21"/>
      <c r="B561" s="21"/>
      <c r="C561" s="21"/>
      <c r="D561" s="26"/>
      <c r="E561" s="21"/>
      <c r="F561" s="21"/>
      <c r="G561" s="24"/>
      <c r="H561" s="33"/>
      <c r="I561" s="28"/>
      <c r="J561" s="26"/>
      <c r="L561" s="25"/>
      <c r="M561" s="21"/>
      <c r="N561" s="21"/>
    </row>
    <row r="562" spans="1:14" ht="13">
      <c r="A562" s="21"/>
      <c r="B562" s="21"/>
      <c r="C562" s="21"/>
      <c r="D562" s="26"/>
      <c r="E562" s="21"/>
      <c r="F562" s="26"/>
      <c r="G562" s="24"/>
      <c r="H562" s="33"/>
      <c r="I562" s="28"/>
      <c r="J562" s="26"/>
      <c r="L562" s="25"/>
      <c r="M562" s="21"/>
      <c r="N562" s="21"/>
    </row>
    <row r="563" spans="1:14" ht="13">
      <c r="A563" s="21"/>
      <c r="B563" s="21"/>
      <c r="C563" s="21"/>
      <c r="D563" s="26"/>
      <c r="E563" s="21"/>
      <c r="F563" s="26"/>
      <c r="G563" s="24"/>
      <c r="H563" s="33"/>
      <c r="I563" s="28"/>
      <c r="J563" s="26"/>
      <c r="L563" s="25"/>
      <c r="M563" s="21"/>
      <c r="N563" s="21"/>
    </row>
    <row r="564" spans="1:14" ht="13">
      <c r="A564" s="21"/>
      <c r="B564" s="21"/>
      <c r="C564" s="21"/>
      <c r="D564" s="21"/>
      <c r="E564" s="21"/>
      <c r="F564" s="21"/>
      <c r="G564" s="24"/>
      <c r="H564" s="30"/>
      <c r="I564" s="28"/>
      <c r="J564" s="21"/>
      <c r="L564" s="25"/>
      <c r="M564" s="21"/>
      <c r="N564" s="21"/>
    </row>
    <row r="565" spans="1:14" ht="13">
      <c r="A565" s="21"/>
      <c r="B565" s="21"/>
      <c r="C565" s="21"/>
      <c r="D565" s="21"/>
      <c r="E565" s="21"/>
      <c r="F565" s="21"/>
      <c r="G565" s="24"/>
      <c r="H565" s="30"/>
      <c r="I565" s="28"/>
      <c r="J565" s="21"/>
      <c r="L565" s="25"/>
      <c r="M565" s="21"/>
      <c r="N565" s="21"/>
    </row>
    <row r="566" spans="1:14" ht="13">
      <c r="A566" s="21"/>
      <c r="B566" s="21"/>
      <c r="C566" s="21"/>
      <c r="D566" s="21"/>
      <c r="E566" s="21"/>
      <c r="F566" s="21"/>
      <c r="G566" s="24"/>
      <c r="H566" s="30"/>
      <c r="I566" s="28"/>
      <c r="J566" s="21"/>
      <c r="L566" s="25"/>
      <c r="M566" s="21"/>
      <c r="N566" s="21"/>
    </row>
    <row r="567" spans="1:14" ht="13">
      <c r="A567" s="21"/>
      <c r="B567" s="21"/>
      <c r="C567" s="21"/>
      <c r="D567" s="21"/>
      <c r="E567" s="21"/>
      <c r="F567" s="21"/>
      <c r="G567" s="24"/>
      <c r="H567" s="30"/>
      <c r="I567" s="28"/>
      <c r="J567" s="21"/>
      <c r="L567" s="25"/>
      <c r="M567" s="21"/>
      <c r="N567" s="21"/>
    </row>
    <row r="568" spans="1:14" ht="13">
      <c r="A568" s="21"/>
      <c r="B568" s="21"/>
      <c r="C568" s="21"/>
      <c r="D568" s="21"/>
      <c r="E568" s="21"/>
      <c r="F568" s="21"/>
      <c r="G568" s="24"/>
      <c r="H568" s="30"/>
      <c r="I568" s="28"/>
      <c r="J568" s="21"/>
      <c r="L568" s="25"/>
      <c r="M568" s="21"/>
      <c r="N568" s="21"/>
    </row>
    <row r="569" spans="1:14" ht="13">
      <c r="A569" s="21"/>
      <c r="B569" s="21"/>
      <c r="C569" s="21"/>
      <c r="D569" s="21"/>
      <c r="E569" s="21"/>
      <c r="F569" s="21"/>
      <c r="G569" s="24"/>
      <c r="H569" s="30"/>
      <c r="I569" s="28"/>
      <c r="J569" s="21"/>
      <c r="L569" s="25"/>
      <c r="M569" s="21"/>
      <c r="N569" s="21"/>
    </row>
    <row r="570" spans="1:14" ht="13">
      <c r="A570" s="21"/>
      <c r="B570" s="21"/>
      <c r="C570" s="21"/>
      <c r="D570" s="21"/>
      <c r="E570" s="21"/>
      <c r="F570" s="21"/>
      <c r="G570" s="24"/>
      <c r="H570" s="30"/>
      <c r="I570" s="28"/>
      <c r="J570" s="21"/>
      <c r="L570" s="25"/>
      <c r="M570" s="21"/>
      <c r="N570" s="21"/>
    </row>
    <row r="571" spans="1:14" ht="13">
      <c r="A571" s="21"/>
      <c r="B571" s="21"/>
      <c r="C571" s="21"/>
      <c r="D571" s="21"/>
      <c r="E571" s="21"/>
      <c r="F571" s="21"/>
      <c r="G571" s="24"/>
      <c r="H571" s="30"/>
      <c r="I571" s="28"/>
      <c r="J571" s="21"/>
      <c r="L571" s="25"/>
      <c r="M571" s="21"/>
      <c r="N571" s="21"/>
    </row>
    <row r="572" spans="1:14" ht="13">
      <c r="A572" s="21"/>
      <c r="B572" s="21"/>
      <c r="C572" s="21"/>
      <c r="D572" s="26"/>
      <c r="E572" s="26"/>
      <c r="F572" s="26"/>
      <c r="G572" s="24"/>
      <c r="H572" s="33"/>
      <c r="I572" s="28"/>
      <c r="J572" s="26"/>
      <c r="L572" s="25"/>
      <c r="M572" s="21"/>
      <c r="N572" s="21"/>
    </row>
    <row r="573" spans="1:14" ht="13">
      <c r="A573" s="21"/>
      <c r="B573" s="21"/>
      <c r="C573" s="21"/>
      <c r="D573" s="26"/>
      <c r="E573" s="26"/>
      <c r="F573" s="26"/>
      <c r="G573" s="24"/>
      <c r="H573" s="33"/>
      <c r="I573" s="28"/>
      <c r="J573" s="26"/>
      <c r="L573" s="25"/>
      <c r="M573" s="21"/>
      <c r="N573" s="21"/>
    </row>
    <row r="574" spans="1:14" ht="13">
      <c r="A574" s="21"/>
      <c r="B574" s="21"/>
      <c r="C574" s="21"/>
      <c r="D574" s="26"/>
      <c r="E574" s="26"/>
      <c r="F574" s="26"/>
      <c r="G574" s="24"/>
      <c r="H574" s="33"/>
      <c r="I574" s="28"/>
      <c r="J574" s="26"/>
      <c r="L574" s="25"/>
      <c r="M574" s="21"/>
      <c r="N574" s="21"/>
    </row>
    <row r="575" spans="1:14" ht="13">
      <c r="A575" s="21"/>
      <c r="B575" s="21"/>
      <c r="C575" s="21"/>
      <c r="D575" s="26"/>
      <c r="E575" s="26"/>
      <c r="F575" s="26"/>
      <c r="G575" s="24"/>
      <c r="H575" s="33"/>
      <c r="I575" s="28"/>
      <c r="J575" s="26"/>
      <c r="L575" s="25"/>
      <c r="M575" s="21"/>
      <c r="N575" s="21"/>
    </row>
    <row r="576" spans="1:14" ht="13">
      <c r="A576" s="21"/>
      <c r="B576" s="21"/>
      <c r="C576" s="21"/>
      <c r="D576" s="26"/>
      <c r="E576" s="26"/>
      <c r="F576" s="26"/>
      <c r="G576" s="24"/>
      <c r="H576" s="33"/>
      <c r="I576" s="28"/>
      <c r="J576" s="26"/>
      <c r="L576" s="25"/>
      <c r="M576" s="21"/>
      <c r="N576" s="21"/>
    </row>
    <row r="577" spans="1:14" ht="13">
      <c r="A577" s="21"/>
      <c r="B577" s="21"/>
      <c r="C577" s="21"/>
      <c r="D577" s="26"/>
      <c r="E577" s="26"/>
      <c r="F577" s="26"/>
      <c r="G577" s="24"/>
      <c r="H577" s="33"/>
      <c r="I577" s="28"/>
      <c r="J577" s="26"/>
      <c r="L577" s="25"/>
      <c r="M577" s="21"/>
      <c r="N577" s="21"/>
    </row>
    <row r="578" spans="1:14" ht="13">
      <c r="A578" s="21"/>
      <c r="B578" s="21"/>
      <c r="C578" s="21"/>
      <c r="D578" s="26"/>
      <c r="E578" s="26"/>
      <c r="F578" s="26"/>
      <c r="G578" s="24"/>
      <c r="H578" s="33"/>
      <c r="I578" s="28"/>
      <c r="J578" s="26"/>
      <c r="L578" s="25"/>
      <c r="M578" s="21"/>
      <c r="N578" s="21"/>
    </row>
    <row r="579" spans="1:14" ht="13">
      <c r="A579" s="21"/>
      <c r="B579" s="21"/>
      <c r="C579" s="21"/>
      <c r="D579" s="26"/>
      <c r="E579" s="26"/>
      <c r="F579" s="26"/>
      <c r="G579" s="24"/>
      <c r="H579" s="33"/>
      <c r="I579" s="28"/>
      <c r="J579" s="26"/>
      <c r="L579" s="25"/>
      <c r="M579" s="21"/>
      <c r="N579" s="21"/>
    </row>
    <row r="580" spans="1:14" ht="13">
      <c r="A580" s="21"/>
      <c r="B580" s="21"/>
      <c r="C580" s="21"/>
      <c r="D580" s="26"/>
      <c r="E580" s="26"/>
      <c r="F580" s="26"/>
      <c r="G580" s="24"/>
      <c r="H580" s="33"/>
      <c r="I580" s="28"/>
      <c r="J580" s="26"/>
      <c r="L580" s="25"/>
      <c r="M580" s="21"/>
      <c r="N580" s="21"/>
    </row>
    <row r="581" spans="1:14" ht="13">
      <c r="A581" s="21"/>
      <c r="B581" s="21"/>
      <c r="C581" s="21"/>
      <c r="D581" s="26"/>
      <c r="E581" s="26"/>
      <c r="F581" s="26"/>
      <c r="G581" s="24"/>
      <c r="H581" s="33"/>
      <c r="I581" s="28"/>
      <c r="J581" s="26"/>
      <c r="L581" s="25"/>
      <c r="M581" s="21"/>
      <c r="N581" s="21"/>
    </row>
    <row r="582" spans="1:14" ht="13">
      <c r="A582" s="21"/>
      <c r="B582" s="21"/>
      <c r="C582" s="21"/>
      <c r="D582" s="26"/>
      <c r="E582" s="26"/>
      <c r="F582" s="26"/>
      <c r="G582" s="24"/>
      <c r="H582" s="33"/>
      <c r="I582" s="28"/>
      <c r="J582" s="26"/>
      <c r="L582" s="25"/>
      <c r="M582" s="21"/>
      <c r="N582" s="21"/>
    </row>
    <row r="583" spans="1:14" ht="13">
      <c r="A583" s="21"/>
      <c r="B583" s="21"/>
      <c r="C583" s="21"/>
      <c r="D583" s="26"/>
      <c r="E583" s="26"/>
      <c r="F583" s="26"/>
      <c r="G583" s="24"/>
      <c r="H583" s="33"/>
      <c r="I583" s="28"/>
      <c r="J583" s="26"/>
      <c r="L583" s="25"/>
      <c r="M583" s="21"/>
      <c r="N583" s="21"/>
    </row>
    <row r="584" spans="1:14" ht="13">
      <c r="A584" s="21"/>
      <c r="B584" s="21"/>
      <c r="C584" s="21"/>
      <c r="D584" s="26"/>
      <c r="E584" s="26"/>
      <c r="F584" s="26"/>
      <c r="G584" s="24"/>
      <c r="H584" s="33"/>
      <c r="I584" s="28"/>
      <c r="J584" s="26"/>
      <c r="L584" s="25"/>
      <c r="M584" s="21"/>
      <c r="N584" s="21"/>
    </row>
    <row r="585" spans="1:14" ht="13">
      <c r="A585" s="21"/>
      <c r="B585" s="21"/>
      <c r="C585" s="21"/>
      <c r="D585" s="21"/>
      <c r="E585" s="21"/>
      <c r="F585" s="21"/>
      <c r="G585" s="24"/>
      <c r="H585" s="30"/>
      <c r="I585" s="28"/>
      <c r="J585" s="21"/>
      <c r="L585" s="25"/>
      <c r="M585" s="21"/>
      <c r="N585" s="21"/>
    </row>
    <row r="586" spans="1:14" ht="13">
      <c r="A586" s="21"/>
      <c r="B586" s="21"/>
      <c r="C586" s="21"/>
      <c r="D586" s="21"/>
      <c r="E586" s="21"/>
      <c r="F586" s="21"/>
      <c r="G586" s="24"/>
      <c r="H586" s="30"/>
      <c r="I586" s="28"/>
      <c r="J586" s="21"/>
      <c r="L586" s="25"/>
      <c r="M586" s="21"/>
      <c r="N586" s="21"/>
    </row>
    <row r="587" spans="1:14" ht="13">
      <c r="A587" s="21"/>
      <c r="B587" s="21"/>
      <c r="C587" s="21"/>
      <c r="D587" s="21"/>
      <c r="E587" s="21"/>
      <c r="F587" s="21"/>
      <c r="G587" s="24"/>
      <c r="H587" s="30"/>
      <c r="I587" s="28"/>
      <c r="J587" s="21"/>
      <c r="L587" s="25"/>
      <c r="M587" s="21"/>
      <c r="N587" s="21"/>
    </row>
    <row r="588" spans="1:14" ht="13">
      <c r="A588" s="21"/>
      <c r="B588" s="21"/>
      <c r="C588" s="21"/>
      <c r="D588" s="21"/>
      <c r="E588" s="21"/>
      <c r="F588" s="21"/>
      <c r="G588" s="24"/>
      <c r="H588" s="30"/>
      <c r="I588" s="28"/>
      <c r="J588" s="21"/>
      <c r="L588" s="25"/>
      <c r="M588" s="21"/>
      <c r="N588" s="21"/>
    </row>
    <row r="589" spans="1:14" ht="13">
      <c r="A589" s="21"/>
      <c r="B589" s="21"/>
      <c r="C589" s="21"/>
      <c r="D589" s="21"/>
      <c r="E589" s="21"/>
      <c r="F589" s="21"/>
      <c r="G589" s="24"/>
      <c r="H589" s="30"/>
      <c r="I589" s="28"/>
      <c r="J589" s="21"/>
      <c r="L589" s="25"/>
      <c r="M589" s="21"/>
      <c r="N589" s="21"/>
    </row>
    <row r="590" spans="1:14" ht="13">
      <c r="A590" s="21"/>
      <c r="B590" s="21"/>
      <c r="C590" s="21"/>
      <c r="D590" s="21"/>
      <c r="E590" s="21"/>
      <c r="F590" s="21"/>
      <c r="G590" s="24"/>
      <c r="H590" s="30"/>
      <c r="I590" s="28"/>
      <c r="J590" s="21"/>
      <c r="L590" s="25"/>
      <c r="M590" s="21"/>
      <c r="N590" s="21"/>
    </row>
    <row r="591" spans="1:14" ht="13">
      <c r="A591" s="21"/>
      <c r="B591" s="21"/>
      <c r="C591" s="21"/>
      <c r="D591" s="21"/>
      <c r="E591" s="21"/>
      <c r="F591" s="21"/>
      <c r="G591" s="24"/>
      <c r="H591" s="30"/>
      <c r="I591" s="28"/>
      <c r="J591" s="21"/>
      <c r="L591" s="25"/>
      <c r="M591" s="21"/>
      <c r="N591" s="21"/>
    </row>
    <row r="592" spans="1:14" ht="13">
      <c r="A592" s="21"/>
      <c r="B592" s="21"/>
      <c r="C592" s="21"/>
      <c r="D592" s="21"/>
      <c r="E592" s="21"/>
      <c r="F592" s="21"/>
      <c r="G592" s="24"/>
      <c r="H592" s="30"/>
      <c r="I592" s="28"/>
      <c r="J592" s="21"/>
      <c r="L592" s="25"/>
      <c r="M592" s="21"/>
      <c r="N592" s="21"/>
    </row>
    <row r="593" spans="1:14" ht="13">
      <c r="A593" s="21"/>
      <c r="B593" s="21"/>
      <c r="C593" s="21"/>
      <c r="D593" s="21"/>
      <c r="E593" s="21"/>
      <c r="F593" s="21"/>
      <c r="G593" s="24"/>
      <c r="H593" s="30"/>
      <c r="I593" s="28"/>
      <c r="J593" s="21"/>
      <c r="L593" s="25"/>
      <c r="M593" s="21"/>
      <c r="N593" s="21"/>
    </row>
    <row r="594" spans="1:14" ht="13">
      <c r="A594" s="21"/>
      <c r="B594" s="21"/>
      <c r="C594" s="21"/>
      <c r="D594" s="21"/>
      <c r="E594" s="21"/>
      <c r="F594" s="21"/>
      <c r="G594" s="24"/>
      <c r="H594" s="30"/>
      <c r="I594" s="28"/>
      <c r="J594" s="21"/>
      <c r="L594" s="25"/>
      <c r="M594" s="21"/>
      <c r="N594" s="21"/>
    </row>
    <row r="595" spans="1:14" ht="13">
      <c r="A595" s="21"/>
      <c r="B595" s="21"/>
      <c r="C595" s="21"/>
      <c r="D595" s="21"/>
      <c r="E595" s="21"/>
      <c r="F595" s="21"/>
      <c r="G595" s="24"/>
      <c r="H595" s="30"/>
      <c r="I595" s="28"/>
      <c r="J595" s="21"/>
      <c r="L595" s="25"/>
      <c r="M595" s="21"/>
      <c r="N595" s="21"/>
    </row>
    <row r="596" spans="1:14" ht="13">
      <c r="A596" s="21"/>
      <c r="B596" s="21"/>
      <c r="C596" s="21"/>
      <c r="D596" s="26"/>
      <c r="E596" s="26"/>
      <c r="F596" s="26"/>
      <c r="G596" s="24"/>
      <c r="H596" s="33"/>
      <c r="I596" s="28"/>
      <c r="J596" s="26"/>
      <c r="L596" s="25"/>
      <c r="M596" s="21"/>
      <c r="N596" s="21"/>
    </row>
    <row r="597" spans="1:14" ht="13">
      <c r="A597" s="21"/>
      <c r="B597" s="21"/>
      <c r="C597" s="21"/>
      <c r="D597" s="26"/>
      <c r="E597" s="26"/>
      <c r="F597" s="26"/>
      <c r="G597" s="24"/>
      <c r="H597" s="33"/>
      <c r="I597" s="28"/>
      <c r="J597" s="26"/>
      <c r="L597" s="25"/>
      <c r="M597" s="21"/>
      <c r="N597" s="21"/>
    </row>
    <row r="598" spans="1:14" ht="13">
      <c r="A598" s="21"/>
      <c r="B598" s="21"/>
      <c r="C598" s="21"/>
      <c r="D598" s="26"/>
      <c r="E598" s="26"/>
      <c r="F598" s="26"/>
      <c r="G598" s="24"/>
      <c r="H598" s="33"/>
      <c r="I598" s="28"/>
      <c r="J598" s="26"/>
      <c r="L598" s="25"/>
      <c r="M598" s="21"/>
      <c r="N598" s="21"/>
    </row>
    <row r="599" spans="1:14" ht="13">
      <c r="A599" s="21"/>
      <c r="B599" s="21"/>
      <c r="C599" s="21"/>
      <c r="D599" s="26"/>
      <c r="E599" s="26"/>
      <c r="F599" s="26"/>
      <c r="G599" s="24"/>
      <c r="H599" s="33"/>
      <c r="I599" s="28"/>
      <c r="J599" s="26"/>
      <c r="L599" s="25"/>
      <c r="M599" s="21"/>
      <c r="N599" s="21"/>
    </row>
    <row r="600" spans="1:14" ht="13">
      <c r="A600" s="21"/>
      <c r="B600" s="21"/>
      <c r="C600" s="21"/>
      <c r="D600" s="26"/>
      <c r="E600" s="26"/>
      <c r="F600" s="26"/>
      <c r="G600" s="24"/>
      <c r="H600" s="33"/>
      <c r="I600" s="28"/>
      <c r="J600" s="26"/>
      <c r="L600" s="25"/>
      <c r="M600" s="21"/>
      <c r="N600" s="21"/>
    </row>
    <row r="601" spans="1:14" ht="13">
      <c r="A601" s="21"/>
      <c r="B601" s="21"/>
      <c r="C601" s="21"/>
      <c r="D601" s="26"/>
      <c r="E601" s="26"/>
      <c r="F601" s="26"/>
      <c r="G601" s="24"/>
      <c r="H601" s="33"/>
      <c r="I601" s="28"/>
      <c r="J601" s="26"/>
      <c r="L601" s="25"/>
      <c r="M601" s="21"/>
      <c r="N601" s="21"/>
    </row>
    <row r="602" spans="1:14" ht="13">
      <c r="A602" s="21"/>
      <c r="B602" s="21"/>
      <c r="C602" s="21"/>
      <c r="D602" s="26"/>
      <c r="E602" s="26"/>
      <c r="F602" s="26"/>
      <c r="G602" s="24"/>
      <c r="H602" s="33"/>
      <c r="I602" s="28"/>
      <c r="J602" s="26"/>
      <c r="L602" s="25"/>
      <c r="M602" s="21"/>
      <c r="N602" s="21"/>
    </row>
    <row r="603" spans="1:14" ht="13">
      <c r="A603" s="21"/>
      <c r="B603" s="21"/>
      <c r="C603" s="21"/>
      <c r="D603" s="26"/>
      <c r="E603" s="26"/>
      <c r="F603" s="26"/>
      <c r="G603" s="24"/>
      <c r="H603" s="33"/>
      <c r="I603" s="28"/>
      <c r="J603" s="26"/>
      <c r="L603" s="25"/>
      <c r="M603" s="21"/>
      <c r="N603" s="21"/>
    </row>
    <row r="604" spans="1:14" ht="13">
      <c r="A604" s="21"/>
      <c r="B604" s="21"/>
      <c r="C604" s="21"/>
      <c r="D604" s="26"/>
      <c r="E604" s="26"/>
      <c r="F604" s="26"/>
      <c r="G604" s="24"/>
      <c r="H604" s="33"/>
      <c r="I604" s="28"/>
      <c r="J604" s="26"/>
      <c r="L604" s="25"/>
      <c r="M604" s="21"/>
      <c r="N604" s="21"/>
    </row>
    <row r="605" spans="1:14" ht="13">
      <c r="A605" s="21"/>
      <c r="B605" s="21"/>
      <c r="C605" s="21"/>
      <c r="D605" s="26"/>
      <c r="E605" s="26"/>
      <c r="F605" s="26"/>
      <c r="G605" s="24"/>
      <c r="H605" s="33"/>
      <c r="I605" s="28"/>
      <c r="J605" s="26"/>
      <c r="L605" s="25"/>
      <c r="M605" s="21"/>
      <c r="N605" s="21"/>
    </row>
    <row r="606" spans="1:14" ht="13">
      <c r="A606" s="21"/>
      <c r="B606" s="21"/>
      <c r="C606" s="21"/>
      <c r="D606" s="21"/>
      <c r="E606" s="21"/>
      <c r="F606" s="21"/>
      <c r="G606" s="24"/>
      <c r="H606" s="30"/>
      <c r="I606" s="28"/>
      <c r="J606" s="21"/>
      <c r="L606" s="25"/>
      <c r="M606" s="21"/>
      <c r="N606" s="21"/>
    </row>
    <row r="607" spans="1:14" ht="13">
      <c r="A607" s="21"/>
      <c r="B607" s="21"/>
      <c r="C607" s="21"/>
      <c r="D607" s="21"/>
      <c r="E607" s="21"/>
      <c r="F607" s="21"/>
      <c r="G607" s="24"/>
      <c r="H607" s="30"/>
      <c r="I607" s="28"/>
      <c r="J607" s="21"/>
      <c r="L607" s="25"/>
      <c r="M607" s="21"/>
      <c r="N607" s="21"/>
    </row>
    <row r="608" spans="1:14" ht="13">
      <c r="A608" s="21"/>
      <c r="B608" s="21"/>
      <c r="C608" s="21"/>
      <c r="D608" s="21"/>
      <c r="E608" s="21"/>
      <c r="F608" s="21"/>
      <c r="G608" s="24"/>
      <c r="H608" s="30"/>
      <c r="I608" s="28"/>
      <c r="J608" s="21"/>
      <c r="L608" s="25"/>
      <c r="M608" s="21"/>
      <c r="N608" s="21"/>
    </row>
    <row r="609" spans="1:14" ht="13">
      <c r="A609" s="21"/>
      <c r="B609" s="21"/>
      <c r="C609" s="21"/>
      <c r="D609" s="21"/>
      <c r="E609" s="21"/>
      <c r="F609" s="21"/>
      <c r="G609" s="24"/>
      <c r="H609" s="30"/>
      <c r="I609" s="28"/>
      <c r="J609" s="21"/>
      <c r="L609" s="25"/>
      <c r="M609" s="21"/>
      <c r="N609" s="21"/>
    </row>
    <row r="610" spans="1:14" ht="13">
      <c r="A610" s="21"/>
      <c r="B610" s="21"/>
      <c r="C610" s="21"/>
      <c r="D610" s="21"/>
      <c r="E610" s="21"/>
      <c r="F610" s="21"/>
      <c r="G610" s="24"/>
      <c r="H610" s="30"/>
      <c r="I610" s="28"/>
      <c r="J610" s="21"/>
      <c r="L610" s="25"/>
      <c r="M610" s="21"/>
      <c r="N610" s="21"/>
    </row>
    <row r="611" spans="1:14" ht="13">
      <c r="A611" s="21"/>
      <c r="B611" s="21"/>
      <c r="C611" s="21"/>
      <c r="D611" s="21"/>
      <c r="E611" s="21"/>
      <c r="F611" s="21"/>
      <c r="G611" s="24"/>
      <c r="H611" s="30"/>
      <c r="I611" s="28"/>
      <c r="J611" s="21"/>
      <c r="L611" s="25"/>
      <c r="M611" s="21"/>
      <c r="N611" s="21"/>
    </row>
    <row r="612" spans="1:14" ht="13">
      <c r="A612" s="21"/>
      <c r="B612" s="21"/>
      <c r="C612" s="21"/>
      <c r="D612" s="21"/>
      <c r="E612" s="21"/>
      <c r="F612" s="21"/>
      <c r="G612" s="24"/>
      <c r="H612" s="30"/>
      <c r="I612" s="28"/>
      <c r="J612" s="21"/>
      <c r="L612" s="25"/>
      <c r="M612" s="21"/>
      <c r="N612" s="21"/>
    </row>
    <row r="613" spans="1:14" ht="13">
      <c r="A613" s="21"/>
      <c r="B613" s="21"/>
      <c r="C613" s="21"/>
      <c r="D613" s="21"/>
      <c r="E613" s="21"/>
      <c r="F613" s="21"/>
      <c r="G613" s="24"/>
      <c r="H613" s="30"/>
      <c r="I613" s="28"/>
      <c r="J613" s="21"/>
      <c r="L613" s="25"/>
      <c r="M613" s="21"/>
      <c r="N613" s="21"/>
    </row>
    <row r="614" spans="1:14" ht="13">
      <c r="A614" s="21"/>
      <c r="B614" s="21"/>
      <c r="C614" s="21"/>
      <c r="D614" s="21"/>
      <c r="E614" s="21"/>
      <c r="F614" s="21"/>
      <c r="G614" s="24"/>
      <c r="H614" s="30"/>
      <c r="I614" s="28"/>
      <c r="J614" s="21"/>
      <c r="L614" s="25"/>
      <c r="M614" s="21"/>
      <c r="N614" s="21"/>
    </row>
    <row r="615" spans="1:14" ht="13">
      <c r="A615" s="21"/>
      <c r="B615" s="21"/>
      <c r="C615" s="21"/>
      <c r="D615" s="21"/>
      <c r="E615" s="21"/>
      <c r="F615" s="21"/>
      <c r="G615" s="24"/>
      <c r="H615" s="30"/>
      <c r="I615" s="28"/>
      <c r="J615" s="21"/>
      <c r="L615" s="25"/>
      <c r="M615" s="21"/>
      <c r="N615" s="21"/>
    </row>
    <row r="616" spans="1:14" ht="13">
      <c r="A616" s="21"/>
      <c r="B616" s="21"/>
      <c r="C616" s="21"/>
      <c r="D616" s="21"/>
      <c r="E616" s="21"/>
      <c r="F616" s="21"/>
      <c r="G616" s="24"/>
      <c r="H616" s="33"/>
      <c r="I616" s="28"/>
      <c r="J616" s="21"/>
      <c r="L616" s="25"/>
      <c r="M616" s="21"/>
      <c r="N616" s="21"/>
    </row>
    <row r="617" spans="1:14" ht="13">
      <c r="A617" s="21"/>
      <c r="B617" s="21"/>
      <c r="C617" s="21"/>
      <c r="D617" s="26"/>
      <c r="E617" s="21"/>
      <c r="F617" s="21"/>
      <c r="G617" s="24"/>
      <c r="H617" s="33"/>
      <c r="I617" s="28"/>
      <c r="J617" s="26"/>
      <c r="L617" s="25"/>
      <c r="M617" s="21"/>
      <c r="N617" s="21"/>
    </row>
    <row r="618" spans="1:14" ht="13">
      <c r="A618" s="21"/>
      <c r="B618" s="21"/>
      <c r="C618" s="21"/>
      <c r="D618" s="26"/>
      <c r="E618" s="21"/>
      <c r="F618" s="21"/>
      <c r="G618" s="24"/>
      <c r="H618" s="33"/>
      <c r="I618" s="28"/>
      <c r="J618" s="26"/>
      <c r="L618" s="25"/>
      <c r="M618" s="21"/>
      <c r="N618" s="21"/>
    </row>
    <row r="619" spans="1:14" ht="13">
      <c r="A619" s="21"/>
      <c r="B619" s="21"/>
      <c r="C619" s="21"/>
      <c r="D619" s="26"/>
      <c r="E619" s="21"/>
      <c r="F619" s="21"/>
      <c r="G619" s="24"/>
      <c r="H619" s="33"/>
      <c r="I619" s="28"/>
      <c r="J619" s="26"/>
      <c r="L619" s="25"/>
      <c r="M619" s="21"/>
      <c r="N619" s="21"/>
    </row>
    <row r="620" spans="1:14" ht="13">
      <c r="A620" s="21"/>
      <c r="B620" s="21"/>
      <c r="C620" s="21"/>
      <c r="D620" s="26"/>
      <c r="E620" s="21"/>
      <c r="F620" s="21"/>
      <c r="G620" s="24"/>
      <c r="H620" s="33"/>
      <c r="I620" s="28"/>
      <c r="J620" s="26"/>
      <c r="L620" s="25"/>
      <c r="M620" s="21"/>
      <c r="N620" s="21"/>
    </row>
    <row r="621" spans="1:14" ht="13">
      <c r="A621" s="21"/>
      <c r="B621" s="21"/>
      <c r="C621" s="21"/>
      <c r="D621" s="26"/>
      <c r="E621" s="21"/>
      <c r="F621" s="21"/>
      <c r="G621" s="24"/>
      <c r="H621" s="33"/>
      <c r="I621" s="28"/>
      <c r="J621" s="26"/>
      <c r="L621" s="25"/>
      <c r="M621" s="21"/>
      <c r="N621" s="21"/>
    </row>
    <row r="622" spans="1:14" ht="13">
      <c r="A622" s="21"/>
      <c r="B622" s="21"/>
      <c r="C622" s="21"/>
      <c r="D622" s="26"/>
      <c r="E622" s="21"/>
      <c r="F622" s="21"/>
      <c r="G622" s="24"/>
      <c r="H622" s="33"/>
      <c r="I622" s="28"/>
      <c r="J622" s="26"/>
      <c r="L622" s="25"/>
      <c r="M622" s="21"/>
      <c r="N622" s="21"/>
    </row>
    <row r="623" spans="1:14" ht="13">
      <c r="A623" s="21"/>
      <c r="B623" s="21"/>
      <c r="C623" s="21"/>
      <c r="D623" s="26"/>
      <c r="E623" s="26"/>
      <c r="F623" s="26"/>
      <c r="G623" s="24"/>
      <c r="H623" s="33"/>
      <c r="I623" s="28"/>
      <c r="J623" s="26"/>
      <c r="L623" s="25"/>
      <c r="M623" s="21"/>
      <c r="N623" s="21"/>
    </row>
    <row r="624" spans="1:14" ht="13">
      <c r="A624" s="21"/>
      <c r="B624" s="21"/>
      <c r="C624" s="21"/>
      <c r="D624" s="26"/>
      <c r="E624" s="26"/>
      <c r="F624" s="26"/>
      <c r="G624" s="24"/>
      <c r="H624" s="33"/>
      <c r="I624" s="28"/>
      <c r="J624" s="26"/>
      <c r="L624" s="25"/>
      <c r="M624" s="21"/>
      <c r="N624" s="21"/>
    </row>
    <row r="625" spans="1:14" ht="13">
      <c r="A625" s="21"/>
      <c r="B625" s="21"/>
      <c r="C625" s="21"/>
      <c r="D625" s="26"/>
      <c r="E625" s="26"/>
      <c r="F625" s="26"/>
      <c r="G625" s="24"/>
      <c r="H625" s="33"/>
      <c r="I625" s="28"/>
      <c r="J625" s="26"/>
      <c r="L625" s="25"/>
      <c r="M625" s="21"/>
      <c r="N625" s="21"/>
    </row>
    <row r="626" spans="1:14" ht="13">
      <c r="H626" s="34"/>
      <c r="I626" s="34"/>
      <c r="L626" s="34"/>
      <c r="N626" s="21"/>
    </row>
    <row r="627" spans="1:14">
      <c r="H627" s="34"/>
      <c r="I627" s="34"/>
      <c r="L627" s="34"/>
    </row>
    <row r="628" spans="1:14">
      <c r="H628" s="34"/>
      <c r="I628" s="34"/>
      <c r="L628" s="34"/>
    </row>
    <row r="629" spans="1:14">
      <c r="H629" s="34"/>
      <c r="I629" s="34"/>
      <c r="L629" s="34"/>
    </row>
    <row r="630" spans="1:14">
      <c r="H630" s="34"/>
      <c r="I630" s="34"/>
      <c r="L630" s="34"/>
    </row>
    <row r="631" spans="1:14">
      <c r="H631" s="34"/>
      <c r="I631" s="34"/>
      <c r="L631" s="34"/>
    </row>
    <row r="632" spans="1:14">
      <c r="H632" s="34"/>
      <c r="I632" s="34"/>
      <c r="L632" s="34"/>
    </row>
    <row r="633" spans="1:14">
      <c r="H633" s="34"/>
      <c r="I633" s="34"/>
      <c r="L633" s="34"/>
    </row>
    <row r="634" spans="1:14">
      <c r="H634" s="34"/>
      <c r="I634" s="34"/>
      <c r="L634" s="34"/>
    </row>
    <row r="635" spans="1:14">
      <c r="H635" s="34"/>
      <c r="I635" s="34"/>
      <c r="L635" s="34"/>
    </row>
    <row r="636" spans="1:14">
      <c r="H636" s="34"/>
      <c r="I636" s="34"/>
      <c r="L636" s="34"/>
    </row>
    <row r="637" spans="1:14">
      <c r="H637" s="34"/>
      <c r="I637" s="34"/>
      <c r="L637" s="34"/>
    </row>
    <row r="638" spans="1:14">
      <c r="H638" s="34"/>
      <c r="I638" s="34"/>
      <c r="L638" s="34"/>
    </row>
    <row r="639" spans="1:14">
      <c r="H639" s="34"/>
      <c r="I639" s="34"/>
      <c r="L639" s="34"/>
    </row>
    <row r="640" spans="1:14">
      <c r="H640" s="34"/>
      <c r="I640" s="34"/>
      <c r="L640" s="34"/>
    </row>
    <row r="641" spans="8:12">
      <c r="H641" s="34"/>
      <c r="I641" s="34"/>
      <c r="L641" s="34"/>
    </row>
    <row r="642" spans="8:12">
      <c r="H642" s="34"/>
      <c r="I642" s="34"/>
      <c r="L642" s="34"/>
    </row>
    <row r="643" spans="8:12">
      <c r="H643" s="34"/>
      <c r="I643" s="34"/>
      <c r="L643" s="34"/>
    </row>
    <row r="644" spans="8:12">
      <c r="H644" s="34"/>
      <c r="I644" s="34"/>
      <c r="L644" s="34"/>
    </row>
    <row r="645" spans="8:12">
      <c r="H645" s="34"/>
      <c r="I645" s="34"/>
      <c r="L645" s="34"/>
    </row>
    <row r="646" spans="8:12">
      <c r="H646" s="34"/>
      <c r="I646" s="34"/>
      <c r="L646" s="34"/>
    </row>
    <row r="647" spans="8:12">
      <c r="H647" s="34"/>
      <c r="I647" s="34"/>
      <c r="L647" s="34"/>
    </row>
    <row r="648" spans="8:12">
      <c r="H648" s="34"/>
      <c r="I648" s="34"/>
      <c r="L648" s="34"/>
    </row>
    <row r="649" spans="8:12">
      <c r="H649" s="34"/>
      <c r="I649" s="34"/>
      <c r="L649" s="34"/>
    </row>
    <row r="650" spans="8:12">
      <c r="H650" s="34"/>
      <c r="I650" s="34"/>
      <c r="L650" s="34"/>
    </row>
    <row r="651" spans="8:12">
      <c r="H651" s="34"/>
      <c r="I651" s="34"/>
      <c r="L651" s="34"/>
    </row>
    <row r="652" spans="8:12">
      <c r="H652" s="34"/>
      <c r="I652" s="34"/>
      <c r="L652" s="34"/>
    </row>
    <row r="653" spans="8:12">
      <c r="H653" s="34"/>
      <c r="I653" s="34"/>
      <c r="L653" s="34"/>
    </row>
    <row r="654" spans="8:12">
      <c r="H654" s="34"/>
      <c r="I654" s="34"/>
      <c r="L654" s="34"/>
    </row>
    <row r="655" spans="8:12">
      <c r="H655" s="34"/>
      <c r="I655" s="34"/>
      <c r="L655" s="34"/>
    </row>
    <row r="656" spans="8:12">
      <c r="H656" s="34"/>
      <c r="I656" s="34"/>
      <c r="L656" s="34"/>
    </row>
    <row r="657" spans="8:12">
      <c r="H657" s="34"/>
      <c r="I657" s="34"/>
      <c r="L657" s="34"/>
    </row>
    <row r="658" spans="8:12">
      <c r="H658" s="34"/>
      <c r="I658" s="34"/>
      <c r="L658" s="34"/>
    </row>
    <row r="659" spans="8:12">
      <c r="H659" s="34"/>
      <c r="I659" s="34"/>
      <c r="L659" s="34"/>
    </row>
    <row r="660" spans="8:12">
      <c r="H660" s="34"/>
      <c r="I660" s="34"/>
      <c r="L660" s="34"/>
    </row>
    <row r="661" spans="8:12">
      <c r="H661" s="34"/>
      <c r="I661" s="34"/>
      <c r="L661" s="34"/>
    </row>
    <row r="662" spans="8:12">
      <c r="H662" s="34"/>
      <c r="I662" s="34"/>
      <c r="L662" s="34"/>
    </row>
    <row r="663" spans="8:12">
      <c r="H663" s="34"/>
      <c r="I663" s="34"/>
      <c r="L663" s="34"/>
    </row>
    <row r="664" spans="8:12">
      <c r="H664" s="34"/>
      <c r="I664" s="34"/>
      <c r="L664" s="34"/>
    </row>
    <row r="665" spans="8:12">
      <c r="H665" s="34"/>
      <c r="I665" s="34"/>
      <c r="L665" s="34"/>
    </row>
    <row r="666" spans="8:12">
      <c r="H666" s="34"/>
      <c r="I666" s="34"/>
      <c r="L666" s="34"/>
    </row>
    <row r="667" spans="8:12">
      <c r="H667" s="34"/>
      <c r="I667" s="34"/>
      <c r="L667" s="34"/>
    </row>
    <row r="668" spans="8:12">
      <c r="H668" s="34"/>
      <c r="I668" s="34"/>
      <c r="L668" s="34"/>
    </row>
    <row r="669" spans="8:12">
      <c r="H669" s="34"/>
      <c r="I669" s="34"/>
      <c r="L669" s="34"/>
    </row>
    <row r="670" spans="8:12">
      <c r="H670" s="34"/>
      <c r="I670" s="34"/>
      <c r="L670" s="34"/>
    </row>
    <row r="671" spans="8:12">
      <c r="H671" s="34"/>
      <c r="I671" s="34"/>
      <c r="L671" s="34"/>
    </row>
    <row r="672" spans="8:12">
      <c r="H672" s="34"/>
      <c r="I672" s="34"/>
      <c r="L672" s="34"/>
    </row>
    <row r="673" spans="8:12">
      <c r="H673" s="34"/>
      <c r="I673" s="34"/>
      <c r="L673" s="34"/>
    </row>
    <row r="674" spans="8:12">
      <c r="H674" s="34"/>
      <c r="I674" s="34"/>
      <c r="L674" s="34"/>
    </row>
    <row r="675" spans="8:12">
      <c r="H675" s="34"/>
      <c r="I675" s="34"/>
      <c r="L675" s="34"/>
    </row>
    <row r="676" spans="8:12">
      <c r="H676" s="34"/>
      <c r="I676" s="34"/>
      <c r="L676" s="34"/>
    </row>
    <row r="677" spans="8:12">
      <c r="H677" s="34"/>
      <c r="I677" s="34"/>
      <c r="L677" s="34"/>
    </row>
    <row r="678" spans="8:12">
      <c r="H678" s="34"/>
      <c r="I678" s="34"/>
      <c r="L678" s="34"/>
    </row>
    <row r="679" spans="8:12">
      <c r="H679" s="34"/>
      <c r="I679" s="34"/>
      <c r="L679" s="34"/>
    </row>
    <row r="680" spans="8:12">
      <c r="H680" s="34"/>
      <c r="I680" s="34"/>
      <c r="L680" s="34"/>
    </row>
    <row r="681" spans="8:12">
      <c r="H681" s="34"/>
      <c r="I681" s="34"/>
      <c r="L681" s="34"/>
    </row>
    <row r="682" spans="8:12">
      <c r="H682" s="34"/>
      <c r="I682" s="34"/>
      <c r="L682" s="34"/>
    </row>
    <row r="683" spans="8:12">
      <c r="H683" s="34"/>
      <c r="I683" s="34"/>
      <c r="L683" s="34"/>
    </row>
    <row r="684" spans="8:12">
      <c r="H684" s="34"/>
      <c r="I684" s="34"/>
      <c r="L684" s="34"/>
    </row>
    <row r="685" spans="8:12">
      <c r="H685" s="34"/>
      <c r="I685" s="34"/>
      <c r="L685" s="34"/>
    </row>
    <row r="686" spans="8:12">
      <c r="H686" s="34"/>
      <c r="I686" s="34"/>
      <c r="L686" s="34"/>
    </row>
    <row r="687" spans="8:12">
      <c r="H687" s="34"/>
      <c r="I687" s="34"/>
      <c r="L687" s="34"/>
    </row>
    <row r="688" spans="8:12">
      <c r="H688" s="34"/>
      <c r="I688" s="34"/>
      <c r="L688" s="34"/>
    </row>
    <row r="689" spans="8:12">
      <c r="H689" s="34"/>
      <c r="I689" s="34"/>
      <c r="L689" s="34"/>
    </row>
    <row r="690" spans="8:12">
      <c r="H690" s="34"/>
      <c r="I690" s="34"/>
      <c r="L690" s="34"/>
    </row>
    <row r="691" spans="8:12">
      <c r="H691" s="34"/>
      <c r="I691" s="34"/>
      <c r="L691" s="34"/>
    </row>
    <row r="692" spans="8:12">
      <c r="H692" s="34"/>
      <c r="I692" s="34"/>
      <c r="L692" s="34"/>
    </row>
    <row r="693" spans="8:12">
      <c r="H693" s="34"/>
      <c r="I693" s="34"/>
      <c r="L693" s="34"/>
    </row>
    <row r="694" spans="8:12">
      <c r="H694" s="34"/>
      <c r="I694" s="34"/>
      <c r="L694" s="34"/>
    </row>
    <row r="695" spans="8:12">
      <c r="H695" s="34"/>
      <c r="I695" s="34"/>
      <c r="L695" s="34"/>
    </row>
    <row r="696" spans="8:12">
      <c r="H696" s="34"/>
      <c r="I696" s="34"/>
      <c r="L696" s="34"/>
    </row>
    <row r="697" spans="8:12">
      <c r="H697" s="34"/>
      <c r="I697" s="34"/>
      <c r="L697" s="34"/>
    </row>
    <row r="698" spans="8:12">
      <c r="H698" s="34"/>
      <c r="I698" s="34"/>
      <c r="L698" s="34"/>
    </row>
    <row r="699" spans="8:12">
      <c r="H699" s="34"/>
      <c r="I699" s="34"/>
      <c r="L699" s="34"/>
    </row>
    <row r="700" spans="8:12">
      <c r="H700" s="34"/>
      <c r="I700" s="34"/>
      <c r="L700" s="34"/>
    </row>
    <row r="701" spans="8:12">
      <c r="H701" s="34"/>
      <c r="I701" s="34"/>
      <c r="L701" s="34"/>
    </row>
    <row r="702" spans="8:12">
      <c r="H702" s="34"/>
      <c r="I702" s="34"/>
      <c r="L702" s="34"/>
    </row>
    <row r="703" spans="8:12">
      <c r="H703" s="34"/>
      <c r="I703" s="34"/>
      <c r="L703" s="34"/>
    </row>
    <row r="704" spans="8:12">
      <c r="H704" s="34"/>
      <c r="I704" s="34"/>
      <c r="L704" s="34"/>
    </row>
    <row r="705" spans="8:12">
      <c r="H705" s="34"/>
      <c r="I705" s="34"/>
      <c r="L705" s="34"/>
    </row>
    <row r="706" spans="8:12">
      <c r="H706" s="34"/>
      <c r="I706" s="34"/>
      <c r="L706" s="34"/>
    </row>
    <row r="707" spans="8:12">
      <c r="H707" s="34"/>
      <c r="I707" s="34"/>
      <c r="L707" s="34"/>
    </row>
    <row r="708" spans="8:12">
      <c r="H708" s="34"/>
      <c r="I708" s="34"/>
      <c r="L708" s="34"/>
    </row>
    <row r="709" spans="8:12">
      <c r="H709" s="34"/>
      <c r="I709" s="34"/>
      <c r="L709" s="34"/>
    </row>
    <row r="710" spans="8:12">
      <c r="H710" s="34"/>
      <c r="I710" s="34"/>
      <c r="L710" s="34"/>
    </row>
    <row r="711" spans="8:12">
      <c r="H711" s="34"/>
      <c r="I711" s="34"/>
      <c r="L711" s="34"/>
    </row>
    <row r="712" spans="8:12">
      <c r="H712" s="34"/>
      <c r="I712" s="34"/>
      <c r="L712" s="34"/>
    </row>
    <row r="713" spans="8:12">
      <c r="H713" s="34"/>
      <c r="I713" s="34"/>
      <c r="L713" s="34"/>
    </row>
    <row r="714" spans="8:12">
      <c r="H714" s="34"/>
      <c r="I714" s="34"/>
      <c r="L714" s="34"/>
    </row>
    <row r="715" spans="8:12">
      <c r="H715" s="34"/>
      <c r="I715" s="34"/>
      <c r="L715" s="34"/>
    </row>
    <row r="716" spans="8:12">
      <c r="H716" s="34"/>
      <c r="I716" s="34"/>
      <c r="L716" s="34"/>
    </row>
    <row r="717" spans="8:12">
      <c r="H717" s="34"/>
      <c r="I717" s="34"/>
      <c r="L717" s="34"/>
    </row>
    <row r="718" spans="8:12">
      <c r="H718" s="34"/>
      <c r="I718" s="34"/>
      <c r="L718" s="34"/>
    </row>
    <row r="719" spans="8:12">
      <c r="H719" s="34"/>
      <c r="I719" s="34"/>
      <c r="L719" s="34"/>
    </row>
    <row r="720" spans="8:12">
      <c r="H720" s="34"/>
      <c r="I720" s="34"/>
      <c r="L720" s="34"/>
    </row>
    <row r="721" spans="8:12">
      <c r="H721" s="34"/>
      <c r="I721" s="34"/>
      <c r="L721" s="34"/>
    </row>
    <row r="722" spans="8:12">
      <c r="H722" s="34"/>
      <c r="I722" s="34"/>
      <c r="L722" s="34"/>
    </row>
    <row r="723" spans="8:12">
      <c r="H723" s="34"/>
      <c r="I723" s="34"/>
      <c r="L723" s="34"/>
    </row>
    <row r="724" spans="8:12">
      <c r="H724" s="34"/>
      <c r="I724" s="34"/>
      <c r="L724" s="34"/>
    </row>
    <row r="725" spans="8:12">
      <c r="H725" s="34"/>
      <c r="I725" s="34"/>
      <c r="L725" s="34"/>
    </row>
    <row r="726" spans="8:12">
      <c r="H726" s="34"/>
      <c r="I726" s="34"/>
      <c r="L726" s="34"/>
    </row>
    <row r="727" spans="8:12">
      <c r="H727" s="34"/>
      <c r="I727" s="34"/>
      <c r="L727" s="34"/>
    </row>
    <row r="728" spans="8:12">
      <c r="H728" s="34"/>
      <c r="I728" s="34"/>
      <c r="L728" s="34"/>
    </row>
    <row r="729" spans="8:12">
      <c r="H729" s="34"/>
      <c r="I729" s="34"/>
      <c r="L729" s="34"/>
    </row>
    <row r="730" spans="8:12">
      <c r="H730" s="34"/>
      <c r="I730" s="34"/>
      <c r="L730" s="34"/>
    </row>
    <row r="731" spans="8:12">
      <c r="H731" s="34"/>
      <c r="I731" s="34"/>
      <c r="L731" s="34"/>
    </row>
    <row r="732" spans="8:12">
      <c r="H732" s="34"/>
      <c r="I732" s="34"/>
      <c r="L732" s="34"/>
    </row>
    <row r="733" spans="8:12">
      <c r="H733" s="34"/>
      <c r="I733" s="34"/>
      <c r="L733" s="34"/>
    </row>
    <row r="734" spans="8:12">
      <c r="H734" s="34"/>
      <c r="I734" s="34"/>
      <c r="L734" s="34"/>
    </row>
    <row r="735" spans="8:12">
      <c r="H735" s="34"/>
      <c r="I735" s="34"/>
      <c r="L735" s="34"/>
    </row>
    <row r="736" spans="8:12">
      <c r="H736" s="34"/>
      <c r="I736" s="34"/>
      <c r="L736" s="34"/>
    </row>
    <row r="737" spans="8:12">
      <c r="H737" s="34"/>
      <c r="I737" s="34"/>
      <c r="L737" s="34"/>
    </row>
    <row r="738" spans="8:12">
      <c r="H738" s="34"/>
      <c r="I738" s="34"/>
      <c r="L738" s="34"/>
    </row>
    <row r="739" spans="8:12">
      <c r="H739" s="34"/>
      <c r="I739" s="34"/>
      <c r="L739" s="34"/>
    </row>
    <row r="740" spans="8:12">
      <c r="H740" s="34"/>
      <c r="I740" s="34"/>
      <c r="L740" s="34"/>
    </row>
    <row r="741" spans="8:12">
      <c r="H741" s="34"/>
      <c r="I741" s="34"/>
      <c r="L741" s="34"/>
    </row>
    <row r="742" spans="8:12">
      <c r="H742" s="34"/>
      <c r="I742" s="34"/>
      <c r="L742" s="34"/>
    </row>
    <row r="743" spans="8:12">
      <c r="H743" s="34"/>
      <c r="I743" s="34"/>
      <c r="L743" s="34"/>
    </row>
    <row r="744" spans="8:12">
      <c r="H744" s="34"/>
      <c r="I744" s="34"/>
      <c r="L744" s="34"/>
    </row>
    <row r="745" spans="8:12">
      <c r="H745" s="34"/>
      <c r="I745" s="34"/>
      <c r="L745" s="34"/>
    </row>
    <row r="746" spans="8:12">
      <c r="H746" s="34"/>
      <c r="I746" s="34"/>
      <c r="L746" s="34"/>
    </row>
    <row r="747" spans="8:12">
      <c r="H747" s="34"/>
      <c r="I747" s="34"/>
      <c r="L747" s="34"/>
    </row>
    <row r="748" spans="8:12">
      <c r="H748" s="34"/>
      <c r="I748" s="34"/>
      <c r="L748" s="34"/>
    </row>
    <row r="749" spans="8:12">
      <c r="H749" s="34"/>
      <c r="I749" s="34"/>
      <c r="L749" s="34"/>
    </row>
    <row r="750" spans="8:12">
      <c r="H750" s="34"/>
      <c r="I750" s="34"/>
      <c r="L750" s="34"/>
    </row>
    <row r="751" spans="8:12">
      <c r="H751" s="34"/>
      <c r="I751" s="34"/>
      <c r="L751" s="34"/>
    </row>
    <row r="752" spans="8:12">
      <c r="H752" s="34"/>
      <c r="I752" s="34"/>
      <c r="L752" s="34"/>
    </row>
    <row r="753" spans="8:12">
      <c r="H753" s="34"/>
      <c r="I753" s="34"/>
      <c r="L753" s="34"/>
    </row>
    <row r="754" spans="8:12">
      <c r="H754" s="34"/>
      <c r="I754" s="34"/>
      <c r="L754" s="34"/>
    </row>
    <row r="755" spans="8:12">
      <c r="H755" s="34"/>
      <c r="I755" s="34"/>
      <c r="L755" s="34"/>
    </row>
    <row r="756" spans="8:12">
      <c r="H756" s="34"/>
      <c r="I756" s="34"/>
      <c r="L756" s="34"/>
    </row>
    <row r="757" spans="8:12">
      <c r="H757" s="34"/>
      <c r="I757" s="34"/>
      <c r="L757" s="34"/>
    </row>
    <row r="758" spans="8:12">
      <c r="H758" s="34"/>
      <c r="I758" s="34"/>
      <c r="L758" s="34"/>
    </row>
    <row r="759" spans="8:12">
      <c r="H759" s="34"/>
      <c r="I759" s="34"/>
      <c r="L759" s="34"/>
    </row>
    <row r="760" spans="8:12">
      <c r="H760" s="34"/>
      <c r="I760" s="34"/>
      <c r="L760" s="34"/>
    </row>
    <row r="761" spans="8:12">
      <c r="H761" s="34"/>
      <c r="I761" s="34"/>
      <c r="L761" s="34"/>
    </row>
    <row r="762" spans="8:12">
      <c r="H762" s="34"/>
      <c r="I762" s="34"/>
      <c r="L762" s="34"/>
    </row>
    <row r="763" spans="8:12">
      <c r="H763" s="34"/>
      <c r="I763" s="34"/>
      <c r="L763" s="34"/>
    </row>
    <row r="764" spans="8:12">
      <c r="H764" s="34"/>
      <c r="I764" s="34"/>
      <c r="L764" s="34"/>
    </row>
    <row r="765" spans="8:12">
      <c r="H765" s="34"/>
      <c r="I765" s="34"/>
      <c r="L765" s="34"/>
    </row>
    <row r="766" spans="8:12">
      <c r="H766" s="34"/>
      <c r="I766" s="34"/>
      <c r="L766" s="34"/>
    </row>
    <row r="767" spans="8:12">
      <c r="H767" s="34"/>
      <c r="I767" s="34"/>
      <c r="L767" s="34"/>
    </row>
    <row r="768" spans="8:12">
      <c r="H768" s="34"/>
      <c r="I768" s="34"/>
      <c r="L768" s="34"/>
    </row>
    <row r="769" spans="8:12">
      <c r="H769" s="34"/>
      <c r="I769" s="34"/>
      <c r="L769" s="34"/>
    </row>
    <row r="770" spans="8:12">
      <c r="H770" s="34"/>
      <c r="I770" s="34"/>
      <c r="L770" s="34"/>
    </row>
    <row r="771" spans="8:12">
      <c r="H771" s="34"/>
      <c r="I771" s="34"/>
      <c r="L771" s="34"/>
    </row>
    <row r="772" spans="8:12">
      <c r="H772" s="34"/>
      <c r="I772" s="34"/>
      <c r="L772" s="34"/>
    </row>
    <row r="773" spans="8:12">
      <c r="H773" s="34"/>
      <c r="I773" s="34"/>
      <c r="L773" s="34"/>
    </row>
    <row r="774" spans="8:12">
      <c r="H774" s="34"/>
      <c r="I774" s="34"/>
      <c r="L774" s="34"/>
    </row>
    <row r="775" spans="8:12">
      <c r="H775" s="34"/>
      <c r="I775" s="34"/>
      <c r="L775" s="34"/>
    </row>
    <row r="776" spans="8:12">
      <c r="H776" s="34"/>
      <c r="I776" s="34"/>
      <c r="L776" s="34"/>
    </row>
    <row r="777" spans="8:12">
      <c r="H777" s="34"/>
      <c r="I777" s="34"/>
      <c r="L777" s="34"/>
    </row>
    <row r="778" spans="8:12">
      <c r="H778" s="34"/>
      <c r="I778" s="34"/>
      <c r="L778" s="34"/>
    </row>
    <row r="779" spans="8:12">
      <c r="H779" s="34"/>
      <c r="I779" s="34"/>
      <c r="L779" s="34"/>
    </row>
    <row r="780" spans="8:12">
      <c r="H780" s="34"/>
      <c r="I780" s="34"/>
      <c r="L780" s="34"/>
    </row>
    <row r="781" spans="8:12">
      <c r="H781" s="34"/>
      <c r="I781" s="34"/>
      <c r="L781" s="34"/>
    </row>
    <row r="782" spans="8:12">
      <c r="H782" s="34"/>
      <c r="I782" s="34"/>
      <c r="L782" s="34"/>
    </row>
    <row r="783" spans="8:12">
      <c r="H783" s="34"/>
      <c r="I783" s="34"/>
      <c r="L783" s="34"/>
    </row>
    <row r="784" spans="8:12">
      <c r="H784" s="34"/>
      <c r="I784" s="34"/>
      <c r="L784" s="34"/>
    </row>
    <row r="785" spans="8:12">
      <c r="H785" s="34"/>
      <c r="I785" s="34"/>
      <c r="L785" s="34"/>
    </row>
    <row r="786" spans="8:12">
      <c r="H786" s="34"/>
      <c r="I786" s="34"/>
      <c r="L786" s="34"/>
    </row>
    <row r="787" spans="8:12">
      <c r="H787" s="34"/>
      <c r="I787" s="34"/>
      <c r="L787" s="34"/>
    </row>
    <row r="788" spans="8:12">
      <c r="H788" s="34"/>
      <c r="I788" s="34"/>
      <c r="L788" s="34"/>
    </row>
    <row r="789" spans="8:12">
      <c r="H789" s="34"/>
      <c r="I789" s="34"/>
      <c r="L789" s="34"/>
    </row>
    <row r="790" spans="8:12">
      <c r="H790" s="34"/>
      <c r="I790" s="34"/>
      <c r="L790" s="34"/>
    </row>
    <row r="791" spans="8:12">
      <c r="H791" s="34"/>
      <c r="I791" s="34"/>
      <c r="L791" s="34"/>
    </row>
    <row r="792" spans="8:12">
      <c r="H792" s="34"/>
      <c r="I792" s="34"/>
      <c r="L792" s="34"/>
    </row>
    <row r="793" spans="8:12">
      <c r="H793" s="34"/>
      <c r="I793" s="34"/>
      <c r="L793" s="34"/>
    </row>
    <row r="794" spans="8:12">
      <c r="H794" s="34"/>
      <c r="I794" s="34"/>
      <c r="L794" s="34"/>
    </row>
    <row r="795" spans="8:12">
      <c r="H795" s="34"/>
      <c r="I795" s="34"/>
      <c r="L795" s="34"/>
    </row>
    <row r="796" spans="8:12">
      <c r="H796" s="34"/>
      <c r="I796" s="34"/>
      <c r="L796" s="34"/>
    </row>
    <row r="797" spans="8:12">
      <c r="H797" s="34"/>
      <c r="I797" s="34"/>
      <c r="L797" s="34"/>
    </row>
    <row r="798" spans="8:12">
      <c r="H798" s="34"/>
      <c r="I798" s="34"/>
      <c r="L798" s="34"/>
    </row>
    <row r="799" spans="8:12">
      <c r="H799" s="34"/>
      <c r="I799" s="34"/>
      <c r="L799" s="34"/>
    </row>
    <row r="800" spans="8:12">
      <c r="H800" s="34"/>
      <c r="I800" s="34"/>
      <c r="L800" s="34"/>
    </row>
    <row r="801" spans="8:12">
      <c r="H801" s="34"/>
      <c r="I801" s="34"/>
      <c r="L801" s="34"/>
    </row>
    <row r="802" spans="8:12">
      <c r="H802" s="34"/>
      <c r="I802" s="34"/>
      <c r="L802" s="34"/>
    </row>
    <row r="803" spans="8:12">
      <c r="H803" s="34"/>
      <c r="I803" s="34"/>
      <c r="L803" s="34"/>
    </row>
    <row r="804" spans="8:12">
      <c r="H804" s="34"/>
      <c r="I804" s="34"/>
      <c r="L804" s="34"/>
    </row>
    <row r="805" spans="8:12">
      <c r="H805" s="34"/>
      <c r="I805" s="34"/>
      <c r="L805" s="34"/>
    </row>
    <row r="806" spans="8:12">
      <c r="H806" s="34"/>
      <c r="I806" s="34"/>
      <c r="L806" s="34"/>
    </row>
    <row r="807" spans="8:12">
      <c r="H807" s="34"/>
      <c r="I807" s="34"/>
      <c r="L807" s="34"/>
    </row>
    <row r="808" spans="8:12">
      <c r="H808" s="34"/>
      <c r="I808" s="34"/>
      <c r="L808" s="34"/>
    </row>
    <row r="809" spans="8:12">
      <c r="H809" s="34"/>
      <c r="I809" s="34"/>
      <c r="L809" s="34"/>
    </row>
    <row r="810" spans="8:12">
      <c r="H810" s="34"/>
      <c r="I810" s="34"/>
      <c r="L810" s="34"/>
    </row>
    <row r="811" spans="8:12">
      <c r="H811" s="34"/>
      <c r="I811" s="34"/>
      <c r="L811" s="34"/>
    </row>
    <row r="812" spans="8:12">
      <c r="H812" s="34"/>
      <c r="I812" s="34"/>
      <c r="L812" s="34"/>
    </row>
    <row r="813" spans="8:12">
      <c r="H813" s="34"/>
      <c r="I813" s="34"/>
      <c r="L813" s="34"/>
    </row>
    <row r="814" spans="8:12">
      <c r="H814" s="34"/>
      <c r="I814" s="34"/>
      <c r="L814" s="34"/>
    </row>
    <row r="815" spans="8:12">
      <c r="H815" s="34"/>
      <c r="I815" s="34"/>
      <c r="L815" s="34"/>
    </row>
    <row r="816" spans="8:12">
      <c r="H816" s="34"/>
      <c r="I816" s="34"/>
      <c r="L816" s="34"/>
    </row>
    <row r="817" spans="8:12">
      <c r="H817" s="34"/>
      <c r="I817" s="34"/>
      <c r="L817" s="34"/>
    </row>
    <row r="818" spans="8:12">
      <c r="H818" s="34"/>
      <c r="I818" s="34"/>
      <c r="L818" s="34"/>
    </row>
    <row r="819" spans="8:12">
      <c r="H819" s="34"/>
      <c r="I819" s="34"/>
      <c r="L819" s="34"/>
    </row>
    <row r="820" spans="8:12">
      <c r="H820" s="34"/>
      <c r="I820" s="34"/>
      <c r="L820" s="34"/>
    </row>
    <row r="821" spans="8:12">
      <c r="H821" s="34"/>
      <c r="I821" s="34"/>
      <c r="L821" s="34"/>
    </row>
    <row r="822" spans="8:12">
      <c r="H822" s="34"/>
      <c r="I822" s="34"/>
      <c r="L822" s="34"/>
    </row>
    <row r="823" spans="8:12">
      <c r="H823" s="34"/>
      <c r="I823" s="34"/>
      <c r="L823" s="34"/>
    </row>
    <row r="824" spans="8:12">
      <c r="H824" s="34"/>
      <c r="I824" s="34"/>
      <c r="L824" s="34"/>
    </row>
    <row r="825" spans="8:12">
      <c r="H825" s="34"/>
      <c r="I825" s="34"/>
      <c r="L825" s="34"/>
    </row>
    <row r="826" spans="8:12">
      <c r="H826" s="34"/>
      <c r="I826" s="34"/>
      <c r="L826" s="34"/>
    </row>
    <row r="827" spans="8:12">
      <c r="H827" s="34"/>
      <c r="I827" s="34"/>
      <c r="L827" s="34"/>
    </row>
    <row r="828" spans="8:12">
      <c r="H828" s="34"/>
      <c r="I828" s="34"/>
      <c r="L828" s="34"/>
    </row>
    <row r="829" spans="8:12">
      <c r="H829" s="34"/>
      <c r="I829" s="34"/>
      <c r="L829" s="34"/>
    </row>
    <row r="830" spans="8:12">
      <c r="H830" s="34"/>
      <c r="I830" s="34"/>
      <c r="L830" s="34"/>
    </row>
    <row r="831" spans="8:12">
      <c r="H831" s="34"/>
      <c r="I831" s="34"/>
      <c r="L831" s="34"/>
    </row>
    <row r="832" spans="8:12">
      <c r="H832" s="34"/>
      <c r="I832" s="34"/>
      <c r="L832" s="34"/>
    </row>
    <row r="833" spans="8:12">
      <c r="H833" s="34"/>
      <c r="I833" s="34"/>
      <c r="L833" s="34"/>
    </row>
    <row r="834" spans="8:12">
      <c r="H834" s="34"/>
      <c r="I834" s="34"/>
      <c r="L834" s="34"/>
    </row>
    <row r="835" spans="8:12">
      <c r="H835" s="34"/>
      <c r="I835" s="34"/>
      <c r="L835" s="34"/>
    </row>
    <row r="836" spans="8:12">
      <c r="H836" s="34"/>
      <c r="I836" s="34"/>
      <c r="L836" s="34"/>
    </row>
    <row r="837" spans="8:12">
      <c r="H837" s="34"/>
      <c r="I837" s="34"/>
      <c r="L837" s="34"/>
    </row>
    <row r="838" spans="8:12">
      <c r="H838" s="34"/>
      <c r="I838" s="34"/>
      <c r="L838" s="34"/>
    </row>
    <row r="839" spans="8:12">
      <c r="H839" s="34"/>
      <c r="I839" s="34"/>
      <c r="L839" s="34"/>
    </row>
    <row r="840" spans="8:12">
      <c r="H840" s="34"/>
      <c r="I840" s="34"/>
      <c r="L840" s="34"/>
    </row>
    <row r="841" spans="8:12">
      <c r="H841" s="34"/>
      <c r="I841" s="34"/>
      <c r="L841" s="34"/>
    </row>
    <row r="842" spans="8:12">
      <c r="H842" s="34"/>
      <c r="I842" s="34"/>
      <c r="L842" s="34"/>
    </row>
    <row r="843" spans="8:12">
      <c r="H843" s="34"/>
      <c r="I843" s="34"/>
      <c r="L843" s="34"/>
    </row>
    <row r="844" spans="8:12">
      <c r="H844" s="34"/>
      <c r="I844" s="34"/>
      <c r="L844" s="34"/>
    </row>
    <row r="845" spans="8:12">
      <c r="H845" s="34"/>
      <c r="I845" s="34"/>
      <c r="L845" s="34"/>
    </row>
    <row r="846" spans="8:12">
      <c r="H846" s="34"/>
      <c r="I846" s="34"/>
      <c r="L846" s="34"/>
    </row>
    <row r="847" spans="8:12">
      <c r="H847" s="34"/>
      <c r="I847" s="34"/>
      <c r="L847" s="34"/>
    </row>
    <row r="848" spans="8:12">
      <c r="H848" s="34"/>
      <c r="I848" s="34"/>
      <c r="L848" s="34"/>
    </row>
    <row r="849" spans="8:12">
      <c r="H849" s="34"/>
      <c r="I849" s="34"/>
      <c r="L849" s="34"/>
    </row>
    <row r="850" spans="8:12">
      <c r="H850" s="34"/>
      <c r="I850" s="34"/>
      <c r="L850" s="34"/>
    </row>
    <row r="851" spans="8:12">
      <c r="H851" s="34"/>
      <c r="I851" s="34"/>
      <c r="L851" s="34"/>
    </row>
    <row r="852" spans="8:12">
      <c r="H852" s="34"/>
      <c r="I852" s="34"/>
      <c r="L852" s="34"/>
    </row>
    <row r="853" spans="8:12">
      <c r="H853" s="34"/>
      <c r="I853" s="34"/>
      <c r="L853" s="34"/>
    </row>
    <row r="854" spans="8:12">
      <c r="H854" s="34"/>
      <c r="I854" s="34"/>
      <c r="L854" s="34"/>
    </row>
    <row r="855" spans="8:12">
      <c r="H855" s="34"/>
      <c r="I855" s="34"/>
      <c r="L855" s="34"/>
    </row>
    <row r="856" spans="8:12">
      <c r="H856" s="34"/>
      <c r="I856" s="34"/>
      <c r="L856" s="34"/>
    </row>
    <row r="857" spans="8:12">
      <c r="H857" s="34"/>
      <c r="I857" s="34"/>
      <c r="L857" s="34"/>
    </row>
    <row r="858" spans="8:12">
      <c r="H858" s="34"/>
      <c r="I858" s="34"/>
      <c r="L858" s="34"/>
    </row>
    <row r="859" spans="8:12">
      <c r="H859" s="34"/>
      <c r="I859" s="34"/>
      <c r="L859" s="34"/>
    </row>
    <row r="860" spans="8:12">
      <c r="H860" s="34"/>
      <c r="I860" s="34"/>
      <c r="L860" s="34"/>
    </row>
    <row r="861" spans="8:12">
      <c r="H861" s="34"/>
      <c r="I861" s="34"/>
      <c r="L861" s="34"/>
    </row>
    <row r="862" spans="8:12">
      <c r="H862" s="34"/>
      <c r="I862" s="34"/>
      <c r="L862" s="34"/>
    </row>
    <row r="863" spans="8:12">
      <c r="H863" s="34"/>
      <c r="I863" s="34"/>
      <c r="L863" s="34"/>
    </row>
    <row r="864" spans="8:12">
      <c r="H864" s="34"/>
      <c r="I864" s="34"/>
      <c r="L864" s="34"/>
    </row>
    <row r="865" spans="8:12">
      <c r="H865" s="34"/>
      <c r="I865" s="34"/>
      <c r="L865" s="34"/>
    </row>
    <row r="866" spans="8:12">
      <c r="H866" s="34"/>
      <c r="I866" s="34"/>
      <c r="L866" s="34"/>
    </row>
    <row r="867" spans="8:12">
      <c r="H867" s="34"/>
      <c r="I867" s="34"/>
      <c r="L867" s="34"/>
    </row>
    <row r="868" spans="8:12">
      <c r="H868" s="34"/>
      <c r="I868" s="34"/>
      <c r="L868" s="34"/>
    </row>
    <row r="869" spans="8:12">
      <c r="H869" s="34"/>
      <c r="I869" s="34"/>
      <c r="L869" s="34"/>
    </row>
    <row r="870" spans="8:12">
      <c r="H870" s="34"/>
      <c r="I870" s="34"/>
      <c r="L870" s="34"/>
    </row>
    <row r="871" spans="8:12">
      <c r="H871" s="34"/>
      <c r="I871" s="34"/>
      <c r="L871" s="34"/>
    </row>
    <row r="872" spans="8:12">
      <c r="H872" s="34"/>
      <c r="I872" s="34"/>
      <c r="L872" s="34"/>
    </row>
    <row r="873" spans="8:12">
      <c r="H873" s="34"/>
      <c r="I873" s="34"/>
      <c r="L873" s="34"/>
    </row>
    <row r="874" spans="8:12">
      <c r="H874" s="34"/>
      <c r="I874" s="34"/>
      <c r="L874" s="34"/>
    </row>
    <row r="875" spans="8:12">
      <c r="H875" s="34"/>
      <c r="I875" s="34"/>
      <c r="L875" s="34"/>
    </row>
    <row r="876" spans="8:12">
      <c r="H876" s="34"/>
      <c r="I876" s="34"/>
      <c r="L876" s="34"/>
    </row>
    <row r="877" spans="8:12">
      <c r="H877" s="34"/>
      <c r="I877" s="34"/>
      <c r="L877" s="34"/>
    </row>
    <row r="878" spans="8:12">
      <c r="H878" s="34"/>
      <c r="I878" s="34"/>
      <c r="L878" s="34"/>
    </row>
    <row r="879" spans="8:12">
      <c r="H879" s="34"/>
      <c r="I879" s="34"/>
      <c r="L879" s="34"/>
    </row>
    <row r="880" spans="8:12">
      <c r="H880" s="34"/>
      <c r="I880" s="34"/>
      <c r="L880" s="34"/>
    </row>
    <row r="881" spans="8:12">
      <c r="H881" s="34"/>
      <c r="I881" s="34"/>
      <c r="L881" s="34"/>
    </row>
    <row r="882" spans="8:12">
      <c r="H882" s="34"/>
      <c r="I882" s="34"/>
      <c r="L882" s="34"/>
    </row>
    <row r="883" spans="8:12">
      <c r="H883" s="34"/>
      <c r="I883" s="34"/>
      <c r="L883" s="34"/>
    </row>
    <row r="884" spans="8:12">
      <c r="H884" s="34"/>
      <c r="I884" s="34"/>
      <c r="L884" s="34"/>
    </row>
    <row r="885" spans="8:12">
      <c r="H885" s="34"/>
      <c r="I885" s="34"/>
      <c r="L885" s="34"/>
    </row>
    <row r="886" spans="8:12">
      <c r="H886" s="34"/>
      <c r="I886" s="34"/>
      <c r="L886" s="34"/>
    </row>
    <row r="887" spans="8:12">
      <c r="H887" s="34"/>
      <c r="I887" s="34"/>
      <c r="L887" s="34"/>
    </row>
    <row r="888" spans="8:12">
      <c r="H888" s="34"/>
      <c r="I888" s="34"/>
      <c r="L888" s="34"/>
    </row>
    <row r="889" spans="8:12">
      <c r="H889" s="34"/>
      <c r="I889" s="34"/>
      <c r="L889" s="34"/>
    </row>
    <row r="890" spans="8:12">
      <c r="H890" s="34"/>
      <c r="I890" s="34"/>
      <c r="L890" s="34"/>
    </row>
    <row r="891" spans="8:12">
      <c r="H891" s="34"/>
      <c r="I891" s="34"/>
      <c r="L891" s="34"/>
    </row>
    <row r="892" spans="8:12">
      <c r="H892" s="34"/>
      <c r="I892" s="34"/>
      <c r="L892" s="34"/>
    </row>
    <row r="893" spans="8:12">
      <c r="H893" s="34"/>
      <c r="I893" s="34"/>
      <c r="L893" s="34"/>
    </row>
    <row r="894" spans="8:12">
      <c r="H894" s="34"/>
      <c r="I894" s="34"/>
      <c r="L894" s="34"/>
    </row>
    <row r="895" spans="8:12">
      <c r="H895" s="34"/>
      <c r="I895" s="34"/>
      <c r="L895" s="34"/>
    </row>
    <row r="896" spans="8:12">
      <c r="H896" s="34"/>
      <c r="I896" s="34"/>
      <c r="L896" s="34"/>
    </row>
    <row r="897" spans="8:12">
      <c r="H897" s="34"/>
      <c r="I897" s="34"/>
      <c r="L897" s="34"/>
    </row>
    <row r="898" spans="8:12">
      <c r="H898" s="34"/>
      <c r="I898" s="34"/>
      <c r="L898" s="34"/>
    </row>
    <row r="899" spans="8:12">
      <c r="H899" s="34"/>
      <c r="I899" s="34"/>
      <c r="L899" s="34"/>
    </row>
    <row r="900" spans="8:12">
      <c r="H900" s="34"/>
      <c r="I900" s="34"/>
      <c r="L900" s="34"/>
    </row>
    <row r="901" spans="8:12">
      <c r="H901" s="34"/>
      <c r="I901" s="34"/>
      <c r="L901" s="34"/>
    </row>
    <row r="902" spans="8:12">
      <c r="H902" s="34"/>
      <c r="I902" s="34"/>
      <c r="L902" s="34"/>
    </row>
    <row r="903" spans="8:12">
      <c r="H903" s="34"/>
      <c r="I903" s="34"/>
      <c r="L903" s="34"/>
    </row>
    <row r="904" spans="8:12">
      <c r="H904" s="34"/>
      <c r="I904" s="34"/>
      <c r="L904" s="34"/>
    </row>
    <row r="905" spans="8:12">
      <c r="H905" s="34"/>
      <c r="I905" s="34"/>
      <c r="L905" s="34"/>
    </row>
    <row r="906" spans="8:12">
      <c r="H906" s="34"/>
      <c r="I906" s="34"/>
      <c r="L906" s="34"/>
    </row>
    <row r="907" spans="8:12">
      <c r="H907" s="34"/>
      <c r="I907" s="34"/>
      <c r="L907" s="34"/>
    </row>
    <row r="908" spans="8:12">
      <c r="H908" s="34"/>
      <c r="I908" s="34"/>
      <c r="L908" s="34"/>
    </row>
    <row r="909" spans="8:12">
      <c r="H909" s="34"/>
      <c r="I909" s="34"/>
      <c r="L909" s="34"/>
    </row>
    <row r="910" spans="8:12">
      <c r="H910" s="34"/>
      <c r="I910" s="34"/>
      <c r="L910" s="34"/>
    </row>
    <row r="911" spans="8:12">
      <c r="H911" s="34"/>
      <c r="I911" s="34"/>
      <c r="L911" s="34"/>
    </row>
    <row r="912" spans="8:12">
      <c r="H912" s="34"/>
      <c r="I912" s="34"/>
      <c r="L912" s="34"/>
    </row>
    <row r="913" spans="8:12">
      <c r="H913" s="34"/>
      <c r="I913" s="34"/>
      <c r="L913" s="34"/>
    </row>
    <row r="914" spans="8:12">
      <c r="H914" s="34"/>
      <c r="I914" s="34"/>
      <c r="L914" s="34"/>
    </row>
    <row r="915" spans="8:12">
      <c r="H915" s="34"/>
      <c r="I915" s="34"/>
      <c r="L915" s="34"/>
    </row>
    <row r="916" spans="8:12">
      <c r="H916" s="34"/>
      <c r="I916" s="34"/>
      <c r="L916" s="34"/>
    </row>
    <row r="917" spans="8:12">
      <c r="H917" s="34"/>
      <c r="I917" s="34"/>
      <c r="L917" s="34"/>
    </row>
    <row r="918" spans="8:12">
      <c r="H918" s="34"/>
      <c r="I918" s="34"/>
      <c r="L918" s="34"/>
    </row>
    <row r="919" spans="8:12">
      <c r="H919" s="34"/>
      <c r="I919" s="34"/>
      <c r="L919" s="34"/>
    </row>
    <row r="920" spans="8:12">
      <c r="H920" s="34"/>
      <c r="I920" s="34"/>
      <c r="L920" s="34"/>
    </row>
    <row r="921" spans="8:12">
      <c r="H921" s="34"/>
      <c r="I921" s="34"/>
      <c r="L921" s="34"/>
    </row>
    <row r="922" spans="8:12">
      <c r="H922" s="34"/>
      <c r="I922" s="34"/>
      <c r="L922" s="34"/>
    </row>
    <row r="923" spans="8:12">
      <c r="H923" s="34"/>
      <c r="I923" s="34"/>
      <c r="L923" s="34"/>
    </row>
    <row r="924" spans="8:12">
      <c r="H924" s="34"/>
      <c r="I924" s="34"/>
      <c r="L924" s="34"/>
    </row>
    <row r="925" spans="8:12">
      <c r="H925" s="34"/>
      <c r="I925" s="34"/>
      <c r="L925" s="34"/>
    </row>
    <row r="926" spans="8:12">
      <c r="H926" s="34"/>
      <c r="I926" s="34"/>
      <c r="L926" s="34"/>
    </row>
    <row r="927" spans="8:12">
      <c r="H927" s="34"/>
      <c r="I927" s="34"/>
      <c r="L927" s="34"/>
    </row>
    <row r="928" spans="8:12">
      <c r="H928" s="34"/>
      <c r="I928" s="34"/>
      <c r="L928" s="34"/>
    </row>
    <row r="929" spans="8:12">
      <c r="H929" s="34"/>
      <c r="I929" s="34"/>
      <c r="L929" s="34"/>
    </row>
    <row r="930" spans="8:12">
      <c r="H930" s="34"/>
      <c r="I930" s="34"/>
      <c r="L930" s="34"/>
    </row>
    <row r="931" spans="8:12">
      <c r="H931" s="34"/>
      <c r="I931" s="34"/>
      <c r="L931" s="34"/>
    </row>
    <row r="932" spans="8:12">
      <c r="H932" s="34"/>
      <c r="I932" s="34"/>
      <c r="L932" s="34"/>
    </row>
    <row r="933" spans="8:12">
      <c r="H933" s="34"/>
      <c r="I933" s="34"/>
      <c r="L933" s="34"/>
    </row>
    <row r="934" spans="8:12">
      <c r="H934" s="34"/>
      <c r="I934" s="34"/>
      <c r="L934" s="34"/>
    </row>
    <row r="935" spans="8:12">
      <c r="H935" s="34"/>
      <c r="I935" s="34"/>
      <c r="L935" s="34"/>
    </row>
    <row r="936" spans="8:12">
      <c r="H936" s="34"/>
      <c r="I936" s="34"/>
      <c r="L936" s="34"/>
    </row>
    <row r="937" spans="8:12">
      <c r="H937" s="34"/>
      <c r="I937" s="34"/>
      <c r="L937" s="34"/>
    </row>
    <row r="938" spans="8:12">
      <c r="H938" s="34"/>
      <c r="I938" s="34"/>
      <c r="L938" s="34"/>
    </row>
    <row r="939" spans="8:12">
      <c r="H939" s="34"/>
      <c r="I939" s="34"/>
      <c r="L939" s="34"/>
    </row>
    <row r="940" spans="8:12">
      <c r="H940" s="34"/>
      <c r="I940" s="34"/>
      <c r="L940" s="34"/>
    </row>
    <row r="941" spans="8:12">
      <c r="H941" s="34"/>
      <c r="I941" s="34"/>
      <c r="L941" s="34"/>
    </row>
    <row r="942" spans="8:12">
      <c r="H942" s="34"/>
      <c r="I942" s="34"/>
      <c r="L942" s="34"/>
    </row>
    <row r="943" spans="8:12">
      <c r="H943" s="34"/>
      <c r="I943" s="34"/>
      <c r="L943" s="34"/>
    </row>
    <row r="944" spans="8:12">
      <c r="H944" s="34"/>
      <c r="I944" s="34"/>
      <c r="L944" s="34"/>
    </row>
    <row r="945" spans="8:12">
      <c r="H945" s="34"/>
      <c r="I945" s="34"/>
      <c r="L945" s="34"/>
    </row>
    <row r="946" spans="8:12">
      <c r="H946" s="34"/>
      <c r="I946" s="34"/>
      <c r="L946" s="34"/>
    </row>
    <row r="947" spans="8:12">
      <c r="H947" s="34"/>
      <c r="I947" s="34"/>
      <c r="L947" s="34"/>
    </row>
    <row r="948" spans="8:12">
      <c r="H948" s="34"/>
      <c r="I948" s="34"/>
      <c r="L948" s="34"/>
    </row>
    <row r="949" spans="8:12">
      <c r="H949" s="34"/>
      <c r="I949" s="34"/>
      <c r="L949" s="34"/>
    </row>
    <row r="950" spans="8:12">
      <c r="H950" s="34"/>
      <c r="I950" s="34"/>
      <c r="L950" s="34"/>
    </row>
    <row r="951" spans="8:12">
      <c r="H951" s="34"/>
      <c r="I951" s="34"/>
      <c r="L951" s="34"/>
    </row>
    <row r="952" spans="8:12">
      <c r="H952" s="34"/>
      <c r="I952" s="34"/>
      <c r="L952" s="34"/>
    </row>
    <row r="953" spans="8:12">
      <c r="H953" s="34"/>
      <c r="I953" s="34"/>
      <c r="L953" s="34"/>
    </row>
    <row r="954" spans="8:12">
      <c r="H954" s="34"/>
      <c r="I954" s="34"/>
      <c r="L954" s="34"/>
    </row>
    <row r="955" spans="8:12">
      <c r="H955" s="34"/>
      <c r="I955" s="34"/>
      <c r="L955" s="34"/>
    </row>
    <row r="956" spans="8:12">
      <c r="H956" s="34"/>
      <c r="I956" s="34"/>
      <c r="L956" s="34"/>
    </row>
    <row r="957" spans="8:12">
      <c r="H957" s="34"/>
      <c r="I957" s="34"/>
      <c r="L957" s="34"/>
    </row>
    <row r="958" spans="8:12">
      <c r="H958" s="34"/>
      <c r="I958" s="34"/>
      <c r="L958" s="34"/>
    </row>
    <row r="959" spans="8:12">
      <c r="H959" s="34"/>
      <c r="I959" s="34"/>
      <c r="L959" s="34"/>
    </row>
    <row r="960" spans="8:12">
      <c r="H960" s="34"/>
      <c r="I960" s="34"/>
      <c r="L960" s="34"/>
    </row>
    <row r="961" spans="8:12">
      <c r="H961" s="34"/>
      <c r="I961" s="34"/>
      <c r="L961" s="34"/>
    </row>
    <row r="962" spans="8:12">
      <c r="H962" s="34"/>
      <c r="I962" s="34"/>
      <c r="L962" s="34"/>
    </row>
    <row r="963" spans="8:12">
      <c r="H963" s="34"/>
      <c r="I963" s="34"/>
      <c r="L963" s="34"/>
    </row>
    <row r="964" spans="8:12">
      <c r="H964" s="34"/>
      <c r="I964" s="34"/>
      <c r="L964" s="34"/>
    </row>
    <row r="965" spans="8:12">
      <c r="H965" s="34"/>
      <c r="I965" s="34"/>
      <c r="L965" s="34"/>
    </row>
    <row r="966" spans="8:12">
      <c r="H966" s="34"/>
      <c r="I966" s="34"/>
      <c r="L966" s="34"/>
    </row>
    <row r="967" spans="8:12">
      <c r="H967" s="34"/>
      <c r="I967" s="34"/>
      <c r="L967" s="34"/>
    </row>
    <row r="968" spans="8:12">
      <c r="H968" s="34"/>
      <c r="I968" s="34"/>
      <c r="L968" s="34"/>
    </row>
    <row r="969" spans="8:12">
      <c r="H969" s="34"/>
      <c r="I969" s="34"/>
      <c r="L969" s="34"/>
    </row>
    <row r="970" spans="8:12">
      <c r="H970" s="34"/>
      <c r="I970" s="34"/>
      <c r="L970" s="34"/>
    </row>
    <row r="971" spans="8:12">
      <c r="H971" s="34"/>
      <c r="I971" s="34"/>
      <c r="L971" s="34"/>
    </row>
    <row r="972" spans="8:12">
      <c r="H972" s="34"/>
      <c r="I972" s="34"/>
      <c r="L972" s="34"/>
    </row>
    <row r="973" spans="8:12">
      <c r="H973" s="34"/>
      <c r="I973" s="34"/>
      <c r="L973" s="34"/>
    </row>
    <row r="974" spans="8:12">
      <c r="H974" s="34"/>
      <c r="I974" s="34"/>
      <c r="L974" s="34"/>
    </row>
    <row r="975" spans="8:12">
      <c r="H975" s="34"/>
      <c r="I975" s="34"/>
      <c r="L975" s="34"/>
    </row>
    <row r="976" spans="8:12">
      <c r="H976" s="34"/>
      <c r="I976" s="34"/>
      <c r="L976" s="34"/>
    </row>
    <row r="977" spans="8:12">
      <c r="H977" s="34"/>
      <c r="I977" s="34"/>
      <c r="L977" s="34"/>
    </row>
    <row r="978" spans="8:12">
      <c r="H978" s="34"/>
      <c r="I978" s="34"/>
      <c r="L978" s="34"/>
    </row>
    <row r="979" spans="8:12">
      <c r="H979" s="34"/>
      <c r="I979" s="34"/>
      <c r="L979" s="34"/>
    </row>
    <row r="980" spans="8:12">
      <c r="H980" s="34"/>
      <c r="I980" s="34"/>
      <c r="L980" s="34"/>
    </row>
    <row r="981" spans="8:12">
      <c r="H981" s="34"/>
      <c r="I981" s="34"/>
      <c r="L981" s="34"/>
    </row>
    <row r="982" spans="8:12">
      <c r="H982" s="34"/>
      <c r="I982" s="34"/>
      <c r="L982" s="34"/>
    </row>
    <row r="983" spans="8:12">
      <c r="H983" s="34"/>
      <c r="I983" s="34"/>
      <c r="L983" s="34"/>
    </row>
    <row r="984" spans="8:12">
      <c r="H984" s="34"/>
      <c r="I984" s="34"/>
      <c r="L984" s="34"/>
    </row>
    <row r="985" spans="8:12">
      <c r="H985" s="34"/>
      <c r="I985" s="34"/>
      <c r="L985" s="34"/>
    </row>
    <row r="986" spans="8:12">
      <c r="H986" s="34"/>
      <c r="I986" s="34"/>
      <c r="L986" s="34"/>
    </row>
    <row r="987" spans="8:12">
      <c r="H987" s="34"/>
      <c r="I987" s="34"/>
      <c r="L987" s="34"/>
    </row>
    <row r="988" spans="8:12">
      <c r="H988" s="34"/>
      <c r="I988" s="34"/>
      <c r="L988" s="34"/>
    </row>
    <row r="989" spans="8:12">
      <c r="H989" s="34"/>
      <c r="I989" s="34"/>
      <c r="L989" s="34"/>
    </row>
    <row r="990" spans="8:12">
      <c r="H990" s="34"/>
      <c r="I990" s="34"/>
      <c r="L990" s="34"/>
    </row>
    <row r="991" spans="8:12">
      <c r="H991" s="34"/>
      <c r="I991" s="34"/>
      <c r="L991" s="34"/>
    </row>
    <row r="992" spans="8:12">
      <c r="H992" s="34"/>
      <c r="I992" s="34"/>
      <c r="L992" s="34"/>
    </row>
    <row r="993" spans="8:12">
      <c r="H993" s="34"/>
      <c r="I993" s="34"/>
      <c r="L993" s="34"/>
    </row>
    <row r="994" spans="8:12">
      <c r="H994" s="34"/>
      <c r="I994" s="34"/>
      <c r="L994" s="34"/>
    </row>
    <row r="995" spans="8:12">
      <c r="H995" s="34"/>
      <c r="I995" s="34"/>
      <c r="L995" s="34"/>
    </row>
    <row r="996" spans="8:12">
      <c r="H996" s="34"/>
      <c r="I996" s="34"/>
      <c r="L996" s="34"/>
    </row>
    <row r="997" spans="8:12">
      <c r="H997" s="34"/>
      <c r="I997" s="34"/>
      <c r="L997" s="34"/>
    </row>
    <row r="998" spans="8:12">
      <c r="H998" s="34"/>
      <c r="I998" s="34"/>
      <c r="L998" s="34"/>
    </row>
    <row r="999" spans="8:12">
      <c r="H999" s="34"/>
      <c r="I999" s="34"/>
      <c r="L999" s="34"/>
    </row>
    <row r="1000" spans="8:12">
      <c r="H1000" s="34"/>
      <c r="I1000" s="34"/>
      <c r="L1000" s="34"/>
    </row>
    <row r="1001" spans="8:12">
      <c r="H1001" s="34"/>
      <c r="I1001" s="34"/>
      <c r="L1001" s="34"/>
    </row>
    <row r="1002" spans="8:12">
      <c r="H1002" s="34"/>
      <c r="I1002" s="34"/>
      <c r="L1002" s="34"/>
    </row>
    <row r="1003" spans="8:12">
      <c r="H1003" s="34"/>
      <c r="I1003" s="34"/>
      <c r="L1003" s="34"/>
    </row>
    <row r="1004" spans="8:12">
      <c r="H1004" s="34"/>
      <c r="I1004" s="34"/>
      <c r="L1004" s="34"/>
    </row>
    <row r="1005" spans="8:12">
      <c r="H1005" s="34"/>
      <c r="I1005" s="34"/>
      <c r="L1005" s="34"/>
    </row>
    <row r="1006" spans="8:12">
      <c r="H1006" s="34"/>
      <c r="I1006" s="34"/>
      <c r="L1006" s="34"/>
    </row>
    <row r="1007" spans="8:12">
      <c r="H1007" s="34"/>
      <c r="I1007" s="34"/>
      <c r="L1007" s="34"/>
    </row>
    <row r="1008" spans="8:12">
      <c r="H1008" s="34"/>
      <c r="I1008" s="34"/>
      <c r="L1008" s="34"/>
    </row>
    <row r="1009" spans="8:12">
      <c r="H1009" s="34"/>
      <c r="I1009" s="34"/>
      <c r="L1009" s="34"/>
    </row>
    <row r="1010" spans="8:12">
      <c r="H1010" s="34"/>
      <c r="I1010" s="34"/>
      <c r="L1010" s="34"/>
    </row>
    <row r="1011" spans="8:12">
      <c r="H1011" s="34"/>
      <c r="I1011" s="34"/>
      <c r="L1011" s="34"/>
    </row>
    <row r="1012" spans="8:12">
      <c r="H1012" s="34"/>
      <c r="I1012" s="34"/>
      <c r="L1012" s="34"/>
    </row>
    <row r="1013" spans="8:12">
      <c r="H1013" s="34"/>
      <c r="I1013" s="34"/>
      <c r="L1013" s="34"/>
    </row>
    <row r="1014" spans="8:12">
      <c r="H1014" s="34"/>
      <c r="I1014" s="34"/>
      <c r="L1014" s="34"/>
    </row>
    <row r="1015" spans="8:12">
      <c r="H1015" s="34"/>
      <c r="I1015" s="34"/>
      <c r="L1015" s="34"/>
    </row>
    <row r="1016" spans="8:12">
      <c r="H1016" s="34"/>
      <c r="I1016" s="34"/>
      <c r="L1016" s="34"/>
    </row>
    <row r="1017" spans="8:12">
      <c r="H1017" s="34"/>
      <c r="I1017" s="34"/>
      <c r="L1017" s="34"/>
    </row>
    <row r="1018" spans="8:12">
      <c r="H1018" s="34"/>
      <c r="I1018" s="34"/>
      <c r="L1018" s="34"/>
    </row>
    <row r="1019" spans="8:12">
      <c r="H1019" s="34"/>
      <c r="I1019" s="34"/>
      <c r="L1019" s="34"/>
    </row>
    <row r="1020" spans="8:12">
      <c r="H1020" s="34"/>
      <c r="I1020" s="34"/>
      <c r="L1020" s="34"/>
    </row>
    <row r="1021" spans="8:12">
      <c r="H1021" s="34"/>
      <c r="I1021" s="34"/>
      <c r="L1021" s="34"/>
    </row>
    <row r="1022" spans="8:12">
      <c r="H1022" s="34"/>
      <c r="I1022" s="34"/>
      <c r="L1022" s="34"/>
    </row>
    <row r="1023" spans="8:12">
      <c r="H1023" s="34"/>
      <c r="I1023" s="34"/>
      <c r="L1023" s="34"/>
    </row>
    <row r="1024" spans="8:12">
      <c r="H1024" s="34"/>
      <c r="I1024" s="34"/>
      <c r="L1024" s="34"/>
    </row>
    <row r="1025" spans="8:12">
      <c r="H1025" s="34"/>
      <c r="I1025" s="34"/>
      <c r="L1025" s="34"/>
    </row>
    <row r="1026" spans="8:12">
      <c r="H1026" s="34"/>
      <c r="I1026" s="34"/>
      <c r="L1026" s="34"/>
    </row>
    <row r="1027" spans="8:12">
      <c r="H1027" s="34"/>
      <c r="I1027" s="34"/>
      <c r="L1027" s="34"/>
    </row>
    <row r="1028" spans="8:12">
      <c r="H1028" s="34"/>
      <c r="I1028" s="34"/>
      <c r="L1028" s="34"/>
    </row>
    <row r="1029" spans="8:12">
      <c r="H1029" s="34"/>
      <c r="I1029" s="34"/>
      <c r="L1029" s="34"/>
    </row>
    <row r="1030" spans="8:12">
      <c r="H1030" s="34"/>
      <c r="I1030" s="34"/>
      <c r="L1030" s="34"/>
    </row>
    <row r="1031" spans="8:12">
      <c r="H1031" s="34"/>
      <c r="I1031" s="34"/>
      <c r="L1031" s="34"/>
    </row>
    <row r="1032" spans="8:12">
      <c r="H1032" s="34"/>
      <c r="I1032" s="34"/>
      <c r="L1032" s="34"/>
    </row>
    <row r="1033" spans="8:12">
      <c r="H1033" s="34"/>
      <c r="I1033" s="34"/>
      <c r="L1033" s="34"/>
    </row>
    <row r="1034" spans="8:12">
      <c r="H1034" s="34"/>
      <c r="I1034" s="34"/>
      <c r="L1034" s="34"/>
    </row>
    <row r="1035" spans="8:12">
      <c r="H1035" s="34"/>
      <c r="I1035" s="34"/>
      <c r="L1035" s="34"/>
    </row>
    <row r="1036" spans="8:12">
      <c r="H1036" s="34"/>
      <c r="I1036" s="34"/>
      <c r="L1036" s="34"/>
    </row>
    <row r="1037" spans="8:12">
      <c r="H1037" s="34"/>
      <c r="I1037" s="34"/>
      <c r="L1037" s="34"/>
    </row>
    <row r="1038" spans="8:12">
      <c r="H1038" s="34"/>
      <c r="I1038" s="34"/>
      <c r="L1038" s="34"/>
    </row>
    <row r="1039" spans="8:12">
      <c r="H1039" s="34"/>
      <c r="I1039" s="34"/>
      <c r="L1039" s="34"/>
    </row>
    <row r="1040" spans="8:12">
      <c r="H1040" s="34"/>
      <c r="I1040" s="34"/>
      <c r="L1040" s="34"/>
    </row>
    <row r="1041" spans="8:12">
      <c r="H1041" s="34"/>
      <c r="I1041" s="34"/>
      <c r="L1041" s="34"/>
    </row>
    <row r="1042" spans="8:12">
      <c r="H1042" s="34"/>
      <c r="I1042" s="34"/>
      <c r="L1042" s="34"/>
    </row>
    <row r="1043" spans="8:12">
      <c r="H1043" s="34"/>
      <c r="I1043" s="34"/>
      <c r="L1043" s="34"/>
    </row>
    <row r="1044" spans="8:12">
      <c r="H1044" s="34"/>
      <c r="I1044" s="34"/>
      <c r="L1044" s="34"/>
    </row>
    <row r="1045" spans="8:12">
      <c r="H1045" s="34"/>
      <c r="I1045" s="34"/>
      <c r="L1045" s="34"/>
    </row>
    <row r="1046" spans="8:12">
      <c r="H1046" s="34"/>
      <c r="I1046" s="34"/>
      <c r="L1046" s="34"/>
    </row>
    <row r="1047" spans="8:12">
      <c r="H1047" s="34"/>
      <c r="I1047" s="34"/>
      <c r="L1047" s="34"/>
    </row>
    <row r="1048" spans="8:12">
      <c r="H1048" s="34"/>
      <c r="I1048" s="34"/>
      <c r="L1048" s="34"/>
    </row>
    <row r="1049" spans="8:12">
      <c r="H1049" s="34"/>
      <c r="I1049" s="34"/>
      <c r="L1049" s="34"/>
    </row>
    <row r="1050" spans="8:12">
      <c r="H1050" s="34"/>
      <c r="I1050" s="34"/>
      <c r="L1050" s="34"/>
    </row>
    <row r="1051" spans="8:12">
      <c r="H1051" s="34"/>
      <c r="I1051" s="34"/>
      <c r="L1051" s="34"/>
    </row>
    <row r="1052" spans="8:12">
      <c r="H1052" s="34"/>
      <c r="I1052" s="34"/>
      <c r="L1052" s="34"/>
    </row>
    <row r="1053" spans="8:12">
      <c r="H1053" s="34"/>
      <c r="I1053" s="34"/>
      <c r="L1053" s="34"/>
    </row>
    <row r="1054" spans="8:12">
      <c r="H1054" s="34"/>
      <c r="I1054" s="34"/>
      <c r="L1054" s="34"/>
    </row>
    <row r="1055" spans="8:12">
      <c r="H1055" s="34"/>
      <c r="I1055" s="34"/>
      <c r="L1055" s="34"/>
    </row>
    <row r="1056" spans="8:12">
      <c r="H1056" s="34"/>
      <c r="I1056" s="34"/>
      <c r="L1056" s="34"/>
    </row>
    <row r="1057" spans="8:12">
      <c r="H1057" s="34"/>
      <c r="I1057" s="34"/>
      <c r="L1057" s="34"/>
    </row>
    <row r="1058" spans="8:12">
      <c r="H1058" s="34"/>
      <c r="I1058" s="34"/>
      <c r="L1058" s="34"/>
    </row>
    <row r="1059" spans="8:12">
      <c r="H1059" s="34"/>
      <c r="I1059" s="34"/>
      <c r="L1059" s="34"/>
    </row>
    <row r="1060" spans="8:12">
      <c r="H1060" s="34"/>
      <c r="I1060" s="34"/>
      <c r="L1060" s="34"/>
    </row>
    <row r="1061" spans="8:12">
      <c r="H1061" s="34"/>
      <c r="I1061" s="34"/>
      <c r="L1061" s="34"/>
    </row>
    <row r="1062" spans="8:12">
      <c r="H1062" s="34"/>
      <c r="I1062" s="34"/>
      <c r="L1062" s="34"/>
    </row>
    <row r="1063" spans="8:12">
      <c r="H1063" s="34"/>
      <c r="I1063" s="34"/>
      <c r="L1063" s="34"/>
    </row>
    <row r="1064" spans="8:12">
      <c r="H1064" s="34"/>
      <c r="I1064" s="34"/>
      <c r="L1064" s="34"/>
    </row>
    <row r="1065" spans="8:12">
      <c r="H1065" s="34"/>
      <c r="I1065" s="34"/>
      <c r="L1065" s="34"/>
    </row>
    <row r="1066" spans="8:12">
      <c r="H1066" s="34"/>
      <c r="I1066" s="34"/>
      <c r="L1066" s="34"/>
    </row>
    <row r="1067" spans="8:12">
      <c r="H1067" s="34"/>
      <c r="I1067" s="34"/>
      <c r="L1067" s="34"/>
    </row>
    <row r="1068" spans="8:12">
      <c r="H1068" s="34"/>
      <c r="I1068" s="34"/>
      <c r="L1068" s="34"/>
    </row>
    <row r="1069" spans="8:12">
      <c r="H1069" s="34"/>
      <c r="I1069" s="34"/>
      <c r="L1069" s="34"/>
    </row>
    <row r="1070" spans="8:12">
      <c r="H1070" s="34"/>
      <c r="I1070" s="34"/>
      <c r="L1070" s="34"/>
    </row>
    <row r="1071" spans="8:12">
      <c r="H1071" s="34"/>
      <c r="I1071" s="34"/>
      <c r="L1071" s="34"/>
    </row>
    <row r="1072" spans="8:12">
      <c r="H1072" s="34"/>
      <c r="I1072" s="34"/>
      <c r="L1072" s="34"/>
    </row>
    <row r="1073" spans="8:12">
      <c r="H1073" s="34"/>
      <c r="I1073" s="34"/>
      <c r="L1073" s="34"/>
    </row>
    <row r="1074" spans="8:12">
      <c r="H1074" s="34"/>
      <c r="I1074" s="34"/>
      <c r="L1074" s="34"/>
    </row>
    <row r="1075" spans="8:12">
      <c r="H1075" s="34"/>
      <c r="I1075" s="34"/>
      <c r="L1075" s="34"/>
    </row>
    <row r="1076" spans="8:12">
      <c r="H1076" s="34"/>
      <c r="I1076" s="34"/>
      <c r="L1076" s="34"/>
    </row>
    <row r="1077" spans="8:12">
      <c r="H1077" s="34"/>
      <c r="I1077" s="34"/>
      <c r="L1077" s="34"/>
    </row>
    <row r="1078" spans="8:12">
      <c r="H1078" s="34"/>
      <c r="I1078" s="34"/>
      <c r="L1078" s="34"/>
    </row>
    <row r="1079" spans="8:12">
      <c r="H1079" s="34"/>
      <c r="I1079" s="34"/>
      <c r="L1079" s="34"/>
    </row>
    <row r="1080" spans="8:12">
      <c r="H1080" s="34"/>
      <c r="I1080" s="34"/>
      <c r="L1080" s="34"/>
    </row>
    <row r="1081" spans="8:12">
      <c r="H1081" s="34"/>
      <c r="I1081" s="34"/>
      <c r="L1081" s="34"/>
    </row>
    <row r="1082" spans="8:12">
      <c r="H1082" s="34"/>
      <c r="I1082" s="34"/>
      <c r="L1082" s="34"/>
    </row>
    <row r="1083" spans="8:12">
      <c r="H1083" s="34"/>
      <c r="I1083" s="34"/>
      <c r="L1083" s="34"/>
    </row>
    <row r="1084" spans="8:12">
      <c r="H1084" s="34"/>
      <c r="I1084" s="34"/>
      <c r="L1084" s="34"/>
    </row>
    <row r="1085" spans="8:12">
      <c r="H1085" s="34"/>
      <c r="I1085" s="34"/>
      <c r="L1085" s="34"/>
    </row>
    <row r="1086" spans="8:12">
      <c r="H1086" s="34"/>
      <c r="I1086" s="34"/>
      <c r="L1086" s="34"/>
    </row>
    <row r="1087" spans="8:12">
      <c r="H1087" s="34"/>
      <c r="I1087" s="34"/>
      <c r="L1087" s="34"/>
    </row>
    <row r="1088" spans="8:12">
      <c r="H1088" s="34"/>
      <c r="I1088" s="34"/>
      <c r="L1088" s="34"/>
    </row>
    <row r="1089" spans="8:12">
      <c r="H1089" s="34"/>
      <c r="I1089" s="34"/>
      <c r="L1089" s="34"/>
    </row>
    <row r="1090" spans="8:12">
      <c r="H1090" s="34"/>
      <c r="I1090" s="34"/>
      <c r="L1090" s="34"/>
    </row>
    <row r="1091" spans="8:12">
      <c r="H1091" s="34"/>
      <c r="I1091" s="34"/>
      <c r="L1091" s="34"/>
    </row>
    <row r="1092" spans="8:12">
      <c r="H1092" s="34"/>
      <c r="I1092" s="34"/>
      <c r="L1092" s="34"/>
    </row>
    <row r="1093" spans="8:12">
      <c r="H1093" s="34"/>
      <c r="I1093" s="34"/>
      <c r="L1093" s="34"/>
    </row>
    <row r="1094" spans="8:12">
      <c r="H1094" s="34"/>
      <c r="I1094" s="34"/>
      <c r="L1094" s="34"/>
    </row>
    <row r="1095" spans="8:12">
      <c r="H1095" s="34"/>
      <c r="I1095" s="34"/>
      <c r="L1095" s="34"/>
    </row>
    <row r="1096" spans="8:12">
      <c r="H1096" s="34"/>
      <c r="I1096" s="34"/>
      <c r="L1096" s="34"/>
    </row>
    <row r="1097" spans="8:12">
      <c r="H1097" s="34"/>
      <c r="I1097" s="34"/>
      <c r="L1097" s="34"/>
    </row>
    <row r="1098" spans="8:12">
      <c r="H1098" s="34"/>
      <c r="I1098" s="34"/>
      <c r="L1098" s="34"/>
    </row>
    <row r="1099" spans="8:12">
      <c r="H1099" s="34"/>
      <c r="I1099" s="34"/>
      <c r="L1099" s="34"/>
    </row>
    <row r="1100" spans="8:12">
      <c r="H1100" s="34"/>
      <c r="I1100" s="34"/>
      <c r="L1100" s="34"/>
    </row>
    <row r="1101" spans="8:12">
      <c r="H1101" s="34"/>
      <c r="I1101" s="34"/>
      <c r="L1101" s="34"/>
    </row>
    <row r="1102" spans="8:12">
      <c r="H1102" s="34"/>
      <c r="I1102" s="34"/>
      <c r="L1102" s="34"/>
    </row>
    <row r="1103" spans="8:12">
      <c r="H1103" s="34"/>
      <c r="I1103" s="34"/>
      <c r="L1103" s="34"/>
    </row>
    <row r="1104" spans="8:12">
      <c r="H1104" s="34"/>
      <c r="I1104" s="34"/>
      <c r="L1104" s="34"/>
    </row>
    <row r="1105" spans="8:12">
      <c r="H1105" s="34"/>
      <c r="I1105" s="34"/>
      <c r="L1105" s="34"/>
    </row>
    <row r="1106" spans="8:12">
      <c r="H1106" s="34"/>
      <c r="I1106" s="34"/>
      <c r="L1106" s="34"/>
    </row>
    <row r="1107" spans="8:12">
      <c r="H1107" s="34"/>
      <c r="I1107" s="34"/>
      <c r="L1107" s="34"/>
    </row>
    <row r="1108" spans="8:12">
      <c r="H1108" s="34"/>
      <c r="I1108" s="34"/>
      <c r="L1108" s="34"/>
    </row>
    <row r="1109" spans="8:12">
      <c r="H1109" s="34"/>
      <c r="I1109" s="34"/>
      <c r="L1109" s="34"/>
    </row>
    <row r="1110" spans="8:12">
      <c r="H1110" s="34"/>
      <c r="I1110" s="34"/>
      <c r="L1110" s="34"/>
    </row>
    <row r="1111" spans="8:12">
      <c r="H1111" s="34"/>
      <c r="I1111" s="34"/>
      <c r="L1111" s="34"/>
    </row>
    <row r="1112" spans="8:12">
      <c r="H1112" s="34"/>
      <c r="I1112" s="34"/>
      <c r="L1112" s="34"/>
    </row>
    <row r="1113" spans="8:12">
      <c r="H1113" s="34"/>
      <c r="I1113" s="34"/>
      <c r="L1113" s="34"/>
    </row>
    <row r="1114" spans="8:12">
      <c r="H1114" s="34"/>
      <c r="I1114" s="34"/>
      <c r="L1114" s="34"/>
    </row>
    <row r="1115" spans="8:12">
      <c r="H1115" s="34"/>
      <c r="I1115" s="34"/>
      <c r="L1115" s="34"/>
    </row>
    <row r="1116" spans="8:12">
      <c r="H1116" s="34"/>
      <c r="I1116" s="34"/>
      <c r="L1116" s="34"/>
    </row>
    <row r="1117" spans="8:12">
      <c r="H1117" s="34"/>
      <c r="I1117" s="34"/>
      <c r="L1117" s="34"/>
    </row>
    <row r="1118" spans="8:12">
      <c r="H1118" s="34"/>
      <c r="I1118" s="34"/>
      <c r="L1118" s="34"/>
    </row>
    <row r="1119" spans="8:12">
      <c r="H1119" s="34"/>
      <c r="I1119" s="34"/>
      <c r="L1119" s="34"/>
    </row>
    <row r="1120" spans="8:12">
      <c r="H1120" s="34"/>
      <c r="I1120" s="34"/>
      <c r="L1120" s="34"/>
    </row>
    <row r="1121" spans="8:12">
      <c r="H1121" s="34"/>
      <c r="I1121" s="34"/>
      <c r="L1121" s="34"/>
    </row>
    <row r="1122" spans="8:12">
      <c r="H1122" s="34"/>
      <c r="I1122" s="34"/>
      <c r="L1122" s="34"/>
    </row>
    <row r="1123" spans="8:12">
      <c r="H1123" s="34"/>
      <c r="I1123" s="34"/>
      <c r="L1123" s="34"/>
    </row>
    <row r="1124" spans="8:12">
      <c r="H1124" s="34"/>
      <c r="I1124" s="34"/>
      <c r="L1124" s="34"/>
    </row>
    <row r="1125" spans="8:12">
      <c r="H1125" s="34"/>
      <c r="I1125" s="34"/>
      <c r="L1125" s="34"/>
    </row>
    <row r="1126" spans="8:12">
      <c r="H1126" s="34"/>
      <c r="I1126" s="34"/>
      <c r="L1126" s="34"/>
    </row>
    <row r="1127" spans="8:12">
      <c r="H1127" s="34"/>
      <c r="I1127" s="34"/>
      <c r="L1127" s="34"/>
    </row>
    <row r="1128" spans="8:12">
      <c r="H1128" s="34"/>
      <c r="I1128" s="34"/>
      <c r="L1128" s="34"/>
    </row>
    <row r="1129" spans="8:12">
      <c r="H1129" s="34"/>
      <c r="I1129" s="34"/>
      <c r="L1129" s="34"/>
    </row>
    <row r="1130" spans="8:12">
      <c r="H1130" s="34"/>
      <c r="I1130" s="34"/>
      <c r="L1130" s="34"/>
    </row>
    <row r="1131" spans="8:12">
      <c r="H1131" s="34"/>
      <c r="I1131" s="34"/>
      <c r="L1131" s="34"/>
    </row>
    <row r="1132" spans="8:12">
      <c r="H1132" s="34"/>
      <c r="I1132" s="34"/>
      <c r="L1132" s="34"/>
    </row>
    <row r="1133" spans="8:12">
      <c r="H1133" s="34"/>
      <c r="I1133" s="34"/>
      <c r="L1133" s="34"/>
    </row>
    <row r="1134" spans="8:12">
      <c r="H1134" s="34"/>
      <c r="I1134" s="34"/>
      <c r="L1134" s="34"/>
    </row>
    <row r="1135" spans="8:12">
      <c r="H1135" s="34"/>
      <c r="I1135" s="34"/>
      <c r="L1135" s="34"/>
    </row>
    <row r="1136" spans="8:12">
      <c r="H1136" s="34"/>
      <c r="I1136" s="34"/>
      <c r="L1136" s="34"/>
    </row>
    <row r="1137" spans="8:12">
      <c r="H1137" s="34"/>
      <c r="I1137" s="34"/>
      <c r="L1137" s="34"/>
    </row>
    <row r="1138" spans="8:12">
      <c r="H1138" s="34"/>
      <c r="I1138" s="34"/>
      <c r="L1138" s="34"/>
    </row>
    <row r="1139" spans="8:12">
      <c r="H1139" s="34"/>
      <c r="I1139" s="34"/>
      <c r="L1139" s="34"/>
    </row>
    <row r="1140" spans="8:12">
      <c r="H1140" s="34"/>
      <c r="I1140" s="34"/>
      <c r="L1140" s="34"/>
    </row>
    <row r="1141" spans="8:12">
      <c r="H1141" s="34"/>
      <c r="I1141" s="34"/>
      <c r="L1141" s="34"/>
    </row>
    <row r="1142" spans="8:12">
      <c r="H1142" s="34"/>
      <c r="I1142" s="34"/>
      <c r="L1142" s="34"/>
    </row>
    <row r="1143" spans="8:12">
      <c r="H1143" s="34"/>
      <c r="I1143" s="34"/>
      <c r="L1143" s="34"/>
    </row>
    <row r="1144" spans="8:12">
      <c r="H1144" s="34"/>
      <c r="I1144" s="34"/>
      <c r="L1144" s="34"/>
    </row>
    <row r="1145" spans="8:12">
      <c r="H1145" s="34"/>
      <c r="I1145" s="34"/>
      <c r="L1145" s="34"/>
    </row>
    <row r="1146" spans="8:12">
      <c r="H1146" s="34"/>
      <c r="I1146" s="34"/>
      <c r="L1146" s="34"/>
    </row>
    <row r="1147" spans="8:12">
      <c r="H1147" s="34"/>
      <c r="I1147" s="34"/>
      <c r="L1147" s="34"/>
    </row>
    <row r="1148" spans="8:12">
      <c r="H1148" s="34"/>
      <c r="I1148" s="34"/>
      <c r="L1148" s="34"/>
    </row>
    <row r="1149" spans="8:12">
      <c r="H1149" s="34"/>
      <c r="I1149" s="34"/>
      <c r="L1149" s="34"/>
    </row>
    <row r="1150" spans="8:12">
      <c r="H1150" s="34"/>
      <c r="I1150" s="34"/>
      <c r="L1150" s="34"/>
    </row>
    <row r="1151" spans="8:12">
      <c r="H1151" s="34"/>
      <c r="I1151" s="34"/>
      <c r="L1151" s="34"/>
    </row>
    <row r="1152" spans="8:12">
      <c r="H1152" s="34"/>
      <c r="I1152" s="34"/>
      <c r="L1152" s="34"/>
    </row>
    <row r="1153" spans="8:12">
      <c r="H1153" s="34"/>
      <c r="I1153" s="34"/>
      <c r="L1153" s="34"/>
    </row>
    <row r="1154" spans="8:12">
      <c r="H1154" s="34"/>
      <c r="I1154" s="34"/>
      <c r="L1154" s="34"/>
    </row>
    <row r="1155" spans="8:12">
      <c r="H1155" s="34"/>
      <c r="I1155" s="34"/>
      <c r="L1155" s="34"/>
    </row>
    <row r="1156" spans="8:12">
      <c r="H1156" s="34"/>
      <c r="I1156" s="34"/>
      <c r="L1156" s="34"/>
    </row>
    <row r="1157" spans="8:12">
      <c r="H1157" s="34"/>
      <c r="I1157" s="34"/>
      <c r="L1157" s="34"/>
    </row>
    <row r="1158" spans="8:12">
      <c r="H1158" s="34"/>
      <c r="I1158" s="34"/>
      <c r="L1158" s="34"/>
    </row>
    <row r="1159" spans="8:12">
      <c r="H1159" s="34"/>
      <c r="I1159" s="34"/>
      <c r="L1159" s="34"/>
    </row>
    <row r="1160" spans="8:12">
      <c r="H1160" s="34"/>
      <c r="I1160" s="34"/>
      <c r="L1160" s="34"/>
    </row>
    <row r="1161" spans="8:12">
      <c r="H1161" s="34"/>
      <c r="I1161" s="34"/>
      <c r="L1161" s="34"/>
    </row>
    <row r="1162" spans="8:12">
      <c r="H1162" s="34"/>
      <c r="I1162" s="34"/>
      <c r="L1162" s="34"/>
    </row>
    <row r="1163" spans="8:12">
      <c r="H1163" s="34"/>
      <c r="I1163" s="34"/>
      <c r="L1163" s="34"/>
    </row>
    <row r="1164" spans="8:12">
      <c r="H1164" s="34"/>
      <c r="I1164" s="34"/>
      <c r="L1164" s="34"/>
    </row>
    <row r="1165" spans="8:12">
      <c r="H1165" s="34"/>
      <c r="I1165" s="34"/>
      <c r="L1165" s="34"/>
    </row>
    <row r="1166" spans="8:12">
      <c r="H1166" s="34"/>
      <c r="I1166" s="34"/>
      <c r="L1166" s="34"/>
    </row>
    <row r="1167" spans="8:12">
      <c r="H1167" s="34"/>
      <c r="I1167" s="34"/>
      <c r="L1167" s="34"/>
    </row>
    <row r="1168" spans="8:12">
      <c r="H1168" s="34"/>
      <c r="I1168" s="34"/>
      <c r="L1168" s="34"/>
    </row>
    <row r="1169" spans="8:12">
      <c r="H1169" s="34"/>
      <c r="I1169" s="34"/>
      <c r="L1169" s="34"/>
    </row>
    <row r="1170" spans="8:12">
      <c r="H1170" s="34"/>
      <c r="I1170" s="34"/>
      <c r="L1170" s="34"/>
    </row>
    <row r="1171" spans="8:12">
      <c r="H1171" s="34"/>
      <c r="I1171" s="34"/>
      <c r="L1171" s="34"/>
    </row>
    <row r="1172" spans="8:12">
      <c r="H1172" s="34"/>
      <c r="I1172" s="34"/>
      <c r="L1172" s="34"/>
    </row>
    <row r="1173" spans="8:12">
      <c r="H1173" s="34"/>
      <c r="I1173" s="34"/>
      <c r="L1173" s="34"/>
    </row>
    <row r="1174" spans="8:12">
      <c r="H1174" s="34"/>
      <c r="I1174" s="34"/>
      <c r="L1174" s="34"/>
    </row>
    <row r="1175" spans="8:12">
      <c r="H1175" s="34"/>
      <c r="I1175" s="34"/>
      <c r="L1175" s="34"/>
    </row>
    <row r="1176" spans="8:12">
      <c r="H1176" s="34"/>
      <c r="I1176" s="34"/>
      <c r="L1176" s="34"/>
    </row>
    <row r="1177" spans="8:12">
      <c r="H1177" s="34"/>
      <c r="I1177" s="34"/>
      <c r="L1177" s="34"/>
    </row>
    <row r="1178" spans="8:12">
      <c r="H1178" s="34"/>
      <c r="I1178" s="34"/>
      <c r="L1178" s="34"/>
    </row>
    <row r="1179" spans="8:12">
      <c r="H1179" s="34"/>
      <c r="I1179" s="34"/>
      <c r="L1179" s="34"/>
    </row>
    <row r="1180" spans="8:12">
      <c r="H1180" s="34"/>
      <c r="I1180" s="34"/>
      <c r="L1180" s="34"/>
    </row>
    <row r="1181" spans="8:12">
      <c r="H1181" s="34"/>
      <c r="I1181" s="34"/>
      <c r="L1181" s="34"/>
    </row>
    <row r="1182" spans="8:12">
      <c r="H1182" s="34"/>
      <c r="I1182" s="34"/>
      <c r="L1182" s="34"/>
    </row>
    <row r="1183" spans="8:12">
      <c r="H1183" s="34"/>
      <c r="I1183" s="34"/>
      <c r="L1183" s="34"/>
    </row>
    <row r="1184" spans="8:12">
      <c r="H1184" s="34"/>
      <c r="I1184" s="34"/>
      <c r="L1184" s="34"/>
    </row>
    <row r="1185" spans="8:12">
      <c r="H1185" s="34"/>
      <c r="I1185" s="34"/>
      <c r="L1185" s="34"/>
    </row>
    <row r="1186" spans="8:12">
      <c r="H1186" s="34"/>
      <c r="I1186" s="34"/>
      <c r="L1186" s="34"/>
    </row>
    <row r="1187" spans="8:12">
      <c r="H1187" s="34"/>
      <c r="I1187" s="34"/>
      <c r="L1187" s="34"/>
    </row>
    <row r="1188" spans="8:12">
      <c r="H1188" s="34"/>
      <c r="I1188" s="34"/>
      <c r="L1188" s="34"/>
    </row>
    <row r="1189" spans="8:12">
      <c r="H1189" s="34"/>
      <c r="I1189" s="34"/>
      <c r="L1189" s="34"/>
    </row>
    <row r="1190" spans="8:12">
      <c r="H1190" s="34"/>
      <c r="I1190" s="34"/>
      <c r="L1190" s="34"/>
    </row>
    <row r="1191" spans="8:12">
      <c r="H1191" s="34"/>
      <c r="I1191" s="34"/>
      <c r="L1191" s="34"/>
    </row>
    <row r="1192" spans="8:12">
      <c r="H1192" s="34"/>
      <c r="I1192" s="34"/>
      <c r="L1192" s="34"/>
    </row>
    <row r="1193" spans="8:12">
      <c r="H1193" s="34"/>
      <c r="I1193" s="34"/>
      <c r="L1193" s="34"/>
    </row>
    <row r="1194" spans="8:12">
      <c r="H1194" s="34"/>
      <c r="I1194" s="34"/>
      <c r="L1194" s="34"/>
    </row>
    <row r="1195" spans="8:12">
      <c r="H1195" s="34"/>
      <c r="I1195" s="34"/>
      <c r="L1195" s="34"/>
    </row>
    <row r="1196" spans="8:12">
      <c r="H1196" s="34"/>
      <c r="I1196" s="34"/>
      <c r="L1196" s="34"/>
    </row>
    <row r="1197" spans="8:12">
      <c r="H1197" s="34"/>
      <c r="I1197" s="34"/>
      <c r="L1197" s="34"/>
    </row>
    <row r="1198" spans="8:12">
      <c r="H1198" s="34"/>
      <c r="I1198" s="34"/>
      <c r="L1198" s="34"/>
    </row>
    <row r="1199" spans="8:12">
      <c r="H1199" s="34"/>
      <c r="I1199" s="34"/>
      <c r="L1199" s="34"/>
    </row>
    <row r="1200" spans="8:12">
      <c r="H1200" s="34"/>
      <c r="I1200" s="34"/>
      <c r="L1200" s="34"/>
    </row>
    <row r="1201" spans="8:12">
      <c r="H1201" s="34"/>
      <c r="I1201" s="34"/>
      <c r="L1201" s="34"/>
    </row>
    <row r="1202" spans="8:12">
      <c r="H1202" s="34"/>
      <c r="I1202" s="34"/>
      <c r="L1202" s="34"/>
    </row>
    <row r="1203" spans="8:12">
      <c r="H1203" s="34"/>
      <c r="I1203" s="34"/>
      <c r="L1203" s="34"/>
    </row>
    <row r="1204" spans="8:12">
      <c r="H1204" s="34"/>
      <c r="I1204" s="34"/>
      <c r="L1204" s="34"/>
    </row>
    <row r="1205" spans="8:12">
      <c r="H1205" s="34"/>
      <c r="I1205" s="34"/>
      <c r="L1205" s="34"/>
    </row>
    <row r="1206" spans="8:12">
      <c r="H1206" s="34"/>
      <c r="I1206" s="34"/>
      <c r="L1206" s="34"/>
    </row>
    <row r="1207" spans="8:12">
      <c r="H1207" s="34"/>
      <c r="I1207" s="34"/>
      <c r="L1207" s="34"/>
    </row>
    <row r="1208" spans="8:12">
      <c r="H1208" s="34"/>
      <c r="I1208" s="34"/>
      <c r="L1208" s="34"/>
    </row>
    <row r="1209" spans="8:12">
      <c r="H1209" s="34"/>
      <c r="I1209" s="34"/>
      <c r="L1209" s="34"/>
    </row>
    <row r="1210" spans="8:12">
      <c r="H1210" s="34"/>
      <c r="I1210" s="34"/>
      <c r="L1210" s="34"/>
    </row>
    <row r="1211" spans="8:12">
      <c r="H1211" s="34"/>
      <c r="I1211" s="34"/>
      <c r="L1211" s="34"/>
    </row>
    <row r="1212" spans="8:12">
      <c r="H1212" s="34"/>
      <c r="I1212" s="34"/>
      <c r="L1212" s="34"/>
    </row>
    <row r="1213" spans="8:12">
      <c r="H1213" s="34"/>
      <c r="I1213" s="34"/>
      <c r="L1213" s="34"/>
    </row>
    <row r="1214" spans="8:12">
      <c r="H1214" s="34"/>
      <c r="I1214" s="34"/>
      <c r="L1214" s="34"/>
    </row>
    <row r="1215" spans="8:12">
      <c r="H1215" s="34"/>
      <c r="I1215" s="34"/>
      <c r="L1215" s="34"/>
    </row>
    <row r="1216" spans="8:12">
      <c r="H1216" s="34"/>
      <c r="I1216" s="34"/>
      <c r="L1216" s="34"/>
    </row>
    <row r="1217" spans="8:12">
      <c r="H1217" s="34"/>
      <c r="I1217" s="34"/>
      <c r="L1217" s="34"/>
    </row>
    <row r="1218" spans="8:12">
      <c r="H1218" s="34"/>
      <c r="I1218" s="34"/>
      <c r="L1218" s="34"/>
    </row>
    <row r="1219" spans="8:12">
      <c r="H1219" s="34"/>
      <c r="I1219" s="34"/>
      <c r="L1219" s="34"/>
    </row>
    <row r="1220" spans="8:12">
      <c r="H1220" s="34"/>
      <c r="I1220" s="34"/>
      <c r="L1220" s="34"/>
    </row>
    <row r="1221" spans="8:12">
      <c r="H1221" s="34"/>
      <c r="I1221" s="34"/>
      <c r="L1221" s="34"/>
    </row>
    <row r="1222" spans="8:12">
      <c r="H1222" s="34"/>
      <c r="I1222" s="34"/>
      <c r="L1222" s="34"/>
    </row>
    <row r="1223" spans="8:12">
      <c r="H1223" s="34"/>
      <c r="I1223" s="34"/>
      <c r="L1223" s="34"/>
    </row>
    <row r="1224" spans="8:12">
      <c r="H1224" s="34"/>
      <c r="I1224" s="34"/>
      <c r="L1224" s="34"/>
    </row>
    <row r="1225" spans="8:12">
      <c r="H1225" s="34"/>
      <c r="I1225" s="34"/>
      <c r="L1225" s="34"/>
    </row>
    <row r="1226" spans="8:12">
      <c r="H1226" s="34"/>
      <c r="I1226" s="34"/>
      <c r="L1226" s="34"/>
    </row>
    <row r="1227" spans="8:12">
      <c r="H1227" s="34"/>
      <c r="I1227" s="34"/>
      <c r="L1227" s="34"/>
    </row>
    <row r="1228" spans="8:12">
      <c r="H1228" s="34"/>
      <c r="I1228" s="34"/>
      <c r="L1228" s="34"/>
    </row>
    <row r="1229" spans="8:12">
      <c r="H1229" s="34"/>
      <c r="I1229" s="34"/>
      <c r="L1229" s="34"/>
    </row>
    <row r="1230" spans="8:12">
      <c r="H1230" s="34"/>
      <c r="I1230" s="34"/>
      <c r="L1230" s="34"/>
    </row>
    <row r="1231" spans="8:12">
      <c r="H1231" s="34"/>
      <c r="I1231" s="34"/>
      <c r="L1231" s="34"/>
    </row>
    <row r="1232" spans="8:12">
      <c r="H1232" s="34"/>
      <c r="I1232" s="34"/>
      <c r="L1232" s="34"/>
    </row>
    <row r="1233" spans="8:12">
      <c r="H1233" s="34"/>
      <c r="I1233" s="34"/>
      <c r="L1233" s="34"/>
    </row>
    <row r="1234" spans="8:12">
      <c r="H1234" s="34"/>
      <c r="I1234" s="34"/>
      <c r="L1234" s="34"/>
    </row>
    <row r="1235" spans="8:12">
      <c r="H1235" s="34"/>
      <c r="I1235" s="34"/>
      <c r="L1235" s="34"/>
    </row>
    <row r="1236" spans="8:12">
      <c r="H1236" s="34"/>
      <c r="I1236" s="34"/>
      <c r="L1236" s="34"/>
    </row>
    <row r="1237" spans="8:12">
      <c r="H1237" s="34"/>
      <c r="I1237" s="34"/>
      <c r="L1237" s="34"/>
    </row>
    <row r="1238" spans="8:12">
      <c r="H1238" s="34"/>
      <c r="I1238" s="34"/>
      <c r="L1238" s="34"/>
    </row>
    <row r="1239" spans="8:12">
      <c r="H1239" s="34"/>
      <c r="I1239" s="34"/>
      <c r="L1239" s="34"/>
    </row>
    <row r="1240" spans="8:12">
      <c r="H1240" s="34"/>
      <c r="I1240" s="34"/>
      <c r="L1240" s="34"/>
    </row>
    <row r="1241" spans="8:12">
      <c r="H1241" s="34"/>
      <c r="I1241" s="34"/>
      <c r="L1241" s="34"/>
    </row>
    <row r="1242" spans="8:12">
      <c r="H1242" s="34"/>
      <c r="I1242" s="34"/>
      <c r="L1242" s="34"/>
    </row>
    <row r="1243" spans="8:12">
      <c r="H1243" s="34"/>
      <c r="I1243" s="34"/>
      <c r="L1243" s="34"/>
    </row>
    <row r="1244" spans="8:12">
      <c r="H1244" s="34"/>
      <c r="I1244" s="34"/>
      <c r="L1244" s="34"/>
    </row>
    <row r="1245" spans="8:12">
      <c r="H1245" s="34"/>
      <c r="I1245" s="34"/>
      <c r="L1245" s="34"/>
    </row>
    <row r="1246" spans="8:12">
      <c r="H1246" s="34"/>
      <c r="I1246" s="34"/>
      <c r="L1246" s="34"/>
    </row>
    <row r="1247" spans="8:12">
      <c r="H1247" s="34"/>
      <c r="I1247" s="34"/>
      <c r="L1247" s="34"/>
    </row>
    <row r="1248" spans="8:12">
      <c r="H1248" s="34"/>
      <c r="I1248" s="34"/>
      <c r="L1248" s="34"/>
    </row>
    <row r="1249" spans="8:12">
      <c r="H1249" s="34"/>
      <c r="I1249" s="34"/>
      <c r="L1249" s="34"/>
    </row>
    <row r="1250" spans="8:12">
      <c r="H1250" s="34"/>
      <c r="I1250" s="34"/>
      <c r="L1250" s="34"/>
    </row>
    <row r="1251" spans="8:12">
      <c r="H1251" s="34"/>
      <c r="I1251" s="34"/>
      <c r="L1251" s="34"/>
    </row>
    <row r="1252" spans="8:12">
      <c r="H1252" s="34"/>
      <c r="I1252" s="34"/>
      <c r="L1252" s="34"/>
    </row>
    <row r="1253" spans="8:12">
      <c r="H1253" s="34"/>
      <c r="I1253" s="34"/>
      <c r="L1253" s="34"/>
    </row>
    <row r="1254" spans="8:12">
      <c r="H1254" s="34"/>
      <c r="I1254" s="34"/>
      <c r="L1254" s="34"/>
    </row>
    <row r="1255" spans="8:12">
      <c r="H1255" s="34"/>
      <c r="I1255" s="34"/>
      <c r="L1255" s="34"/>
    </row>
    <row r="1256" spans="8:12">
      <c r="H1256" s="34"/>
      <c r="I1256" s="34"/>
      <c r="L1256" s="34"/>
    </row>
    <row r="1257" spans="8:12">
      <c r="H1257" s="34"/>
      <c r="I1257" s="34"/>
      <c r="L1257" s="34"/>
    </row>
    <row r="1258" spans="8:12">
      <c r="H1258" s="34"/>
      <c r="I1258" s="34"/>
      <c r="L1258" s="34"/>
    </row>
    <row r="1259" spans="8:12">
      <c r="H1259" s="34"/>
      <c r="I1259" s="34"/>
      <c r="L1259" s="34"/>
    </row>
    <row r="1260" spans="8:12">
      <c r="H1260" s="34"/>
      <c r="I1260" s="34"/>
      <c r="L1260" s="34"/>
    </row>
    <row r="1261" spans="8:12">
      <c r="H1261" s="34"/>
      <c r="I1261" s="34"/>
      <c r="L1261" s="34"/>
    </row>
    <row r="1262" spans="8:12">
      <c r="H1262" s="34"/>
      <c r="I1262" s="34"/>
      <c r="L1262" s="34"/>
    </row>
    <row r="1263" spans="8:12">
      <c r="H1263" s="34"/>
      <c r="I1263" s="34"/>
      <c r="L1263" s="34"/>
    </row>
    <row r="1264" spans="8:12">
      <c r="H1264" s="34"/>
      <c r="I1264" s="34"/>
      <c r="L1264" s="34"/>
    </row>
    <row r="1265" spans="8:12">
      <c r="H1265" s="34"/>
      <c r="I1265" s="34"/>
      <c r="L1265" s="34"/>
    </row>
    <row r="1266" spans="8:12">
      <c r="H1266" s="34"/>
      <c r="I1266" s="34"/>
      <c r="L1266" s="34"/>
    </row>
    <row r="1267" spans="8:12">
      <c r="H1267" s="34"/>
      <c r="I1267" s="34"/>
      <c r="L1267" s="34"/>
    </row>
    <row r="1268" spans="8:12">
      <c r="H1268" s="34"/>
      <c r="I1268" s="34"/>
      <c r="L1268" s="34"/>
    </row>
    <row r="1269" spans="8:12">
      <c r="H1269" s="34"/>
      <c r="I1269" s="34"/>
      <c r="L1269" s="34"/>
    </row>
    <row r="1270" spans="8:12">
      <c r="H1270" s="34"/>
      <c r="I1270" s="34"/>
      <c r="L1270" s="34"/>
    </row>
    <row r="1271" spans="8:12">
      <c r="H1271" s="34"/>
      <c r="I1271" s="34"/>
      <c r="L1271" s="34"/>
    </row>
    <row r="1272" spans="8:12">
      <c r="H1272" s="34"/>
      <c r="I1272" s="34"/>
      <c r="L1272" s="34"/>
    </row>
    <row r="1273" spans="8:12">
      <c r="H1273" s="34"/>
      <c r="I1273" s="34"/>
      <c r="L1273" s="34"/>
    </row>
    <row r="1274" spans="8:12">
      <c r="H1274" s="34"/>
      <c r="I1274" s="34"/>
      <c r="L1274" s="34"/>
    </row>
    <row r="1275" spans="8:12">
      <c r="H1275" s="34"/>
      <c r="I1275" s="34"/>
      <c r="L1275" s="34"/>
    </row>
    <row r="1276" spans="8:12">
      <c r="H1276" s="34"/>
      <c r="I1276" s="34"/>
      <c r="L1276" s="34"/>
    </row>
    <row r="1277" spans="8:12">
      <c r="H1277" s="34"/>
      <c r="I1277" s="34"/>
      <c r="L1277" s="34"/>
    </row>
    <row r="1278" spans="8:12">
      <c r="H1278" s="34"/>
      <c r="I1278" s="34"/>
      <c r="L1278" s="34"/>
    </row>
    <row r="1279" spans="8:12">
      <c r="H1279" s="34"/>
      <c r="I1279" s="34"/>
      <c r="L1279" s="34"/>
    </row>
    <row r="1280" spans="8:12">
      <c r="H1280" s="34"/>
      <c r="I1280" s="34"/>
      <c r="L1280" s="34"/>
    </row>
    <row r="1281" spans="8:12">
      <c r="H1281" s="34"/>
      <c r="I1281" s="34"/>
      <c r="L1281" s="34"/>
    </row>
    <row r="1282" spans="8:12">
      <c r="H1282" s="34"/>
      <c r="I1282" s="34"/>
      <c r="L1282" s="34"/>
    </row>
    <row r="1283" spans="8:12">
      <c r="H1283" s="34"/>
      <c r="I1283" s="34"/>
      <c r="L1283" s="34"/>
    </row>
    <row r="1284" spans="8:12">
      <c r="H1284" s="34"/>
      <c r="I1284" s="34"/>
      <c r="L1284" s="34"/>
    </row>
    <row r="1285" spans="8:12">
      <c r="H1285" s="34"/>
      <c r="I1285" s="34"/>
      <c r="L1285" s="34"/>
    </row>
    <row r="1286" spans="8:12">
      <c r="H1286" s="34"/>
      <c r="I1286" s="34"/>
      <c r="L1286" s="34"/>
    </row>
    <row r="1287" spans="8:12">
      <c r="H1287" s="34"/>
      <c r="I1287" s="34"/>
      <c r="L1287" s="34"/>
    </row>
    <row r="1288" spans="8:12">
      <c r="H1288" s="34"/>
      <c r="I1288" s="34"/>
      <c r="L1288" s="34"/>
    </row>
    <row r="1289" spans="8:12">
      <c r="H1289" s="34"/>
      <c r="I1289" s="34"/>
      <c r="L1289" s="34"/>
    </row>
    <row r="1290" spans="8:12">
      <c r="H1290" s="34"/>
      <c r="I1290" s="34"/>
      <c r="L1290" s="34"/>
    </row>
    <row r="1291" spans="8:12">
      <c r="H1291" s="34"/>
      <c r="I1291" s="34"/>
      <c r="L1291" s="34"/>
    </row>
    <row r="1292" spans="8:12">
      <c r="H1292" s="34"/>
      <c r="I1292" s="34"/>
      <c r="L1292" s="34"/>
    </row>
    <row r="1293" spans="8:12">
      <c r="H1293" s="34"/>
      <c r="I1293" s="34"/>
      <c r="L1293" s="34"/>
    </row>
    <row r="1294" spans="8:12">
      <c r="H1294" s="34"/>
      <c r="I1294" s="34"/>
      <c r="L1294" s="34"/>
    </row>
    <row r="1295" spans="8:12">
      <c r="H1295" s="34"/>
      <c r="I1295" s="34"/>
      <c r="L1295" s="34"/>
    </row>
    <row r="1296" spans="8:12">
      <c r="H1296" s="34"/>
      <c r="I1296" s="34"/>
      <c r="L1296" s="34"/>
    </row>
    <row r="1297" spans="8:12">
      <c r="H1297" s="34"/>
      <c r="I1297" s="34"/>
      <c r="L1297" s="34"/>
    </row>
    <row r="1298" spans="8:12">
      <c r="H1298" s="34"/>
      <c r="I1298" s="34"/>
      <c r="L1298" s="34"/>
    </row>
    <row r="1299" spans="8:12">
      <c r="H1299" s="34"/>
      <c r="I1299" s="34"/>
      <c r="L1299" s="34"/>
    </row>
    <row r="1300" spans="8:12">
      <c r="H1300" s="34"/>
      <c r="I1300" s="34"/>
      <c r="L1300" s="34"/>
    </row>
    <row r="1301" spans="8:12">
      <c r="H1301" s="34"/>
      <c r="I1301" s="34"/>
      <c r="L1301" s="34"/>
    </row>
    <row r="1302" spans="8:12">
      <c r="H1302" s="34"/>
      <c r="I1302" s="34"/>
      <c r="L1302" s="34"/>
    </row>
    <row r="1303" spans="8:12">
      <c r="H1303" s="34"/>
      <c r="I1303" s="34"/>
      <c r="L1303" s="34"/>
    </row>
    <row r="1304" spans="8:12">
      <c r="H1304" s="34"/>
      <c r="I1304" s="34"/>
      <c r="L1304" s="34"/>
    </row>
    <row r="1305" spans="8:12">
      <c r="H1305" s="34"/>
      <c r="I1305" s="34"/>
      <c r="L1305" s="34"/>
    </row>
    <row r="1306" spans="8:12">
      <c r="H1306" s="34"/>
      <c r="I1306" s="34"/>
      <c r="L1306" s="34"/>
    </row>
    <row r="1307" spans="8:12">
      <c r="H1307" s="34"/>
      <c r="I1307" s="34"/>
      <c r="L1307" s="34"/>
    </row>
    <row r="1308" spans="8:12">
      <c r="H1308" s="34"/>
      <c r="I1308" s="34"/>
      <c r="L1308" s="34"/>
    </row>
    <row r="1309" spans="8:12">
      <c r="H1309" s="34"/>
      <c r="I1309" s="34"/>
      <c r="L1309" s="34"/>
    </row>
    <row r="1310" spans="8:12">
      <c r="H1310" s="34"/>
      <c r="I1310" s="34"/>
      <c r="L1310" s="34"/>
    </row>
    <row r="1311" spans="8:12">
      <c r="H1311" s="34"/>
      <c r="I1311" s="34"/>
      <c r="L1311" s="34"/>
    </row>
    <row r="1312" spans="8:12">
      <c r="H1312" s="34"/>
      <c r="I1312" s="34"/>
      <c r="L1312" s="34"/>
    </row>
    <row r="1313" spans="8:12">
      <c r="H1313" s="34"/>
      <c r="I1313" s="34"/>
      <c r="L1313" s="34"/>
    </row>
    <row r="1314" spans="8:12">
      <c r="H1314" s="34"/>
      <c r="I1314" s="34"/>
      <c r="L1314" s="34"/>
    </row>
    <row r="1315" spans="8:12">
      <c r="H1315" s="34"/>
      <c r="I1315" s="34"/>
      <c r="L1315" s="34"/>
    </row>
    <row r="1316" spans="8:12">
      <c r="H1316" s="34"/>
      <c r="I1316" s="34"/>
      <c r="L1316" s="34"/>
    </row>
    <row r="1317" spans="8:12">
      <c r="H1317" s="34"/>
      <c r="I1317" s="34"/>
      <c r="L1317" s="34"/>
    </row>
    <row r="1318" spans="8:12">
      <c r="H1318" s="34"/>
      <c r="I1318" s="34"/>
      <c r="L1318" s="34"/>
    </row>
    <row r="1319" spans="8:12">
      <c r="H1319" s="34"/>
      <c r="I1319" s="34"/>
      <c r="L1319" s="34"/>
    </row>
    <row r="1320" spans="8:12">
      <c r="H1320" s="34"/>
      <c r="I1320" s="34"/>
      <c r="L1320" s="34"/>
    </row>
    <row r="1321" spans="8:12">
      <c r="H1321" s="34"/>
      <c r="I1321" s="34"/>
      <c r="L1321" s="34"/>
    </row>
    <row r="1322" spans="8:12">
      <c r="H1322" s="34"/>
      <c r="I1322" s="34"/>
      <c r="L1322" s="34"/>
    </row>
    <row r="1323" spans="8:12">
      <c r="H1323" s="34"/>
      <c r="I1323" s="34"/>
      <c r="L1323" s="34"/>
    </row>
    <row r="1324" spans="8:12">
      <c r="H1324" s="34"/>
      <c r="I1324" s="34"/>
      <c r="L1324" s="34"/>
    </row>
    <row r="1325" spans="8:12">
      <c r="H1325" s="34"/>
      <c r="I1325" s="34"/>
      <c r="L1325" s="34"/>
    </row>
    <row r="1326" spans="8:12">
      <c r="H1326" s="34"/>
      <c r="I1326" s="34"/>
      <c r="L1326" s="34"/>
    </row>
    <row r="1327" spans="8:12">
      <c r="H1327" s="34"/>
      <c r="I1327" s="34"/>
      <c r="L1327" s="34"/>
    </row>
    <row r="1328" spans="8:12">
      <c r="H1328" s="34"/>
      <c r="I1328" s="34"/>
      <c r="L1328" s="34"/>
    </row>
    <row r="1329" spans="8:12">
      <c r="H1329" s="34"/>
      <c r="I1329" s="34"/>
      <c r="L1329" s="34"/>
    </row>
    <row r="1330" spans="8:12">
      <c r="H1330" s="34"/>
      <c r="I1330" s="34"/>
      <c r="L1330" s="34"/>
    </row>
    <row r="1331" spans="8:12">
      <c r="H1331" s="34"/>
      <c r="I1331" s="34"/>
      <c r="L1331" s="34"/>
    </row>
    <row r="1332" spans="8:12">
      <c r="H1332" s="34"/>
      <c r="I1332" s="34"/>
      <c r="L1332" s="34"/>
    </row>
    <row r="1333" spans="8:12">
      <c r="H1333" s="34"/>
      <c r="I1333" s="34"/>
      <c r="L1333" s="34"/>
    </row>
    <row r="1334" spans="8:12">
      <c r="H1334" s="34"/>
      <c r="I1334" s="34"/>
      <c r="L1334" s="34"/>
    </row>
    <row r="1335" spans="8:12">
      <c r="H1335" s="34"/>
      <c r="I1335" s="34"/>
      <c r="L1335" s="34"/>
    </row>
    <row r="1336" spans="8:12">
      <c r="H1336" s="34"/>
      <c r="I1336" s="34"/>
      <c r="L1336" s="34"/>
    </row>
    <row r="1337" spans="8:12">
      <c r="H1337" s="34"/>
      <c r="I1337" s="34"/>
      <c r="L1337" s="34"/>
    </row>
    <row r="1338" spans="8:12">
      <c r="H1338" s="34"/>
      <c r="I1338" s="34"/>
      <c r="L1338" s="34"/>
    </row>
    <row r="1339" spans="8:12">
      <c r="H1339" s="34"/>
      <c r="I1339" s="34"/>
      <c r="L1339" s="34"/>
    </row>
    <row r="1340" spans="8:12">
      <c r="H1340" s="34"/>
      <c r="I1340" s="34"/>
      <c r="L1340" s="34"/>
    </row>
    <row r="1341" spans="8:12">
      <c r="H1341" s="34"/>
      <c r="I1341" s="34"/>
      <c r="L1341" s="34"/>
    </row>
    <row r="1342" spans="8:12">
      <c r="H1342" s="34"/>
      <c r="I1342" s="34"/>
      <c r="L1342" s="34"/>
    </row>
    <row r="1343" spans="8:12">
      <c r="H1343" s="34"/>
      <c r="I1343" s="34"/>
      <c r="L1343" s="34"/>
    </row>
    <row r="1344" spans="8:12">
      <c r="H1344" s="34"/>
      <c r="I1344" s="34"/>
      <c r="L1344" s="34"/>
    </row>
    <row r="1345" spans="8:12">
      <c r="H1345" s="34"/>
      <c r="I1345" s="34"/>
      <c r="L1345" s="34"/>
    </row>
    <row r="1346" spans="8:12">
      <c r="H1346" s="34"/>
      <c r="I1346" s="34"/>
      <c r="L1346" s="34"/>
    </row>
    <row r="1347" spans="8:12">
      <c r="H1347" s="34"/>
      <c r="I1347" s="34"/>
      <c r="L1347" s="34"/>
    </row>
    <row r="1348" spans="8:12">
      <c r="H1348" s="34"/>
      <c r="I1348" s="34"/>
      <c r="L1348" s="34"/>
    </row>
    <row r="1349" spans="8:12">
      <c r="H1349" s="34"/>
      <c r="I1349" s="34"/>
      <c r="L1349" s="34"/>
    </row>
    <row r="1350" spans="8:12">
      <c r="H1350" s="34"/>
      <c r="I1350" s="34"/>
      <c r="L1350" s="34"/>
    </row>
    <row r="1351" spans="8:12">
      <c r="H1351" s="34"/>
      <c r="I1351" s="34"/>
      <c r="L1351" s="34"/>
    </row>
    <row r="1352" spans="8:12">
      <c r="H1352" s="34"/>
      <c r="I1352" s="34"/>
      <c r="L1352" s="34"/>
    </row>
    <row r="1353" spans="8:12">
      <c r="H1353" s="34"/>
      <c r="I1353" s="34"/>
      <c r="L1353" s="34"/>
    </row>
    <row r="1354" spans="8:12">
      <c r="H1354" s="34"/>
      <c r="I1354" s="34"/>
      <c r="L1354" s="34"/>
    </row>
    <row r="1355" spans="8:12">
      <c r="H1355" s="34"/>
      <c r="I1355" s="34"/>
      <c r="L1355" s="34"/>
    </row>
    <row r="1356" spans="8:12">
      <c r="H1356" s="34"/>
      <c r="I1356" s="34"/>
      <c r="L1356" s="34"/>
    </row>
    <row r="1357" spans="8:12">
      <c r="H1357" s="34"/>
      <c r="I1357" s="34"/>
      <c r="L1357" s="34"/>
    </row>
    <row r="1358" spans="8:12">
      <c r="H1358" s="34"/>
      <c r="I1358" s="34"/>
      <c r="L1358" s="34"/>
    </row>
    <row r="1359" spans="8:12">
      <c r="H1359" s="34"/>
      <c r="I1359" s="34"/>
      <c r="L1359" s="34"/>
    </row>
    <row r="1360" spans="8:12">
      <c r="H1360" s="34"/>
      <c r="I1360" s="34"/>
      <c r="L1360" s="34"/>
    </row>
    <row r="1361" spans="8:12">
      <c r="H1361" s="34"/>
      <c r="I1361" s="34"/>
      <c r="L1361" s="34"/>
    </row>
    <row r="1362" spans="8:12">
      <c r="H1362" s="34"/>
      <c r="I1362" s="34"/>
      <c r="L1362" s="34"/>
    </row>
    <row r="1363" spans="8:12">
      <c r="H1363" s="34"/>
      <c r="I1363" s="34"/>
      <c r="L1363" s="34"/>
    </row>
    <row r="1364" spans="8:12">
      <c r="H1364" s="34"/>
      <c r="I1364" s="34"/>
      <c r="L1364" s="34"/>
    </row>
    <row r="1365" spans="8:12">
      <c r="H1365" s="34"/>
      <c r="I1365" s="34"/>
      <c r="L1365" s="34"/>
    </row>
    <row r="1366" spans="8:12">
      <c r="H1366" s="34"/>
      <c r="I1366" s="34"/>
      <c r="L1366" s="34"/>
    </row>
    <row r="1367" spans="8:12">
      <c r="H1367" s="34"/>
      <c r="I1367" s="34"/>
      <c r="L1367" s="34"/>
    </row>
    <row r="1368" spans="8:12">
      <c r="H1368" s="34"/>
      <c r="I1368" s="34"/>
      <c r="L1368" s="34"/>
    </row>
    <row r="1369" spans="8:12">
      <c r="H1369" s="34"/>
      <c r="I1369" s="34"/>
      <c r="L1369" s="34"/>
    </row>
    <row r="1370" spans="8:12">
      <c r="H1370" s="34"/>
      <c r="I1370" s="34"/>
      <c r="L1370" s="34"/>
    </row>
    <row r="1371" spans="8:12">
      <c r="H1371" s="34"/>
      <c r="I1371" s="34"/>
      <c r="L1371" s="34"/>
    </row>
    <row r="1372" spans="8:12">
      <c r="H1372" s="34"/>
      <c r="I1372" s="34"/>
      <c r="L1372" s="34"/>
    </row>
    <row r="1373" spans="8:12">
      <c r="H1373" s="34"/>
      <c r="I1373" s="34"/>
      <c r="L1373" s="34"/>
    </row>
    <row r="1374" spans="8:12">
      <c r="H1374" s="34"/>
      <c r="I1374" s="34"/>
      <c r="L1374" s="34"/>
    </row>
    <row r="1375" spans="8:12">
      <c r="H1375" s="34"/>
      <c r="I1375" s="34"/>
      <c r="L1375" s="34"/>
    </row>
    <row r="1376" spans="8:12">
      <c r="H1376" s="34"/>
      <c r="I1376" s="34"/>
      <c r="L1376" s="34"/>
    </row>
    <row r="1377" spans="8:12">
      <c r="H1377" s="34"/>
      <c r="I1377" s="34"/>
      <c r="L1377" s="34"/>
    </row>
    <row r="1378" spans="8:12">
      <c r="H1378" s="34"/>
      <c r="I1378" s="34"/>
      <c r="L1378" s="34"/>
    </row>
    <row r="1379" spans="8:12">
      <c r="H1379" s="34"/>
      <c r="I1379" s="34"/>
      <c r="L1379" s="34"/>
    </row>
    <row r="1380" spans="8:12">
      <c r="H1380" s="34"/>
      <c r="I1380" s="34"/>
      <c r="L1380" s="34"/>
    </row>
    <row r="1381" spans="8:12">
      <c r="H1381" s="34"/>
      <c r="I1381" s="34"/>
      <c r="L1381" s="34"/>
    </row>
    <row r="1382" spans="8:12">
      <c r="H1382" s="34"/>
      <c r="I1382" s="34"/>
      <c r="L1382" s="34"/>
    </row>
    <row r="1383" spans="8:12">
      <c r="H1383" s="34"/>
      <c r="I1383" s="34"/>
      <c r="L1383" s="34"/>
    </row>
    <row r="1384" spans="8:12">
      <c r="H1384" s="34"/>
      <c r="I1384" s="34"/>
      <c r="L1384" s="34"/>
    </row>
    <row r="1385" spans="8:12">
      <c r="H1385" s="34"/>
      <c r="I1385" s="34"/>
      <c r="L1385" s="34"/>
    </row>
    <row r="1386" spans="8:12">
      <c r="H1386" s="34"/>
      <c r="I1386" s="34"/>
      <c r="L1386" s="34"/>
    </row>
    <row r="1387" spans="8:12">
      <c r="H1387" s="34"/>
      <c r="I1387" s="34"/>
      <c r="L1387" s="34"/>
    </row>
    <row r="1388" spans="8:12">
      <c r="H1388" s="34"/>
      <c r="I1388" s="34"/>
      <c r="L1388" s="34"/>
    </row>
    <row r="1389" spans="8:12">
      <c r="H1389" s="34"/>
      <c r="I1389" s="34"/>
      <c r="L1389" s="34"/>
    </row>
    <row r="1390" spans="8:12">
      <c r="H1390" s="34"/>
      <c r="I1390" s="34"/>
      <c r="L1390" s="34"/>
    </row>
    <row r="1391" spans="8:12">
      <c r="H1391" s="34"/>
      <c r="I1391" s="34"/>
      <c r="L1391" s="34"/>
    </row>
    <row r="1392" spans="8:12">
      <c r="H1392" s="34"/>
      <c r="I1392" s="34"/>
      <c r="L1392" s="34"/>
    </row>
    <row r="1393" spans="8:12">
      <c r="H1393" s="34"/>
      <c r="I1393" s="34"/>
      <c r="L1393" s="34"/>
    </row>
    <row r="1394" spans="8:12">
      <c r="H1394" s="34"/>
      <c r="I1394" s="34"/>
      <c r="L1394" s="34"/>
    </row>
    <row r="1395" spans="8:12">
      <c r="H1395" s="34"/>
      <c r="I1395" s="34"/>
      <c r="L1395" s="34"/>
    </row>
    <row r="1396" spans="8:12">
      <c r="H1396" s="34"/>
      <c r="I1396" s="34"/>
      <c r="L1396" s="34"/>
    </row>
    <row r="1397" spans="8:12">
      <c r="H1397" s="34"/>
      <c r="I1397" s="34"/>
      <c r="L1397" s="34"/>
    </row>
    <row r="1398" spans="8:12">
      <c r="H1398" s="34"/>
      <c r="I1398" s="34"/>
      <c r="L1398" s="34"/>
    </row>
    <row r="1399" spans="8:12">
      <c r="H1399" s="34"/>
      <c r="I1399" s="34"/>
      <c r="L1399" s="34"/>
    </row>
    <row r="1400" spans="8:12">
      <c r="H1400" s="34"/>
      <c r="I1400" s="34"/>
      <c r="L1400" s="34"/>
    </row>
    <row r="1401" spans="8:12">
      <c r="H1401" s="34"/>
      <c r="I1401" s="34"/>
      <c r="L1401" s="34"/>
    </row>
    <row r="1402" spans="8:12">
      <c r="H1402" s="34"/>
      <c r="I1402" s="34"/>
      <c r="L1402" s="34"/>
    </row>
    <row r="1403" spans="8:12">
      <c r="H1403" s="34"/>
      <c r="I1403" s="34"/>
      <c r="L1403" s="34"/>
    </row>
    <row r="1404" spans="8:12">
      <c r="H1404" s="34"/>
      <c r="I1404" s="34"/>
      <c r="L1404" s="34"/>
    </row>
    <row r="1405" spans="8:12">
      <c r="H1405" s="34"/>
      <c r="I1405" s="34"/>
      <c r="L1405" s="34"/>
    </row>
    <row r="1406" spans="8:12">
      <c r="H1406" s="34"/>
      <c r="I1406" s="34"/>
      <c r="L1406" s="34"/>
    </row>
    <row r="1407" spans="8:12">
      <c r="H1407" s="34"/>
      <c r="I1407" s="34"/>
      <c r="L1407" s="34"/>
    </row>
    <row r="1408" spans="8:12">
      <c r="H1408" s="34"/>
      <c r="I1408" s="34"/>
      <c r="L1408" s="34"/>
    </row>
    <row r="1409" spans="8:12">
      <c r="H1409" s="34"/>
      <c r="I1409" s="34"/>
      <c r="L1409" s="34"/>
    </row>
    <row r="1410" spans="8:12">
      <c r="H1410" s="34"/>
      <c r="I1410" s="34"/>
      <c r="L1410" s="34"/>
    </row>
    <row r="1411" spans="8:12">
      <c r="H1411" s="34"/>
      <c r="I1411" s="34"/>
      <c r="L1411" s="34"/>
    </row>
    <row r="1412" spans="8:12">
      <c r="H1412" s="34"/>
      <c r="I1412" s="34"/>
      <c r="L1412" s="34"/>
    </row>
    <row r="1413" spans="8:12">
      <c r="H1413" s="34"/>
      <c r="I1413" s="34"/>
      <c r="L1413" s="34"/>
    </row>
    <row r="1414" spans="8:12">
      <c r="H1414" s="34"/>
      <c r="I1414" s="34"/>
      <c r="L1414" s="34"/>
    </row>
    <row r="1415" spans="8:12">
      <c r="H1415" s="34"/>
      <c r="I1415" s="34"/>
      <c r="L1415" s="34"/>
    </row>
    <row r="1416" spans="8:12">
      <c r="H1416" s="34"/>
      <c r="I1416" s="34"/>
      <c r="L1416" s="34"/>
    </row>
    <row r="1417" spans="8:12">
      <c r="H1417" s="34"/>
      <c r="I1417" s="34"/>
      <c r="L1417" s="34"/>
    </row>
    <row r="1418" spans="8:12">
      <c r="H1418" s="34"/>
      <c r="I1418" s="34"/>
      <c r="L1418" s="34"/>
    </row>
    <row r="1419" spans="8:12">
      <c r="H1419" s="34"/>
      <c r="I1419" s="34"/>
      <c r="L1419" s="34"/>
    </row>
    <row r="1420" spans="8:12">
      <c r="H1420" s="34"/>
      <c r="I1420" s="34"/>
      <c r="L1420" s="34"/>
    </row>
    <row r="1421" spans="8:12">
      <c r="H1421" s="34"/>
      <c r="I1421" s="34"/>
      <c r="L1421" s="34"/>
    </row>
    <row r="1422" spans="8:12">
      <c r="H1422" s="34"/>
      <c r="I1422" s="34"/>
      <c r="L1422" s="34"/>
    </row>
    <row r="1423" spans="8:12">
      <c r="H1423" s="34"/>
      <c r="I1423" s="34"/>
      <c r="L1423" s="34"/>
    </row>
    <row r="1424" spans="8:12">
      <c r="H1424" s="34"/>
      <c r="I1424" s="34"/>
      <c r="L1424" s="34"/>
    </row>
    <row r="1425" spans="8:12">
      <c r="H1425" s="34"/>
      <c r="I1425" s="34"/>
      <c r="L1425" s="34"/>
    </row>
    <row r="1426" spans="8:12">
      <c r="H1426" s="34"/>
      <c r="I1426" s="34"/>
      <c r="L1426" s="34"/>
    </row>
    <row r="1427" spans="8:12">
      <c r="H1427" s="34"/>
      <c r="I1427" s="34"/>
      <c r="L1427" s="34"/>
    </row>
    <row r="1428" spans="8:12">
      <c r="H1428" s="34"/>
      <c r="I1428" s="34"/>
      <c r="L1428" s="34"/>
    </row>
    <row r="1429" spans="8:12">
      <c r="H1429" s="34"/>
      <c r="I1429" s="34"/>
      <c r="L1429" s="34"/>
    </row>
    <row r="1430" spans="8:12">
      <c r="H1430" s="34"/>
      <c r="I1430" s="34"/>
      <c r="L1430" s="34"/>
    </row>
    <row r="1431" spans="8:12">
      <c r="H1431" s="34"/>
      <c r="I1431" s="34"/>
      <c r="L1431" s="34"/>
    </row>
    <row r="1432" spans="8:12">
      <c r="H1432" s="34"/>
      <c r="I1432" s="34"/>
      <c r="L1432" s="34"/>
    </row>
    <row r="1433" spans="8:12">
      <c r="H1433" s="34"/>
      <c r="I1433" s="34"/>
      <c r="L1433" s="34"/>
    </row>
    <row r="1434" spans="8:12">
      <c r="H1434" s="34"/>
      <c r="I1434" s="34"/>
      <c r="L1434" s="34"/>
    </row>
    <row r="1435" spans="8:12">
      <c r="H1435" s="34"/>
      <c r="I1435" s="34"/>
      <c r="L1435" s="34"/>
    </row>
    <row r="1436" spans="8:12">
      <c r="H1436" s="34"/>
      <c r="I1436" s="34"/>
      <c r="L1436" s="34"/>
    </row>
    <row r="1437" spans="8:12">
      <c r="H1437" s="34"/>
      <c r="I1437" s="34"/>
      <c r="L1437" s="34"/>
    </row>
    <row r="1438" spans="8:12">
      <c r="H1438" s="34"/>
      <c r="I1438" s="34"/>
      <c r="L1438" s="34"/>
    </row>
    <row r="1439" spans="8:12">
      <c r="H1439" s="34"/>
      <c r="I1439" s="34"/>
      <c r="L1439" s="34"/>
    </row>
    <row r="1440" spans="8:12">
      <c r="H1440" s="34"/>
      <c r="I1440" s="34"/>
      <c r="L1440" s="34"/>
    </row>
    <row r="1441" spans="8:12">
      <c r="H1441" s="34"/>
      <c r="I1441" s="34"/>
      <c r="L1441" s="34"/>
    </row>
    <row r="1442" spans="8:12">
      <c r="H1442" s="34"/>
      <c r="I1442" s="34"/>
      <c r="L1442" s="34"/>
    </row>
    <row r="1443" spans="8:12">
      <c r="H1443" s="34"/>
      <c r="I1443" s="34"/>
      <c r="L1443" s="34"/>
    </row>
    <row r="1444" spans="8:12">
      <c r="H1444" s="34"/>
      <c r="I1444" s="34"/>
      <c r="L1444" s="34"/>
    </row>
    <row r="1445" spans="8:12">
      <c r="H1445" s="34"/>
      <c r="I1445" s="34"/>
      <c r="L1445" s="34"/>
    </row>
    <row r="1446" spans="8:12">
      <c r="H1446" s="34"/>
      <c r="I1446" s="34"/>
      <c r="L1446" s="34"/>
    </row>
    <row r="1447" spans="8:12">
      <c r="H1447" s="34"/>
      <c r="I1447" s="34"/>
      <c r="L1447" s="34"/>
    </row>
    <row r="1448" spans="8:12">
      <c r="H1448" s="34"/>
      <c r="I1448" s="34"/>
      <c r="L1448" s="34"/>
    </row>
    <row r="1449" spans="8:12">
      <c r="H1449" s="34"/>
      <c r="I1449" s="34"/>
      <c r="L1449" s="34"/>
    </row>
    <row r="1450" spans="8:12">
      <c r="H1450" s="34"/>
      <c r="I1450" s="34"/>
      <c r="L1450" s="34"/>
    </row>
    <row r="1451" spans="8:12">
      <c r="H1451" s="34"/>
      <c r="I1451" s="34"/>
      <c r="L1451" s="34"/>
    </row>
    <row r="1452" spans="8:12">
      <c r="H1452" s="34"/>
      <c r="I1452" s="34"/>
      <c r="L1452" s="34"/>
    </row>
    <row r="1453" spans="8:12">
      <c r="H1453" s="34"/>
      <c r="I1453" s="34"/>
      <c r="L1453" s="34"/>
    </row>
    <row r="1454" spans="8:12">
      <c r="H1454" s="34"/>
      <c r="I1454" s="34"/>
      <c r="L1454" s="34"/>
    </row>
    <row r="1455" spans="8:12">
      <c r="H1455" s="34"/>
      <c r="I1455" s="34"/>
      <c r="L1455" s="34"/>
    </row>
    <row r="1456" spans="8:12">
      <c r="H1456" s="34"/>
      <c r="I1456" s="34"/>
      <c r="L1456" s="34"/>
    </row>
    <row r="1457" spans="8:12">
      <c r="H1457" s="34"/>
      <c r="I1457" s="34"/>
      <c r="L1457" s="34"/>
    </row>
    <row r="1458" spans="8:12">
      <c r="H1458" s="34"/>
      <c r="I1458" s="34"/>
      <c r="L1458" s="34"/>
    </row>
    <row r="1459" spans="8:12">
      <c r="H1459" s="34"/>
      <c r="I1459" s="34"/>
      <c r="L1459" s="34"/>
    </row>
    <row r="1460" spans="8:12">
      <c r="H1460" s="34"/>
      <c r="I1460" s="34"/>
      <c r="L1460" s="34"/>
    </row>
    <row r="1461" spans="8:12">
      <c r="H1461" s="34"/>
      <c r="I1461" s="34"/>
      <c r="L1461" s="34"/>
    </row>
    <row r="1462" spans="8:12">
      <c r="H1462" s="34"/>
      <c r="I1462" s="34"/>
      <c r="L1462" s="34"/>
    </row>
    <row r="1463" spans="8:12">
      <c r="H1463" s="34"/>
      <c r="I1463" s="34"/>
      <c r="L1463" s="34"/>
    </row>
    <row r="1464" spans="8:12">
      <c r="H1464" s="34"/>
      <c r="I1464" s="34"/>
      <c r="L1464" s="34"/>
    </row>
    <row r="1465" spans="8:12">
      <c r="H1465" s="34"/>
      <c r="I1465" s="34"/>
      <c r="L1465" s="34"/>
    </row>
    <row r="1466" spans="8:12">
      <c r="H1466" s="34"/>
      <c r="I1466" s="34"/>
      <c r="L1466" s="34"/>
    </row>
    <row r="1467" spans="8:12">
      <c r="H1467" s="34"/>
      <c r="I1467" s="34"/>
      <c r="L1467" s="34"/>
    </row>
    <row r="1468" spans="8:12">
      <c r="H1468" s="34"/>
      <c r="I1468" s="34"/>
      <c r="L1468" s="34"/>
    </row>
    <row r="1469" spans="8:12">
      <c r="H1469" s="34"/>
      <c r="I1469" s="34"/>
      <c r="L1469" s="34"/>
    </row>
    <row r="1470" spans="8:12">
      <c r="H1470" s="34"/>
      <c r="I1470" s="34"/>
      <c r="L1470" s="34"/>
    </row>
    <row r="1471" spans="8:12">
      <c r="H1471" s="34"/>
      <c r="I1471" s="34"/>
      <c r="L1471" s="34"/>
    </row>
    <row r="1472" spans="8:12">
      <c r="H1472" s="34"/>
      <c r="I1472" s="34"/>
      <c r="L1472" s="34"/>
    </row>
    <row r="1473" spans="8:12">
      <c r="H1473" s="34"/>
      <c r="I1473" s="34"/>
      <c r="L1473" s="34"/>
    </row>
    <row r="1474" spans="8:12">
      <c r="H1474" s="34"/>
      <c r="I1474" s="34"/>
      <c r="L1474" s="34"/>
    </row>
    <row r="1475" spans="8:12">
      <c r="H1475" s="34"/>
      <c r="I1475" s="34"/>
      <c r="L1475" s="34"/>
    </row>
    <row r="1476" spans="8:12">
      <c r="H1476" s="34"/>
      <c r="I1476" s="34"/>
      <c r="L1476" s="34"/>
    </row>
    <row r="1477" spans="8:12">
      <c r="H1477" s="34"/>
      <c r="I1477" s="34"/>
      <c r="L1477" s="34"/>
    </row>
    <row r="1478" spans="8:12">
      <c r="H1478" s="34"/>
      <c r="I1478" s="34"/>
      <c r="L1478" s="34"/>
    </row>
    <row r="1479" spans="8:12">
      <c r="H1479" s="34"/>
      <c r="I1479" s="34"/>
      <c r="L1479" s="34"/>
    </row>
    <row r="1480" spans="8:12">
      <c r="H1480" s="34"/>
      <c r="I1480" s="34"/>
      <c r="L1480" s="34"/>
    </row>
    <row r="1481" spans="8:12">
      <c r="H1481" s="34"/>
      <c r="I1481" s="34"/>
      <c r="L1481" s="34"/>
    </row>
    <row r="1482" spans="8:12">
      <c r="H1482" s="34"/>
      <c r="I1482" s="34"/>
      <c r="L1482" s="34"/>
    </row>
    <row r="1483" spans="8:12">
      <c r="H1483" s="34"/>
      <c r="I1483" s="34"/>
      <c r="L1483" s="34"/>
    </row>
    <row r="1484" spans="8:12">
      <c r="H1484" s="34"/>
      <c r="I1484" s="34"/>
      <c r="L1484" s="34"/>
    </row>
    <row r="1485" spans="8:12">
      <c r="H1485" s="34"/>
      <c r="I1485" s="34"/>
      <c r="L1485" s="34"/>
    </row>
    <row r="1486" spans="8:12">
      <c r="H1486" s="34"/>
      <c r="I1486" s="34"/>
      <c r="L1486" s="34"/>
    </row>
    <row r="1487" spans="8:12">
      <c r="H1487" s="34"/>
      <c r="I1487" s="34"/>
      <c r="L1487" s="34"/>
    </row>
    <row r="1488" spans="8:12">
      <c r="H1488" s="34"/>
      <c r="I1488" s="34"/>
      <c r="L1488" s="34"/>
    </row>
    <row r="1489" spans="8:12">
      <c r="H1489" s="34"/>
      <c r="I1489" s="34"/>
      <c r="L1489" s="34"/>
    </row>
    <row r="1490" spans="8:12">
      <c r="H1490" s="34"/>
      <c r="I1490" s="34"/>
      <c r="L1490" s="34"/>
    </row>
    <row r="1491" spans="8:12">
      <c r="H1491" s="34"/>
      <c r="I1491" s="34"/>
      <c r="L1491" s="34"/>
    </row>
    <row r="1492" spans="8:12">
      <c r="H1492" s="34"/>
      <c r="I1492" s="34"/>
      <c r="L1492" s="34"/>
    </row>
    <row r="1493" spans="8:12">
      <c r="H1493" s="34"/>
      <c r="I1493" s="34"/>
      <c r="L1493" s="34"/>
    </row>
    <row r="1494" spans="8:12">
      <c r="H1494" s="34"/>
      <c r="I1494" s="34"/>
      <c r="L1494" s="34"/>
    </row>
    <row r="1495" spans="8:12">
      <c r="H1495" s="34"/>
      <c r="I1495" s="34"/>
      <c r="L1495" s="34"/>
    </row>
    <row r="1496" spans="8:12">
      <c r="H1496" s="34"/>
      <c r="I1496" s="34"/>
      <c r="L1496" s="34"/>
    </row>
    <row r="1497" spans="8:12">
      <c r="H1497" s="34"/>
      <c r="I1497" s="34"/>
      <c r="L1497" s="34"/>
    </row>
    <row r="1498" spans="8:12">
      <c r="H1498" s="34"/>
      <c r="I1498" s="34"/>
      <c r="L1498" s="34"/>
    </row>
    <row r="1499" spans="8:12">
      <c r="H1499" s="34"/>
      <c r="I1499" s="34"/>
      <c r="L1499" s="34"/>
    </row>
    <row r="1500" spans="8:12">
      <c r="H1500" s="34"/>
      <c r="I1500" s="34"/>
      <c r="L1500" s="34"/>
    </row>
    <row r="1501" spans="8:12">
      <c r="H1501" s="34"/>
      <c r="I1501" s="34"/>
      <c r="L1501" s="34"/>
    </row>
    <row r="1502" spans="8:12">
      <c r="H1502" s="34"/>
      <c r="I1502" s="34"/>
      <c r="L1502" s="34"/>
    </row>
    <row r="1503" spans="8:12">
      <c r="H1503" s="34"/>
      <c r="I1503" s="34"/>
      <c r="L1503" s="34"/>
    </row>
    <row r="1504" spans="8:12">
      <c r="H1504" s="34"/>
      <c r="I1504" s="34"/>
      <c r="L1504" s="34"/>
    </row>
    <row r="1505" spans="8:12">
      <c r="H1505" s="34"/>
      <c r="I1505" s="34"/>
      <c r="L1505" s="34"/>
    </row>
    <row r="1506" spans="8:12">
      <c r="H1506" s="34"/>
      <c r="I1506" s="34"/>
      <c r="L1506" s="34"/>
    </row>
    <row r="1507" spans="8:12">
      <c r="H1507" s="34"/>
      <c r="I1507" s="34"/>
      <c r="L1507" s="34"/>
    </row>
    <row r="1508" spans="8:12">
      <c r="H1508" s="34"/>
      <c r="I1508" s="34"/>
      <c r="L1508" s="34"/>
    </row>
    <row r="1509" spans="8:12">
      <c r="H1509" s="34"/>
      <c r="I1509" s="34"/>
      <c r="L1509" s="34"/>
    </row>
    <row r="1510" spans="8:12">
      <c r="H1510" s="34"/>
      <c r="I1510" s="34"/>
      <c r="L1510" s="34"/>
    </row>
    <row r="1511" spans="8:12">
      <c r="H1511" s="34"/>
      <c r="I1511" s="34"/>
      <c r="L1511" s="34"/>
    </row>
    <row r="1512" spans="8:12">
      <c r="H1512" s="34"/>
      <c r="I1512" s="34"/>
      <c r="L1512" s="34"/>
    </row>
    <row r="1513" spans="8:12">
      <c r="H1513" s="34"/>
      <c r="I1513" s="34"/>
      <c r="L1513" s="34"/>
    </row>
    <row r="1514" spans="8:12">
      <c r="H1514" s="34"/>
      <c r="I1514" s="34"/>
      <c r="L1514" s="34"/>
    </row>
    <row r="1515" spans="8:12">
      <c r="H1515" s="34"/>
      <c r="I1515" s="34"/>
      <c r="L1515" s="34"/>
    </row>
    <row r="1516" spans="8:12">
      <c r="H1516" s="34"/>
      <c r="I1516" s="34"/>
      <c r="L1516" s="34"/>
    </row>
    <row r="1517" spans="8:12">
      <c r="H1517" s="34"/>
      <c r="I1517" s="34"/>
      <c r="L1517" s="34"/>
    </row>
    <row r="1518" spans="8:12">
      <c r="H1518" s="34"/>
      <c r="I1518" s="34"/>
      <c r="L1518" s="34"/>
    </row>
    <row r="1519" spans="8:12">
      <c r="H1519" s="34"/>
      <c r="I1519" s="34"/>
      <c r="L1519" s="34"/>
    </row>
    <row r="1520" spans="8:12">
      <c r="H1520" s="34"/>
      <c r="I1520" s="34"/>
      <c r="L1520" s="34"/>
    </row>
    <row r="1521" spans="8:12">
      <c r="H1521" s="34"/>
      <c r="I1521" s="34"/>
      <c r="L1521" s="34"/>
    </row>
    <row r="1522" spans="8:12">
      <c r="H1522" s="34"/>
      <c r="I1522" s="34"/>
      <c r="L1522" s="34"/>
    </row>
    <row r="1523" spans="8:12">
      <c r="H1523" s="34"/>
      <c r="I1523" s="34"/>
      <c r="L1523" s="34"/>
    </row>
    <row r="1524" spans="8:12">
      <c r="H1524" s="34"/>
      <c r="I1524" s="34"/>
      <c r="L1524" s="34"/>
    </row>
    <row r="1525" spans="8:12">
      <c r="H1525" s="34"/>
      <c r="I1525" s="34"/>
      <c r="L1525" s="34"/>
    </row>
    <row r="1526" spans="8:12">
      <c r="H1526" s="34"/>
      <c r="I1526" s="34"/>
      <c r="L1526" s="34"/>
    </row>
    <row r="1527" spans="8:12">
      <c r="H1527" s="34"/>
      <c r="I1527" s="34"/>
      <c r="L1527" s="34"/>
    </row>
    <row r="1528" spans="8:12">
      <c r="H1528" s="34"/>
      <c r="I1528" s="34"/>
      <c r="L1528" s="34"/>
    </row>
    <row r="1529" spans="8:12">
      <c r="H1529" s="34"/>
      <c r="I1529" s="34"/>
      <c r="L1529" s="34"/>
    </row>
    <row r="1530" spans="8:12">
      <c r="H1530" s="34"/>
      <c r="I1530" s="34"/>
      <c r="L1530" s="34"/>
    </row>
    <row r="1531" spans="8:12">
      <c r="H1531" s="34"/>
      <c r="I1531" s="34"/>
      <c r="L1531" s="34"/>
    </row>
    <row r="1532" spans="8:12">
      <c r="H1532" s="34"/>
      <c r="I1532" s="34"/>
      <c r="L1532" s="34"/>
    </row>
    <row r="1533" spans="8:12">
      <c r="H1533" s="34"/>
      <c r="I1533" s="34"/>
      <c r="L1533" s="34"/>
    </row>
    <row r="1534" spans="8:12">
      <c r="H1534" s="34"/>
      <c r="I1534" s="34"/>
      <c r="L1534" s="34"/>
    </row>
    <row r="1535" spans="8:12">
      <c r="H1535" s="34"/>
      <c r="I1535" s="34"/>
      <c r="L1535" s="34"/>
    </row>
    <row r="1536" spans="8:12">
      <c r="H1536" s="34"/>
      <c r="I1536" s="34"/>
      <c r="L1536" s="34"/>
    </row>
    <row r="1537" spans="8:12">
      <c r="H1537" s="34"/>
      <c r="I1537" s="34"/>
      <c r="L1537" s="34"/>
    </row>
    <row r="1538" spans="8:12">
      <c r="H1538" s="34"/>
      <c r="I1538" s="34"/>
      <c r="L1538" s="34"/>
    </row>
    <row r="1539" spans="8:12">
      <c r="H1539" s="34"/>
      <c r="I1539" s="34"/>
      <c r="L1539" s="34"/>
    </row>
    <row r="1540" spans="8:12">
      <c r="H1540" s="34"/>
      <c r="I1540" s="34"/>
      <c r="L1540" s="34"/>
    </row>
    <row r="1541" spans="8:12">
      <c r="H1541" s="34"/>
      <c r="I1541" s="34"/>
      <c r="L1541" s="34"/>
    </row>
    <row r="1542" spans="8:12">
      <c r="H1542" s="34"/>
      <c r="I1542" s="34"/>
      <c r="L1542" s="34"/>
    </row>
    <row r="1543" spans="8:12">
      <c r="H1543" s="34"/>
      <c r="I1543" s="34"/>
      <c r="L1543" s="34"/>
    </row>
    <row r="1544" spans="8:12">
      <c r="H1544" s="34"/>
      <c r="I1544" s="34"/>
      <c r="L1544" s="34"/>
    </row>
    <row r="1545" spans="8:12">
      <c r="H1545" s="34"/>
      <c r="I1545" s="34"/>
      <c r="L1545" s="34"/>
    </row>
    <row r="1546" spans="8:12">
      <c r="H1546" s="34"/>
      <c r="I1546" s="34"/>
      <c r="L1546" s="34"/>
    </row>
    <row r="1547" spans="8:12">
      <c r="H1547" s="34"/>
      <c r="I1547" s="34"/>
      <c r="L1547" s="34"/>
    </row>
    <row r="1548" spans="8:12">
      <c r="H1548" s="34"/>
      <c r="I1548" s="34"/>
      <c r="L1548" s="34"/>
    </row>
    <row r="1549" spans="8:12">
      <c r="H1549" s="34"/>
      <c r="I1549" s="34"/>
      <c r="L1549" s="34"/>
    </row>
    <row r="1550" spans="8:12">
      <c r="H1550" s="34"/>
      <c r="I1550" s="34"/>
      <c r="L1550" s="34"/>
    </row>
    <row r="1551" spans="8:12">
      <c r="H1551" s="34"/>
      <c r="I1551" s="34"/>
      <c r="L1551" s="34"/>
    </row>
    <row r="1552" spans="8:12">
      <c r="H1552" s="34"/>
      <c r="I1552" s="34"/>
      <c r="L1552" s="34"/>
    </row>
    <row r="1553" spans="8:12">
      <c r="H1553" s="34"/>
      <c r="I1553" s="34"/>
      <c r="L1553" s="34"/>
    </row>
    <row r="1554" spans="8:12">
      <c r="H1554" s="34"/>
      <c r="I1554" s="34"/>
      <c r="L1554" s="34"/>
    </row>
    <row r="1555" spans="8:12">
      <c r="H1555" s="34"/>
      <c r="I1555" s="34"/>
      <c r="L1555" s="34"/>
    </row>
    <row r="1556" spans="8:12">
      <c r="H1556" s="34"/>
      <c r="I1556" s="34"/>
      <c r="L1556" s="34"/>
    </row>
    <row r="1557" spans="8:12">
      <c r="H1557" s="34"/>
      <c r="I1557" s="34"/>
      <c r="L1557" s="34"/>
    </row>
    <row r="1558" spans="8:12">
      <c r="H1558" s="34"/>
      <c r="I1558" s="34"/>
      <c r="L1558" s="34"/>
    </row>
    <row r="1559" spans="8:12">
      <c r="H1559" s="34"/>
      <c r="I1559" s="34"/>
      <c r="L1559" s="34"/>
    </row>
    <row r="1560" spans="8:12">
      <c r="H1560" s="34"/>
      <c r="I1560" s="34"/>
      <c r="L1560" s="34"/>
    </row>
    <row r="1561" spans="8:12">
      <c r="H1561" s="34"/>
      <c r="I1561" s="34"/>
      <c r="L1561" s="34"/>
    </row>
    <row r="1562" spans="8:12">
      <c r="H1562" s="34"/>
      <c r="I1562" s="34"/>
      <c r="L1562" s="34"/>
    </row>
    <row r="1563" spans="8:12">
      <c r="H1563" s="34"/>
      <c r="I1563" s="34"/>
      <c r="L1563" s="34"/>
    </row>
    <row r="1564" spans="8:12">
      <c r="H1564" s="34"/>
      <c r="I1564" s="34"/>
      <c r="L1564" s="34"/>
    </row>
    <row r="1565" spans="8:12">
      <c r="H1565" s="34"/>
      <c r="I1565" s="34"/>
      <c r="L1565" s="34"/>
    </row>
    <row r="1566" spans="8:12">
      <c r="H1566" s="34"/>
      <c r="I1566" s="34"/>
      <c r="L1566" s="34"/>
    </row>
    <row r="1567" spans="8:12">
      <c r="H1567" s="34"/>
      <c r="I1567" s="34"/>
      <c r="L1567" s="34"/>
    </row>
    <row r="1568" spans="8:12">
      <c r="H1568" s="34"/>
      <c r="I1568" s="34"/>
      <c r="L1568" s="34"/>
    </row>
    <row r="1569" spans="8:12">
      <c r="H1569" s="34"/>
      <c r="I1569" s="34"/>
      <c r="L1569" s="34"/>
    </row>
    <row r="1570" spans="8:12">
      <c r="H1570" s="34"/>
      <c r="I1570" s="34"/>
      <c r="L1570" s="34"/>
    </row>
    <row r="1571" spans="8:12">
      <c r="H1571" s="34"/>
      <c r="I1571" s="34"/>
      <c r="L1571" s="34"/>
    </row>
    <row r="1572" spans="8:12">
      <c r="H1572" s="34"/>
      <c r="I1572" s="34"/>
      <c r="L1572" s="34"/>
    </row>
    <row r="1573" spans="8:12">
      <c r="H1573" s="34"/>
      <c r="I1573" s="34"/>
      <c r="L1573" s="34"/>
    </row>
    <row r="1574" spans="8:12">
      <c r="H1574" s="34"/>
      <c r="I1574" s="34"/>
      <c r="L1574" s="34"/>
    </row>
    <row r="1575" spans="8:12">
      <c r="H1575" s="34"/>
      <c r="I1575" s="34"/>
      <c r="L1575" s="34"/>
    </row>
    <row r="1576" spans="8:12">
      <c r="H1576" s="34"/>
      <c r="I1576" s="34"/>
      <c r="L1576" s="34"/>
    </row>
    <row r="1577" spans="8:12">
      <c r="H1577" s="34"/>
      <c r="I1577" s="34"/>
      <c r="L1577" s="34"/>
    </row>
    <row r="1578" spans="8:12">
      <c r="H1578" s="34"/>
      <c r="I1578" s="34"/>
      <c r="L1578" s="34"/>
    </row>
    <row r="1579" spans="8:12">
      <c r="H1579" s="34"/>
      <c r="I1579" s="34"/>
      <c r="L1579" s="34"/>
    </row>
    <row r="1580" spans="8:12">
      <c r="H1580" s="34"/>
      <c r="I1580" s="34"/>
      <c r="L1580" s="34"/>
    </row>
    <row r="1581" spans="8:12">
      <c r="H1581" s="34"/>
      <c r="I1581" s="34"/>
      <c r="L1581" s="34"/>
    </row>
    <row r="1582" spans="8:12">
      <c r="H1582" s="34"/>
      <c r="I1582" s="34"/>
      <c r="L1582" s="34"/>
    </row>
    <row r="1583" spans="8:12">
      <c r="H1583" s="34"/>
      <c r="I1583" s="34"/>
      <c r="L1583" s="34"/>
    </row>
    <row r="1584" spans="8:12">
      <c r="H1584" s="34"/>
      <c r="I1584" s="34"/>
      <c r="L1584" s="34"/>
    </row>
    <row r="1585" spans="8:12">
      <c r="H1585" s="34"/>
      <c r="I1585" s="34"/>
      <c r="L1585" s="34"/>
    </row>
    <row r="1586" spans="8:12">
      <c r="H1586" s="34"/>
      <c r="I1586" s="34"/>
      <c r="L1586" s="34"/>
    </row>
    <row r="1587" spans="8:12">
      <c r="H1587" s="34"/>
      <c r="I1587" s="34"/>
      <c r="L1587" s="34"/>
    </row>
    <row r="1588" spans="8:12">
      <c r="H1588" s="34"/>
      <c r="I1588" s="34"/>
      <c r="L1588" s="34"/>
    </row>
    <row r="1589" spans="8:12">
      <c r="H1589" s="34"/>
      <c r="I1589" s="34"/>
      <c r="L1589" s="34"/>
    </row>
    <row r="1590" spans="8:12">
      <c r="H1590" s="34"/>
      <c r="I1590" s="34"/>
      <c r="L1590" s="34"/>
    </row>
    <row r="1591" spans="8:12">
      <c r="H1591" s="34"/>
      <c r="I1591" s="34"/>
      <c r="L1591" s="34"/>
    </row>
    <row r="1592" spans="8:12">
      <c r="H1592" s="34"/>
      <c r="I1592" s="34"/>
      <c r="L1592" s="34"/>
    </row>
    <row r="1593" spans="8:12">
      <c r="H1593" s="34"/>
      <c r="I1593" s="34"/>
      <c r="L1593" s="34"/>
    </row>
    <row r="1594" spans="8:12">
      <c r="H1594" s="34"/>
      <c r="I1594" s="34"/>
      <c r="L1594" s="34"/>
    </row>
    <row r="1595" spans="8:12">
      <c r="H1595" s="34"/>
      <c r="I1595" s="34"/>
      <c r="L1595" s="34"/>
    </row>
    <row r="1596" spans="8:12">
      <c r="H1596" s="34"/>
      <c r="I1596" s="34"/>
      <c r="L1596" s="34"/>
    </row>
    <row r="1597" spans="8:12">
      <c r="H1597" s="34"/>
      <c r="I1597" s="34"/>
      <c r="L1597" s="34"/>
    </row>
    <row r="1598" spans="8:12">
      <c r="H1598" s="34"/>
      <c r="I1598" s="34"/>
      <c r="L1598" s="34"/>
    </row>
    <row r="1599" spans="8:12">
      <c r="H1599" s="34"/>
      <c r="I1599" s="34"/>
      <c r="L1599" s="34"/>
    </row>
    <row r="1600" spans="8:12">
      <c r="H1600" s="34"/>
      <c r="I1600" s="34"/>
      <c r="L1600" s="34"/>
    </row>
    <row r="1601" spans="8:12">
      <c r="H1601" s="34"/>
      <c r="I1601" s="34"/>
      <c r="L1601" s="34"/>
    </row>
    <row r="1602" spans="8:12">
      <c r="H1602" s="34"/>
      <c r="I1602" s="34"/>
      <c r="L1602" s="34"/>
    </row>
    <row r="1603" spans="8:12">
      <c r="H1603" s="34"/>
      <c r="I1603" s="34"/>
      <c r="L1603" s="34"/>
    </row>
    <row r="1604" spans="8:12">
      <c r="H1604" s="34"/>
      <c r="I1604" s="34"/>
      <c r="L1604" s="34"/>
    </row>
    <row r="1605" spans="8:12">
      <c r="H1605" s="34"/>
      <c r="I1605" s="34"/>
      <c r="L1605" s="34"/>
    </row>
    <row r="1606" spans="8:12">
      <c r="H1606" s="34"/>
      <c r="I1606" s="34"/>
      <c r="L1606" s="34"/>
    </row>
    <row r="1607" spans="8:12">
      <c r="H1607" s="34"/>
      <c r="I1607" s="34"/>
      <c r="L1607" s="34"/>
    </row>
    <row r="1608" spans="8:12">
      <c r="H1608" s="34"/>
      <c r="I1608" s="34"/>
      <c r="L1608" s="34"/>
    </row>
    <row r="1609" spans="8:12">
      <c r="H1609" s="34"/>
      <c r="I1609" s="34"/>
      <c r="L1609" s="34"/>
    </row>
    <row r="1610" spans="8:12">
      <c r="H1610" s="34"/>
      <c r="I1610" s="34"/>
      <c r="L1610" s="34"/>
    </row>
    <row r="1611" spans="8:12">
      <c r="H1611" s="34"/>
      <c r="I1611" s="34"/>
      <c r="L1611" s="34"/>
    </row>
    <row r="1612" spans="8:12">
      <c r="H1612" s="34"/>
      <c r="I1612" s="34"/>
      <c r="L1612" s="34"/>
    </row>
    <row r="1613" spans="8:12">
      <c r="H1613" s="34"/>
      <c r="I1613" s="34"/>
      <c r="L1613" s="34"/>
    </row>
    <row r="1614" spans="8:12">
      <c r="H1614" s="34"/>
      <c r="I1614" s="34"/>
      <c r="L1614" s="34"/>
    </row>
    <row r="1615" spans="8:12">
      <c r="H1615" s="34"/>
      <c r="I1615" s="34"/>
      <c r="L1615" s="34"/>
    </row>
    <row r="1616" spans="8:12">
      <c r="H1616" s="34"/>
      <c r="I1616" s="34"/>
      <c r="L1616" s="34"/>
    </row>
    <row r="1617" spans="8:12">
      <c r="H1617" s="34"/>
      <c r="I1617" s="34"/>
      <c r="L1617" s="34"/>
    </row>
    <row r="1618" spans="8:12">
      <c r="H1618" s="34"/>
      <c r="I1618" s="34"/>
      <c r="L1618" s="34"/>
    </row>
    <row r="1619" spans="8:12">
      <c r="H1619" s="34"/>
      <c r="I1619" s="34"/>
      <c r="L1619" s="34"/>
    </row>
    <row r="1620" spans="8:12">
      <c r="H1620" s="34"/>
      <c r="I1620" s="34"/>
      <c r="L1620" s="34"/>
    </row>
    <row r="1621" spans="8:12">
      <c r="H1621" s="34"/>
      <c r="I1621" s="34"/>
      <c r="L1621" s="34"/>
    </row>
    <row r="1622" spans="8:12">
      <c r="H1622" s="34"/>
      <c r="I1622" s="34"/>
      <c r="L1622" s="34"/>
    </row>
    <row r="1623" spans="8:12">
      <c r="H1623" s="34"/>
      <c r="I1623" s="34"/>
      <c r="L1623" s="34"/>
    </row>
    <row r="1624" spans="8:12">
      <c r="H1624" s="34"/>
      <c r="I1624" s="34"/>
      <c r="L1624" s="34"/>
    </row>
    <row r="1625" spans="8:12">
      <c r="H1625" s="34"/>
      <c r="I1625" s="34"/>
      <c r="L1625" s="34"/>
    </row>
    <row r="1626" spans="8:12">
      <c r="H1626" s="34"/>
      <c r="I1626" s="34"/>
      <c r="L1626" s="34"/>
    </row>
    <row r="1627" spans="8:12">
      <c r="H1627" s="34"/>
      <c r="I1627" s="34"/>
      <c r="L1627" s="34"/>
    </row>
    <row r="1628" spans="8:12">
      <c r="H1628" s="34"/>
      <c r="I1628" s="34"/>
      <c r="L1628" s="34"/>
    </row>
    <row r="1629" spans="8:12">
      <c r="H1629" s="34"/>
      <c r="I1629" s="34"/>
      <c r="L1629" s="34"/>
    </row>
    <row r="1630" spans="8:12">
      <c r="H1630" s="34"/>
      <c r="I1630" s="34"/>
      <c r="L1630" s="34"/>
    </row>
    <row r="1631" spans="8:12">
      <c r="H1631" s="34"/>
      <c r="I1631" s="34"/>
      <c r="L1631" s="34"/>
    </row>
    <row r="1632" spans="8:12">
      <c r="H1632" s="34"/>
      <c r="I1632" s="34"/>
      <c r="L1632" s="34"/>
    </row>
    <row r="1633" spans="8:12">
      <c r="H1633" s="34"/>
      <c r="I1633" s="34"/>
      <c r="L1633" s="34"/>
    </row>
    <row r="1634" spans="8:12">
      <c r="H1634" s="34"/>
      <c r="I1634" s="34"/>
      <c r="L1634" s="34"/>
    </row>
    <row r="1635" spans="8:12">
      <c r="H1635" s="34"/>
      <c r="I1635" s="34"/>
      <c r="L1635" s="34"/>
    </row>
    <row r="1636" spans="8:12">
      <c r="H1636" s="34"/>
      <c r="I1636" s="34"/>
      <c r="L1636" s="34"/>
    </row>
    <row r="1637" spans="8:12">
      <c r="H1637" s="34"/>
      <c r="I1637" s="34"/>
      <c r="L1637" s="34"/>
    </row>
    <row r="1638" spans="8:12">
      <c r="H1638" s="34"/>
      <c r="I1638" s="34"/>
      <c r="L1638" s="34"/>
    </row>
    <row r="1639" spans="8:12">
      <c r="H1639" s="34"/>
      <c r="I1639" s="34"/>
      <c r="L1639" s="34"/>
    </row>
    <row r="1640" spans="8:12">
      <c r="H1640" s="34"/>
      <c r="I1640" s="34"/>
      <c r="L1640" s="34"/>
    </row>
    <row r="1641" spans="8:12">
      <c r="H1641" s="34"/>
      <c r="I1641" s="34"/>
      <c r="L1641" s="34"/>
    </row>
    <row r="1642" spans="8:12">
      <c r="H1642" s="34"/>
      <c r="I1642" s="34"/>
      <c r="L1642" s="34"/>
    </row>
    <row r="1643" spans="8:12">
      <c r="H1643" s="34"/>
      <c r="I1643" s="34"/>
      <c r="L1643" s="34"/>
    </row>
    <row r="1644" spans="8:12">
      <c r="H1644" s="34"/>
      <c r="I1644" s="34"/>
      <c r="L1644" s="34"/>
    </row>
    <row r="1645" spans="8:12">
      <c r="H1645" s="34"/>
      <c r="I1645" s="34"/>
      <c r="L1645" s="34"/>
    </row>
    <row r="1646" spans="8:12">
      <c r="H1646" s="34"/>
      <c r="I1646" s="34"/>
      <c r="L1646" s="34"/>
    </row>
    <row r="1647" spans="8:12">
      <c r="H1647" s="34"/>
      <c r="I1647" s="34"/>
      <c r="L1647" s="34"/>
    </row>
    <row r="1648" spans="8:12">
      <c r="H1648" s="34"/>
      <c r="I1648" s="34"/>
      <c r="L1648" s="34"/>
    </row>
    <row r="1649" spans="8:12">
      <c r="H1649" s="34"/>
      <c r="I1649" s="34"/>
      <c r="L1649" s="34"/>
    </row>
    <row r="1650" spans="8:12">
      <c r="H1650" s="34"/>
      <c r="I1650" s="34"/>
      <c r="L1650" s="34"/>
    </row>
    <row r="1651" spans="8:12">
      <c r="H1651" s="34"/>
      <c r="I1651" s="34"/>
      <c r="L1651" s="34"/>
    </row>
    <row r="1652" spans="8:12">
      <c r="H1652" s="34"/>
      <c r="I1652" s="34"/>
      <c r="L1652" s="34"/>
    </row>
    <row r="1653" spans="8:12">
      <c r="H1653" s="34"/>
      <c r="I1653" s="34"/>
      <c r="L1653" s="34"/>
    </row>
    <row r="1654" spans="8:12">
      <c r="H1654" s="34"/>
      <c r="I1654" s="34"/>
      <c r="L1654" s="34"/>
    </row>
    <row r="1655" spans="8:12">
      <c r="H1655" s="34"/>
      <c r="I1655" s="34"/>
      <c r="L1655" s="34"/>
    </row>
    <row r="1656" spans="8:12">
      <c r="H1656" s="34"/>
      <c r="I1656" s="34"/>
      <c r="L1656" s="34"/>
    </row>
    <row r="1657" spans="8:12">
      <c r="H1657" s="34"/>
      <c r="I1657" s="34"/>
      <c r="L1657" s="34"/>
    </row>
    <row r="1658" spans="8:12">
      <c r="H1658" s="34"/>
      <c r="I1658" s="34"/>
      <c r="L1658" s="34"/>
    </row>
    <row r="1659" spans="8:12">
      <c r="H1659" s="34"/>
      <c r="I1659" s="34"/>
      <c r="L1659" s="34"/>
    </row>
    <row r="1660" spans="8:12">
      <c r="H1660" s="34"/>
      <c r="I1660" s="34"/>
      <c r="L1660" s="34"/>
    </row>
    <row r="1661" spans="8:12">
      <c r="H1661" s="34"/>
      <c r="I1661" s="34"/>
      <c r="L1661" s="34"/>
    </row>
    <row r="1662" spans="8:12">
      <c r="H1662" s="34"/>
      <c r="I1662" s="34"/>
      <c r="L1662" s="34"/>
    </row>
    <row r="1663" spans="8:12">
      <c r="H1663" s="34"/>
      <c r="I1663" s="34"/>
      <c r="L1663" s="34"/>
    </row>
    <row r="1664" spans="8:12">
      <c r="H1664" s="34"/>
      <c r="I1664" s="34"/>
      <c r="L1664" s="34"/>
    </row>
    <row r="1665" spans="8:12">
      <c r="H1665" s="34"/>
      <c r="I1665" s="34"/>
      <c r="L1665" s="34"/>
    </row>
    <row r="1666" spans="8:12">
      <c r="H1666" s="34"/>
      <c r="I1666" s="34"/>
      <c r="L1666" s="34"/>
    </row>
    <row r="1667" spans="8:12">
      <c r="H1667" s="34"/>
      <c r="I1667" s="34"/>
      <c r="L1667" s="34"/>
    </row>
    <row r="1668" spans="8:12">
      <c r="H1668" s="34"/>
      <c r="I1668" s="34"/>
      <c r="L1668" s="34"/>
    </row>
    <row r="1669" spans="8:12">
      <c r="H1669" s="34"/>
      <c r="I1669" s="34"/>
      <c r="L1669" s="34"/>
    </row>
    <row r="1670" spans="8:12">
      <c r="H1670" s="34"/>
      <c r="I1670" s="34"/>
      <c r="L1670" s="34"/>
    </row>
    <row r="1671" spans="8:12">
      <c r="H1671" s="34"/>
      <c r="I1671" s="34"/>
      <c r="L1671" s="34"/>
    </row>
    <row r="1672" spans="8:12">
      <c r="H1672" s="34"/>
      <c r="I1672" s="34"/>
      <c r="L1672" s="34"/>
    </row>
    <row r="1673" spans="8:12">
      <c r="H1673" s="34"/>
      <c r="I1673" s="34"/>
      <c r="L1673" s="34"/>
    </row>
    <row r="1674" spans="8:12">
      <c r="H1674" s="34"/>
      <c r="I1674" s="34"/>
      <c r="L1674" s="34"/>
    </row>
    <row r="1675" spans="8:12">
      <c r="H1675" s="34"/>
      <c r="I1675" s="34"/>
      <c r="L1675" s="34"/>
    </row>
    <row r="1676" spans="8:12">
      <c r="H1676" s="34"/>
      <c r="I1676" s="34"/>
      <c r="L1676" s="34"/>
    </row>
    <row r="1677" spans="8:12">
      <c r="H1677" s="34"/>
      <c r="I1677" s="34"/>
      <c r="L1677" s="34"/>
    </row>
    <row r="1678" spans="8:12">
      <c r="H1678" s="34"/>
      <c r="I1678" s="34"/>
      <c r="L1678" s="34"/>
    </row>
    <row r="1679" spans="8:12">
      <c r="H1679" s="34"/>
      <c r="I1679" s="34"/>
      <c r="L1679" s="34"/>
    </row>
    <row r="1680" spans="8:12">
      <c r="H1680" s="34"/>
      <c r="I1680" s="34"/>
      <c r="L1680" s="34"/>
    </row>
    <row r="1681" spans="8:12">
      <c r="H1681" s="34"/>
      <c r="I1681" s="34"/>
      <c r="L1681" s="34"/>
    </row>
    <row r="1682" spans="8:12">
      <c r="H1682" s="34"/>
      <c r="I1682" s="34"/>
      <c r="L1682" s="34"/>
    </row>
    <row r="1683" spans="8:12">
      <c r="H1683" s="34"/>
      <c r="I1683" s="34"/>
      <c r="L1683" s="34"/>
    </row>
    <row r="1684" spans="8:12">
      <c r="H1684" s="34"/>
      <c r="I1684" s="34"/>
      <c r="L1684" s="34"/>
    </row>
    <row r="1685" spans="8:12">
      <c r="H1685" s="34"/>
      <c r="I1685" s="34"/>
      <c r="L1685" s="34"/>
    </row>
    <row r="1686" spans="8:12">
      <c r="H1686" s="34"/>
      <c r="I1686" s="34"/>
      <c r="L1686" s="34"/>
    </row>
    <row r="1687" spans="8:12">
      <c r="H1687" s="34"/>
      <c r="I1687" s="34"/>
      <c r="L1687" s="34"/>
    </row>
    <row r="1688" spans="8:12">
      <c r="H1688" s="34"/>
      <c r="I1688" s="34"/>
      <c r="L1688" s="34"/>
    </row>
    <row r="1689" spans="8:12">
      <c r="H1689" s="34"/>
      <c r="I1689" s="34"/>
      <c r="L1689" s="34"/>
    </row>
    <row r="1690" spans="8:12">
      <c r="H1690" s="34"/>
      <c r="I1690" s="34"/>
      <c r="L1690" s="34"/>
    </row>
    <row r="1691" spans="8:12">
      <c r="H1691" s="34"/>
      <c r="I1691" s="34"/>
      <c r="L1691" s="34"/>
    </row>
    <row r="1692" spans="8:12">
      <c r="H1692" s="34"/>
      <c r="I1692" s="34"/>
      <c r="L1692" s="34"/>
    </row>
    <row r="1693" spans="8:12">
      <c r="H1693" s="34"/>
      <c r="I1693" s="34"/>
      <c r="L1693" s="34"/>
    </row>
    <row r="1694" spans="8:12">
      <c r="H1694" s="34"/>
      <c r="I1694" s="34"/>
      <c r="L1694" s="34"/>
    </row>
    <row r="1695" spans="8:12">
      <c r="H1695" s="34"/>
      <c r="I1695" s="34"/>
      <c r="L1695" s="34"/>
    </row>
    <row r="1696" spans="8:12">
      <c r="H1696" s="34"/>
      <c r="I1696" s="34"/>
      <c r="L1696" s="34"/>
    </row>
    <row r="1697" spans="8:12">
      <c r="H1697" s="34"/>
      <c r="I1697" s="34"/>
      <c r="L1697" s="34"/>
    </row>
    <row r="1698" spans="8:12">
      <c r="H1698" s="34"/>
      <c r="I1698" s="34"/>
      <c r="L1698" s="34"/>
    </row>
    <row r="1699" spans="8:12">
      <c r="H1699" s="34"/>
      <c r="I1699" s="34"/>
      <c r="L1699" s="34"/>
    </row>
    <row r="1700" spans="8:12">
      <c r="H1700" s="34"/>
      <c r="I1700" s="34"/>
      <c r="L1700" s="34"/>
    </row>
    <row r="1701" spans="8:12">
      <c r="H1701" s="34"/>
      <c r="I1701" s="34"/>
      <c r="L1701" s="34"/>
    </row>
    <row r="1702" spans="8:12">
      <c r="H1702" s="34"/>
      <c r="I1702" s="34"/>
      <c r="L1702" s="34"/>
    </row>
    <row r="1703" spans="8:12">
      <c r="H1703" s="34"/>
      <c r="I1703" s="34"/>
      <c r="L1703" s="34"/>
    </row>
    <row r="1704" spans="8:12">
      <c r="H1704" s="34"/>
      <c r="I1704" s="34"/>
      <c r="L1704" s="34"/>
    </row>
    <row r="1705" spans="8:12">
      <c r="H1705" s="34"/>
      <c r="I1705" s="34"/>
      <c r="L1705" s="34"/>
    </row>
    <row r="1706" spans="8:12">
      <c r="H1706" s="34"/>
      <c r="I1706" s="34"/>
      <c r="L1706" s="34"/>
    </row>
    <row r="1707" spans="8:12">
      <c r="H1707" s="34"/>
      <c r="I1707" s="34"/>
      <c r="L1707" s="34"/>
    </row>
    <row r="1708" spans="8:12">
      <c r="H1708" s="34"/>
      <c r="I1708" s="34"/>
      <c r="L1708" s="34"/>
    </row>
    <row r="1709" spans="8:12">
      <c r="H1709" s="34"/>
      <c r="I1709" s="34"/>
      <c r="L1709" s="34"/>
    </row>
    <row r="1710" spans="8:12">
      <c r="H1710" s="34"/>
      <c r="I1710" s="34"/>
      <c r="L1710" s="34"/>
    </row>
    <row r="1711" spans="8:12">
      <c r="H1711" s="34"/>
      <c r="I1711" s="34"/>
      <c r="L1711" s="34"/>
    </row>
    <row r="1712" spans="8:12">
      <c r="H1712" s="34"/>
      <c r="I1712" s="34"/>
      <c r="L1712" s="34"/>
    </row>
    <row r="1713" spans="8:12">
      <c r="H1713" s="34"/>
      <c r="I1713" s="34"/>
      <c r="L1713" s="34"/>
    </row>
    <row r="1714" spans="8:12">
      <c r="H1714" s="34"/>
      <c r="I1714" s="34"/>
      <c r="L1714" s="34"/>
    </row>
    <row r="1715" spans="8:12">
      <c r="H1715" s="34"/>
      <c r="I1715" s="34"/>
      <c r="L1715" s="34"/>
    </row>
    <row r="1716" spans="8:12">
      <c r="H1716" s="34"/>
      <c r="I1716" s="34"/>
      <c r="L1716" s="34"/>
    </row>
    <row r="1717" spans="8:12">
      <c r="H1717" s="34"/>
      <c r="I1717" s="34"/>
      <c r="L1717" s="34"/>
    </row>
    <row r="1718" spans="8:12">
      <c r="H1718" s="34"/>
      <c r="I1718" s="34"/>
      <c r="L1718" s="34"/>
    </row>
    <row r="1719" spans="8:12">
      <c r="H1719" s="34"/>
      <c r="I1719" s="34"/>
      <c r="L1719" s="34"/>
    </row>
    <row r="1720" spans="8:12">
      <c r="H1720" s="34"/>
      <c r="I1720" s="34"/>
      <c r="L1720" s="34"/>
    </row>
    <row r="1721" spans="8:12">
      <c r="H1721" s="34"/>
      <c r="I1721" s="34"/>
      <c r="L1721" s="34"/>
    </row>
    <row r="1722" spans="8:12">
      <c r="H1722" s="34"/>
      <c r="I1722" s="34"/>
      <c r="L1722" s="34"/>
    </row>
    <row r="1723" spans="8:12">
      <c r="H1723" s="34"/>
      <c r="I1723" s="34"/>
      <c r="L1723" s="34"/>
    </row>
    <row r="1724" spans="8:12">
      <c r="H1724" s="34"/>
      <c r="I1724" s="34"/>
      <c r="L1724" s="34"/>
    </row>
    <row r="1725" spans="8:12">
      <c r="H1725" s="34"/>
      <c r="I1725" s="34"/>
      <c r="L1725" s="34"/>
    </row>
    <row r="1726" spans="8:12">
      <c r="H1726" s="34"/>
      <c r="I1726" s="34"/>
      <c r="L1726" s="34"/>
    </row>
    <row r="1727" spans="8:12">
      <c r="H1727" s="34"/>
      <c r="I1727" s="34"/>
      <c r="L1727" s="34"/>
    </row>
    <row r="1728" spans="8:12">
      <c r="H1728" s="34"/>
      <c r="I1728" s="34"/>
      <c r="L1728" s="34"/>
    </row>
    <row r="1729" spans="8:12">
      <c r="H1729" s="34"/>
      <c r="I1729" s="34"/>
      <c r="L1729" s="34"/>
    </row>
    <row r="1730" spans="8:12">
      <c r="H1730" s="34"/>
      <c r="I1730" s="34"/>
      <c r="L1730" s="34"/>
    </row>
    <row r="1731" spans="8:12">
      <c r="H1731" s="34"/>
      <c r="I1731" s="34"/>
      <c r="L1731" s="34"/>
    </row>
    <row r="1732" spans="8:12">
      <c r="H1732" s="34"/>
      <c r="I1732" s="34"/>
      <c r="L1732" s="34"/>
    </row>
    <row r="1733" spans="8:12">
      <c r="H1733" s="34"/>
      <c r="I1733" s="34"/>
      <c r="L1733" s="34"/>
    </row>
    <row r="1734" spans="8:12">
      <c r="H1734" s="34"/>
      <c r="I1734" s="34"/>
      <c r="L1734" s="34"/>
    </row>
    <row r="1735" spans="8:12">
      <c r="H1735" s="34"/>
      <c r="I1735" s="34"/>
      <c r="L1735" s="34"/>
    </row>
    <row r="1736" spans="8:12">
      <c r="H1736" s="34"/>
      <c r="I1736" s="34"/>
      <c r="L1736" s="34"/>
    </row>
    <row r="1737" spans="8:12">
      <c r="H1737" s="34"/>
      <c r="I1737" s="34"/>
      <c r="L1737" s="34"/>
    </row>
    <row r="1738" spans="8:12">
      <c r="H1738" s="34"/>
      <c r="I1738" s="34"/>
      <c r="L1738" s="34"/>
    </row>
    <row r="1739" spans="8:12">
      <c r="H1739" s="34"/>
      <c r="I1739" s="34"/>
      <c r="L1739" s="34"/>
    </row>
    <row r="1740" spans="8:12">
      <c r="H1740" s="34"/>
      <c r="I1740" s="34"/>
      <c r="L1740" s="34"/>
    </row>
    <row r="1741" spans="8:12">
      <c r="H1741" s="34"/>
      <c r="I1741" s="34"/>
      <c r="L1741" s="34"/>
    </row>
    <row r="1742" spans="8:12">
      <c r="H1742" s="34"/>
      <c r="I1742" s="34"/>
      <c r="L1742" s="34"/>
    </row>
    <row r="1743" spans="8:12">
      <c r="H1743" s="34"/>
      <c r="I1743" s="34"/>
      <c r="L1743" s="34"/>
    </row>
    <row r="1744" spans="8:12">
      <c r="H1744" s="34"/>
      <c r="I1744" s="34"/>
      <c r="L1744" s="34"/>
    </row>
    <row r="1745" spans="8:12">
      <c r="H1745" s="34"/>
      <c r="I1745" s="34"/>
      <c r="L1745" s="34"/>
    </row>
    <row r="1746" spans="8:12">
      <c r="H1746" s="34"/>
      <c r="I1746" s="34"/>
      <c r="L1746" s="34"/>
    </row>
    <row r="1747" spans="8:12">
      <c r="H1747" s="34"/>
      <c r="I1747" s="34"/>
      <c r="L1747" s="34"/>
    </row>
    <row r="1748" spans="8:12">
      <c r="H1748" s="34"/>
      <c r="I1748" s="34"/>
      <c r="L1748" s="34"/>
    </row>
    <row r="1749" spans="8:12">
      <c r="H1749" s="34"/>
      <c r="I1749" s="34"/>
      <c r="L1749" s="34"/>
    </row>
    <row r="1750" spans="8:12">
      <c r="H1750" s="34"/>
      <c r="I1750" s="34"/>
      <c r="L1750" s="34"/>
    </row>
    <row r="1751" spans="8:12">
      <c r="H1751" s="34"/>
      <c r="I1751" s="34"/>
      <c r="L1751" s="34"/>
    </row>
    <row r="1752" spans="8:12">
      <c r="H1752" s="34"/>
      <c r="I1752" s="34"/>
      <c r="L1752" s="34"/>
    </row>
    <row r="1753" spans="8:12">
      <c r="H1753" s="34"/>
      <c r="I1753" s="34"/>
      <c r="L1753" s="34"/>
    </row>
    <row r="1754" spans="8:12">
      <c r="H1754" s="34"/>
      <c r="I1754" s="34"/>
      <c r="L1754" s="34"/>
    </row>
    <row r="1755" spans="8:12">
      <c r="H1755" s="34"/>
      <c r="I1755" s="34"/>
      <c r="L1755" s="34"/>
    </row>
    <row r="1756" spans="8:12">
      <c r="H1756" s="34"/>
      <c r="I1756" s="34"/>
      <c r="L1756" s="34"/>
    </row>
    <row r="1757" spans="8:12">
      <c r="H1757" s="34"/>
      <c r="I1757" s="34"/>
      <c r="L1757" s="34"/>
    </row>
    <row r="1758" spans="8:12">
      <c r="H1758" s="34"/>
      <c r="I1758" s="34"/>
      <c r="L1758" s="34"/>
    </row>
    <row r="1759" spans="8:12">
      <c r="H1759" s="34"/>
      <c r="I1759" s="34"/>
      <c r="L1759" s="34"/>
    </row>
    <row r="1760" spans="8:12">
      <c r="H1760" s="34"/>
      <c r="I1760" s="34"/>
      <c r="L1760" s="34"/>
    </row>
    <row r="1761" spans="8:12">
      <c r="H1761" s="34"/>
      <c r="I1761" s="34"/>
      <c r="L1761" s="34"/>
    </row>
    <row r="1762" spans="8:12">
      <c r="H1762" s="34"/>
      <c r="I1762" s="34"/>
      <c r="L1762" s="34"/>
    </row>
    <row r="1763" spans="8:12">
      <c r="H1763" s="34"/>
      <c r="I1763" s="34"/>
      <c r="L1763" s="34"/>
    </row>
    <row r="1764" spans="8:12">
      <c r="H1764" s="34"/>
      <c r="I1764" s="34"/>
      <c r="L1764" s="34"/>
    </row>
    <row r="1765" spans="8:12">
      <c r="H1765" s="34"/>
      <c r="I1765" s="34"/>
      <c r="L1765" s="34"/>
    </row>
    <row r="1766" spans="8:12">
      <c r="H1766" s="34"/>
      <c r="I1766" s="34"/>
      <c r="L1766" s="34"/>
    </row>
    <row r="1767" spans="8:12">
      <c r="H1767" s="34"/>
      <c r="I1767" s="34"/>
      <c r="L1767" s="34"/>
    </row>
    <row r="1768" spans="8:12">
      <c r="H1768" s="34"/>
      <c r="I1768" s="34"/>
      <c r="L1768" s="34"/>
    </row>
    <row r="1769" spans="8:12">
      <c r="H1769" s="34"/>
      <c r="I1769" s="34"/>
      <c r="L1769" s="34"/>
    </row>
    <row r="1770" spans="8:12">
      <c r="H1770" s="34"/>
      <c r="I1770" s="34"/>
      <c r="L1770" s="34"/>
    </row>
    <row r="1771" spans="8:12">
      <c r="H1771" s="34"/>
      <c r="I1771" s="34"/>
      <c r="L1771" s="34"/>
    </row>
    <row r="1772" spans="8:12">
      <c r="H1772" s="34"/>
      <c r="I1772" s="34"/>
      <c r="L1772" s="34"/>
    </row>
    <row r="1773" spans="8:12">
      <c r="H1773" s="34"/>
      <c r="I1773" s="34"/>
      <c r="L1773" s="34"/>
    </row>
    <row r="1774" spans="8:12">
      <c r="H1774" s="34"/>
      <c r="I1774" s="34"/>
      <c r="L1774" s="34"/>
    </row>
    <row r="1775" spans="8:12">
      <c r="H1775" s="34"/>
      <c r="I1775" s="34"/>
      <c r="L1775" s="34"/>
    </row>
    <row r="1776" spans="8:12">
      <c r="H1776" s="34"/>
      <c r="I1776" s="34"/>
      <c r="L1776" s="34"/>
    </row>
    <row r="1777" spans="8:12">
      <c r="H1777" s="34"/>
      <c r="I1777" s="34"/>
      <c r="L1777" s="34"/>
    </row>
    <row r="1778" spans="8:12">
      <c r="H1778" s="34"/>
      <c r="I1778" s="34"/>
      <c r="L1778" s="34"/>
    </row>
    <row r="1779" spans="8:12">
      <c r="H1779" s="34"/>
      <c r="I1779" s="34"/>
      <c r="L1779" s="34"/>
    </row>
    <row r="1780" spans="8:12">
      <c r="H1780" s="34"/>
      <c r="I1780" s="34"/>
      <c r="L1780" s="34"/>
    </row>
    <row r="1781" spans="8:12">
      <c r="H1781" s="34"/>
      <c r="I1781" s="34"/>
      <c r="L1781" s="34"/>
    </row>
    <row r="1782" spans="8:12">
      <c r="H1782" s="34"/>
      <c r="I1782" s="34"/>
      <c r="L1782" s="34"/>
    </row>
    <row r="1783" spans="8:12">
      <c r="H1783" s="34"/>
      <c r="I1783" s="34"/>
      <c r="L1783" s="34"/>
    </row>
    <row r="1784" spans="8:12">
      <c r="H1784" s="34"/>
      <c r="I1784" s="34"/>
      <c r="L1784" s="34"/>
    </row>
    <row r="1785" spans="8:12">
      <c r="H1785" s="34"/>
      <c r="I1785" s="34"/>
      <c r="L1785" s="34"/>
    </row>
    <row r="1786" spans="8:12">
      <c r="H1786" s="34"/>
      <c r="I1786" s="34"/>
      <c r="L1786" s="34"/>
    </row>
    <row r="1787" spans="8:12">
      <c r="H1787" s="34"/>
      <c r="I1787" s="34"/>
      <c r="L1787" s="34"/>
    </row>
    <row r="1788" spans="8:12">
      <c r="H1788" s="34"/>
      <c r="I1788" s="34"/>
      <c r="L1788" s="34"/>
    </row>
    <row r="1789" spans="8:12">
      <c r="H1789" s="34"/>
      <c r="I1789" s="34"/>
      <c r="L1789" s="34"/>
    </row>
    <row r="1790" spans="8:12">
      <c r="H1790" s="34"/>
      <c r="I1790" s="34"/>
      <c r="L1790" s="34"/>
    </row>
    <row r="1791" spans="8:12">
      <c r="H1791" s="34"/>
      <c r="I1791" s="34"/>
      <c r="L1791" s="34"/>
    </row>
    <row r="1792" spans="8:12">
      <c r="H1792" s="34"/>
      <c r="I1792" s="34"/>
      <c r="L1792" s="34"/>
    </row>
    <row r="1793" spans="8:12">
      <c r="H1793" s="34"/>
      <c r="I1793" s="34"/>
      <c r="L1793" s="34"/>
    </row>
    <row r="1794" spans="8:12">
      <c r="H1794" s="34"/>
      <c r="I1794" s="34"/>
      <c r="L1794" s="34"/>
    </row>
    <row r="1795" spans="8:12">
      <c r="H1795" s="34"/>
      <c r="I1795" s="34"/>
      <c r="L1795" s="34"/>
    </row>
    <row r="1796" spans="8:12">
      <c r="H1796" s="34"/>
      <c r="I1796" s="34"/>
      <c r="L1796" s="34"/>
    </row>
    <row r="1797" spans="8:12">
      <c r="H1797" s="34"/>
      <c r="I1797" s="34"/>
      <c r="L1797" s="34"/>
    </row>
    <row r="1798" spans="8:12">
      <c r="H1798" s="34"/>
      <c r="I1798" s="34"/>
      <c r="L1798" s="34"/>
    </row>
    <row r="1799" spans="8:12">
      <c r="H1799" s="34"/>
      <c r="I1799" s="34"/>
      <c r="L1799" s="34"/>
    </row>
    <row r="1800" spans="8:12">
      <c r="H1800" s="34"/>
      <c r="I1800" s="34"/>
      <c r="L1800" s="34"/>
    </row>
    <row r="1801" spans="8:12">
      <c r="H1801" s="34"/>
      <c r="I1801" s="34"/>
      <c r="L1801" s="34"/>
    </row>
    <row r="1802" spans="8:12">
      <c r="H1802" s="34"/>
      <c r="I1802" s="34"/>
      <c r="L1802" s="34"/>
    </row>
    <row r="1803" spans="8:12">
      <c r="H1803" s="34"/>
      <c r="I1803" s="34"/>
      <c r="L1803" s="34"/>
    </row>
    <row r="1804" spans="8:12">
      <c r="H1804" s="34"/>
      <c r="I1804" s="34"/>
      <c r="L1804" s="34"/>
    </row>
    <row r="1805" spans="8:12">
      <c r="H1805" s="34"/>
      <c r="I1805" s="34"/>
      <c r="L1805" s="34"/>
    </row>
    <row r="1806" spans="8:12">
      <c r="H1806" s="34"/>
      <c r="I1806" s="34"/>
      <c r="L1806" s="34"/>
    </row>
    <row r="1807" spans="8:12">
      <c r="H1807" s="34"/>
      <c r="I1807" s="34"/>
      <c r="L1807" s="34"/>
    </row>
    <row r="1808" spans="8:12">
      <c r="H1808" s="34"/>
      <c r="I1808" s="34"/>
      <c r="L1808" s="34"/>
    </row>
    <row r="1809" spans="8:12">
      <c r="H1809" s="34"/>
      <c r="I1809" s="34"/>
      <c r="L1809" s="34"/>
    </row>
    <row r="1810" spans="8:12">
      <c r="H1810" s="34"/>
      <c r="I1810" s="34"/>
      <c r="L1810" s="34"/>
    </row>
    <row r="1811" spans="8:12">
      <c r="H1811" s="34"/>
      <c r="I1811" s="34"/>
      <c r="L1811" s="34"/>
    </row>
    <row r="1812" spans="8:12">
      <c r="H1812" s="34"/>
      <c r="I1812" s="34"/>
      <c r="L1812" s="34"/>
    </row>
    <row r="1813" spans="8:12">
      <c r="H1813" s="34"/>
      <c r="I1813" s="34"/>
      <c r="L1813" s="34"/>
    </row>
    <row r="1814" spans="8:12">
      <c r="H1814" s="34"/>
      <c r="I1814" s="34"/>
      <c r="L1814" s="34"/>
    </row>
    <row r="1815" spans="8:12">
      <c r="H1815" s="34"/>
      <c r="I1815" s="34"/>
      <c r="L1815" s="34"/>
    </row>
    <row r="1816" spans="8:12">
      <c r="H1816" s="34"/>
      <c r="I1816" s="34"/>
      <c r="L1816" s="34"/>
    </row>
    <row r="1817" spans="8:12">
      <c r="H1817" s="34"/>
      <c r="I1817" s="34"/>
      <c r="L1817" s="34"/>
    </row>
    <row r="1818" spans="8:12">
      <c r="H1818" s="34"/>
      <c r="I1818" s="34"/>
      <c r="L1818" s="34"/>
    </row>
    <row r="1819" spans="8:12">
      <c r="H1819" s="34"/>
      <c r="I1819" s="34"/>
      <c r="L1819" s="34"/>
    </row>
    <row r="1820" spans="8:12">
      <c r="H1820" s="34"/>
      <c r="I1820" s="34"/>
      <c r="L1820" s="34"/>
    </row>
    <row r="1821" spans="8:12">
      <c r="H1821" s="34"/>
      <c r="I1821" s="34"/>
      <c r="L1821" s="34"/>
    </row>
    <row r="1822" spans="8:12">
      <c r="H1822" s="34"/>
      <c r="I1822" s="34"/>
      <c r="L1822" s="34"/>
    </row>
    <row r="1823" spans="8:12">
      <c r="H1823" s="34"/>
      <c r="I1823" s="34"/>
      <c r="L1823" s="34"/>
    </row>
    <row r="1824" spans="8:12">
      <c r="H1824" s="34"/>
      <c r="I1824" s="34"/>
      <c r="L1824" s="34"/>
    </row>
    <row r="1825" spans="8:12">
      <c r="H1825" s="34"/>
      <c r="I1825" s="34"/>
      <c r="L1825" s="34"/>
    </row>
    <row r="1826" spans="8:12">
      <c r="H1826" s="34"/>
      <c r="I1826" s="34"/>
      <c r="L1826" s="34"/>
    </row>
    <row r="1827" spans="8:12">
      <c r="H1827" s="34"/>
      <c r="I1827" s="34"/>
      <c r="L1827" s="34"/>
    </row>
    <row r="1828" spans="8:12">
      <c r="H1828" s="34"/>
      <c r="I1828" s="34"/>
      <c r="L1828" s="34"/>
    </row>
    <row r="1829" spans="8:12">
      <c r="H1829" s="34"/>
      <c r="I1829" s="34"/>
      <c r="L1829" s="34"/>
    </row>
    <row r="1830" spans="8:12">
      <c r="H1830" s="34"/>
      <c r="I1830" s="34"/>
      <c r="L1830" s="34"/>
    </row>
    <row r="1831" spans="8:12">
      <c r="H1831" s="34"/>
      <c r="I1831" s="34"/>
      <c r="L1831" s="34"/>
    </row>
    <row r="1832" spans="8:12">
      <c r="H1832" s="34"/>
      <c r="I1832" s="34"/>
      <c r="L1832" s="34"/>
    </row>
    <row r="1833" spans="8:12">
      <c r="H1833" s="34"/>
      <c r="I1833" s="34"/>
      <c r="L1833" s="34"/>
    </row>
    <row r="1834" spans="8:12">
      <c r="H1834" s="34"/>
      <c r="I1834" s="34"/>
      <c r="L1834" s="34"/>
    </row>
    <row r="1835" spans="8:12">
      <c r="H1835" s="34"/>
      <c r="I1835" s="34"/>
      <c r="L1835" s="34"/>
    </row>
    <row r="1836" spans="8:12">
      <c r="H1836" s="34"/>
      <c r="I1836" s="34"/>
      <c r="L1836" s="34"/>
    </row>
    <row r="1837" spans="8:12">
      <c r="H1837" s="34"/>
      <c r="I1837" s="34"/>
      <c r="L1837" s="34"/>
    </row>
    <row r="1838" spans="8:12">
      <c r="H1838" s="34"/>
      <c r="I1838" s="34"/>
      <c r="L1838" s="34"/>
    </row>
    <row r="1839" spans="8:12">
      <c r="H1839" s="34"/>
      <c r="I1839" s="34"/>
      <c r="L1839" s="34"/>
    </row>
    <row r="1840" spans="8:12">
      <c r="H1840" s="34"/>
      <c r="I1840" s="34"/>
      <c r="L1840" s="34"/>
    </row>
    <row r="1841" spans="8:12">
      <c r="H1841" s="34"/>
      <c r="I1841" s="34"/>
      <c r="L1841" s="34"/>
    </row>
    <row r="1842" spans="8:12">
      <c r="H1842" s="34"/>
      <c r="I1842" s="34"/>
      <c r="L1842" s="34"/>
    </row>
    <row r="1843" spans="8:12">
      <c r="H1843" s="34"/>
      <c r="I1843" s="34"/>
      <c r="L1843" s="34"/>
    </row>
    <row r="1844" spans="8:12">
      <c r="H1844" s="34"/>
      <c r="I1844" s="34"/>
      <c r="L1844" s="34"/>
    </row>
    <row r="1845" spans="8:12">
      <c r="H1845" s="34"/>
      <c r="I1845" s="34"/>
      <c r="L1845" s="34"/>
    </row>
    <row r="1846" spans="8:12">
      <c r="H1846" s="34"/>
      <c r="I1846" s="34"/>
      <c r="L1846" s="34"/>
    </row>
    <row r="1847" spans="8:12">
      <c r="H1847" s="34"/>
      <c r="I1847" s="34"/>
      <c r="L1847" s="34"/>
    </row>
    <row r="1848" spans="8:12">
      <c r="H1848" s="34"/>
      <c r="I1848" s="34"/>
      <c r="L1848" s="34"/>
    </row>
    <row r="1849" spans="8:12">
      <c r="H1849" s="34"/>
      <c r="I1849" s="34"/>
      <c r="L1849" s="34"/>
    </row>
    <row r="1850" spans="8:12">
      <c r="H1850" s="34"/>
      <c r="I1850" s="34"/>
      <c r="L1850" s="34"/>
    </row>
    <row r="1851" spans="8:12">
      <c r="H1851" s="34"/>
      <c r="I1851" s="34"/>
      <c r="L1851" s="34"/>
    </row>
    <row r="1852" spans="8:12">
      <c r="H1852" s="34"/>
      <c r="I1852" s="34"/>
      <c r="L1852" s="34"/>
    </row>
    <row r="1853" spans="8:12">
      <c r="H1853" s="34"/>
      <c r="I1853" s="34"/>
      <c r="L1853" s="34"/>
    </row>
    <row r="1854" spans="8:12">
      <c r="H1854" s="34"/>
      <c r="I1854" s="34"/>
      <c r="L1854" s="34"/>
    </row>
    <row r="1855" spans="8:12">
      <c r="H1855" s="34"/>
      <c r="I1855" s="34"/>
      <c r="L1855" s="34"/>
    </row>
    <row r="1856" spans="8:12">
      <c r="H1856" s="34"/>
      <c r="I1856" s="34"/>
      <c r="L1856" s="34"/>
    </row>
    <row r="1857" spans="8:12">
      <c r="H1857" s="34"/>
      <c r="I1857" s="34"/>
      <c r="L1857" s="34"/>
    </row>
    <row r="1858" spans="8:12">
      <c r="H1858" s="34"/>
      <c r="I1858" s="34"/>
      <c r="L1858" s="34"/>
    </row>
    <row r="1859" spans="8:12">
      <c r="H1859" s="34"/>
      <c r="I1859" s="34"/>
      <c r="L1859" s="34"/>
    </row>
    <row r="1860" spans="8:12">
      <c r="H1860" s="34"/>
      <c r="I1860" s="34"/>
      <c r="L1860" s="34"/>
    </row>
    <row r="1861" spans="8:12">
      <c r="H1861" s="34"/>
      <c r="I1861" s="34"/>
      <c r="L1861" s="34"/>
    </row>
    <row r="1862" spans="8:12">
      <c r="H1862" s="34"/>
      <c r="I1862" s="34"/>
      <c r="L1862" s="34"/>
    </row>
    <row r="1863" spans="8:12">
      <c r="H1863" s="34"/>
      <c r="I1863" s="34"/>
      <c r="L1863" s="34"/>
    </row>
    <row r="1864" spans="8:12">
      <c r="H1864" s="34"/>
      <c r="I1864" s="34"/>
      <c r="L1864" s="34"/>
    </row>
    <row r="1865" spans="8:12">
      <c r="H1865" s="34"/>
      <c r="I1865" s="34"/>
      <c r="L1865" s="34"/>
    </row>
    <row r="1866" spans="8:12">
      <c r="H1866" s="34"/>
      <c r="I1866" s="34"/>
      <c r="L1866" s="34"/>
    </row>
    <row r="1867" spans="8:12">
      <c r="H1867" s="34"/>
      <c r="I1867" s="34"/>
      <c r="L1867" s="34"/>
    </row>
    <row r="1868" spans="8:12">
      <c r="H1868" s="34"/>
      <c r="I1868" s="34"/>
      <c r="L1868" s="34"/>
    </row>
    <row r="1869" spans="8:12">
      <c r="H1869" s="34"/>
      <c r="I1869" s="34"/>
      <c r="L1869" s="34"/>
    </row>
    <row r="1870" spans="8:12">
      <c r="H1870" s="34"/>
      <c r="I1870" s="34"/>
      <c r="L1870" s="34"/>
    </row>
    <row r="1871" spans="8:12">
      <c r="H1871" s="34"/>
      <c r="I1871" s="34"/>
      <c r="L1871" s="34"/>
    </row>
    <row r="1872" spans="8:12">
      <c r="H1872" s="34"/>
      <c r="I1872" s="34"/>
      <c r="L1872" s="34"/>
    </row>
    <row r="1873" spans="8:12">
      <c r="H1873" s="34"/>
      <c r="I1873" s="34"/>
      <c r="L1873" s="34"/>
    </row>
    <row r="1874" spans="8:12">
      <c r="H1874" s="34"/>
      <c r="I1874" s="34"/>
      <c r="L1874" s="34"/>
    </row>
    <row r="1875" spans="8:12">
      <c r="H1875" s="34"/>
      <c r="I1875" s="34"/>
      <c r="L1875" s="34"/>
    </row>
    <row r="1876" spans="8:12">
      <c r="H1876" s="34"/>
      <c r="I1876" s="34"/>
      <c r="L1876" s="34"/>
    </row>
    <row r="1877" spans="8:12">
      <c r="H1877" s="34"/>
      <c r="I1877" s="34"/>
      <c r="L1877" s="34"/>
    </row>
    <row r="1878" spans="8:12">
      <c r="H1878" s="34"/>
      <c r="I1878" s="34"/>
      <c r="L1878" s="34"/>
    </row>
    <row r="1879" spans="8:12">
      <c r="H1879" s="34"/>
      <c r="I1879" s="34"/>
      <c r="L1879" s="34"/>
    </row>
    <row r="1880" spans="8:12">
      <c r="H1880" s="34"/>
      <c r="I1880" s="34"/>
      <c r="L1880" s="34"/>
    </row>
    <row r="1881" spans="8:12">
      <c r="H1881" s="34"/>
      <c r="I1881" s="34"/>
      <c r="L1881" s="34"/>
    </row>
    <row r="1882" spans="8:12">
      <c r="H1882" s="34"/>
      <c r="I1882" s="34"/>
      <c r="L1882" s="34"/>
    </row>
    <row r="1883" spans="8:12">
      <c r="H1883" s="34"/>
      <c r="I1883" s="34"/>
      <c r="L1883" s="34"/>
    </row>
    <row r="1884" spans="8:12">
      <c r="H1884" s="34"/>
      <c r="I1884" s="34"/>
      <c r="L1884" s="34"/>
    </row>
    <row r="1885" spans="8:12">
      <c r="H1885" s="34"/>
      <c r="I1885" s="34"/>
      <c r="L1885" s="34"/>
    </row>
    <row r="1886" spans="8:12">
      <c r="H1886" s="34"/>
      <c r="I1886" s="34"/>
      <c r="L1886" s="34"/>
    </row>
    <row r="1887" spans="8:12">
      <c r="H1887" s="34"/>
      <c r="I1887" s="34"/>
      <c r="L1887" s="34"/>
    </row>
    <row r="1888" spans="8:12">
      <c r="H1888" s="34"/>
      <c r="I1888" s="34"/>
      <c r="L1888" s="34"/>
    </row>
    <row r="1889" spans="8:12">
      <c r="H1889" s="34"/>
      <c r="I1889" s="34"/>
      <c r="L1889" s="34"/>
    </row>
    <row r="1890" spans="8:12">
      <c r="H1890" s="34"/>
      <c r="I1890" s="34"/>
      <c r="L1890" s="34"/>
    </row>
    <row r="1891" spans="8:12">
      <c r="H1891" s="34"/>
      <c r="I1891" s="34"/>
      <c r="L1891" s="34"/>
    </row>
    <row r="1892" spans="8:12">
      <c r="H1892" s="34"/>
      <c r="I1892" s="34"/>
      <c r="L1892" s="34"/>
    </row>
    <row r="1893" spans="8:12">
      <c r="H1893" s="34"/>
      <c r="I1893" s="34"/>
      <c r="L1893" s="34"/>
    </row>
    <row r="1894" spans="8:12">
      <c r="H1894" s="34"/>
      <c r="I1894" s="34"/>
      <c r="L1894" s="34"/>
    </row>
    <row r="1895" spans="8:12">
      <c r="H1895" s="34"/>
      <c r="I1895" s="34"/>
      <c r="L1895" s="34"/>
    </row>
    <row r="1896" spans="8:12">
      <c r="H1896" s="34"/>
      <c r="I1896" s="34"/>
      <c r="L1896" s="34"/>
    </row>
    <row r="1897" spans="8:12">
      <c r="H1897" s="34"/>
      <c r="I1897" s="34"/>
      <c r="L1897" s="34"/>
    </row>
    <row r="1898" spans="8:12">
      <c r="H1898" s="34"/>
      <c r="I1898" s="34"/>
      <c r="L1898" s="34"/>
    </row>
    <row r="1899" spans="8:12">
      <c r="H1899" s="34"/>
      <c r="I1899" s="34"/>
      <c r="L1899" s="34"/>
    </row>
    <row r="1900" spans="8:12">
      <c r="H1900" s="34"/>
      <c r="I1900" s="34"/>
      <c r="L1900" s="34"/>
    </row>
    <row r="1901" spans="8:12">
      <c r="H1901" s="34"/>
      <c r="I1901" s="34"/>
      <c r="L1901" s="34"/>
    </row>
    <row r="1902" spans="8:12">
      <c r="H1902" s="34"/>
      <c r="I1902" s="34"/>
      <c r="L1902" s="34"/>
    </row>
    <row r="1903" spans="8:12">
      <c r="H1903" s="34"/>
      <c r="I1903" s="34"/>
      <c r="L1903" s="34"/>
    </row>
    <row r="1904" spans="8:12">
      <c r="H1904" s="34"/>
      <c r="I1904" s="34"/>
      <c r="L1904" s="34"/>
    </row>
    <row r="1905" spans="8:12">
      <c r="H1905" s="34"/>
      <c r="I1905" s="34"/>
      <c r="L1905" s="34"/>
    </row>
    <row r="1906" spans="8:12">
      <c r="H1906" s="34"/>
      <c r="I1906" s="34"/>
      <c r="L1906" s="34"/>
    </row>
    <row r="1907" spans="8:12">
      <c r="H1907" s="34"/>
      <c r="I1907" s="34"/>
      <c r="L1907" s="34"/>
    </row>
    <row r="1908" spans="8:12">
      <c r="H1908" s="34"/>
      <c r="I1908" s="34"/>
      <c r="L1908" s="34"/>
    </row>
    <row r="1909" spans="8:12">
      <c r="H1909" s="34"/>
      <c r="I1909" s="34"/>
      <c r="L1909" s="34"/>
    </row>
    <row r="1910" spans="8:12">
      <c r="H1910" s="34"/>
      <c r="I1910" s="34"/>
      <c r="L1910" s="34"/>
    </row>
    <row r="1911" spans="8:12">
      <c r="H1911" s="34"/>
      <c r="I1911" s="34"/>
      <c r="L1911" s="34"/>
    </row>
    <row r="1912" spans="8:12">
      <c r="H1912" s="34"/>
      <c r="I1912" s="34"/>
      <c r="L1912" s="34"/>
    </row>
    <row r="1913" spans="8:12">
      <c r="H1913" s="34"/>
      <c r="I1913" s="34"/>
      <c r="L1913" s="34"/>
    </row>
    <row r="1914" spans="8:12">
      <c r="H1914" s="34"/>
      <c r="I1914" s="34"/>
      <c r="L1914" s="34"/>
    </row>
    <row r="1915" spans="8:12">
      <c r="H1915" s="34"/>
      <c r="I1915" s="34"/>
      <c r="L1915" s="34"/>
    </row>
    <row r="1916" spans="8:12">
      <c r="H1916" s="34"/>
      <c r="I1916" s="34"/>
      <c r="L1916" s="34"/>
    </row>
    <row r="1917" spans="8:12">
      <c r="H1917" s="34"/>
      <c r="I1917" s="34"/>
      <c r="L1917" s="34"/>
    </row>
    <row r="1918" spans="8:12">
      <c r="H1918" s="34"/>
      <c r="I1918" s="34"/>
      <c r="L1918" s="34"/>
    </row>
    <row r="1919" spans="8:12">
      <c r="H1919" s="34"/>
      <c r="I1919" s="34"/>
      <c r="L1919" s="34"/>
    </row>
    <row r="1920" spans="8:12">
      <c r="H1920" s="34"/>
      <c r="I1920" s="34"/>
      <c r="L1920" s="34"/>
    </row>
    <row r="1921" spans="8:12">
      <c r="H1921" s="34"/>
      <c r="I1921" s="34"/>
      <c r="L1921" s="34"/>
    </row>
    <row r="1922" spans="8:12">
      <c r="H1922" s="34"/>
      <c r="I1922" s="34"/>
      <c r="L1922" s="34"/>
    </row>
    <row r="1923" spans="8:12">
      <c r="H1923" s="34"/>
      <c r="I1923" s="34"/>
      <c r="L1923" s="34"/>
    </row>
    <row r="1924" spans="8:12">
      <c r="H1924" s="34"/>
      <c r="I1924" s="34"/>
      <c r="L1924" s="34"/>
    </row>
    <row r="1925" spans="8:12">
      <c r="H1925" s="34"/>
      <c r="I1925" s="34"/>
      <c r="L1925" s="34"/>
    </row>
    <row r="1926" spans="8:12">
      <c r="H1926" s="34"/>
      <c r="I1926" s="34"/>
      <c r="L1926" s="34"/>
    </row>
    <row r="1927" spans="8:12">
      <c r="H1927" s="34"/>
      <c r="I1927" s="34"/>
      <c r="L1927" s="34"/>
    </row>
    <row r="1928" spans="8:12">
      <c r="H1928" s="34"/>
      <c r="I1928" s="34"/>
      <c r="L1928" s="34"/>
    </row>
    <row r="1929" spans="8:12">
      <c r="H1929" s="34"/>
      <c r="I1929" s="34"/>
      <c r="L1929" s="34"/>
    </row>
    <row r="1930" spans="8:12">
      <c r="H1930" s="34"/>
      <c r="I1930" s="34"/>
      <c r="L1930" s="34"/>
    </row>
    <row r="1931" spans="8:12">
      <c r="H1931" s="34"/>
      <c r="I1931" s="34"/>
      <c r="L1931" s="34"/>
    </row>
    <row r="1932" spans="8:12">
      <c r="H1932" s="34"/>
      <c r="I1932" s="34"/>
      <c r="L1932" s="34"/>
    </row>
    <row r="1933" spans="8:12">
      <c r="H1933" s="34"/>
      <c r="I1933" s="34"/>
      <c r="L1933" s="34"/>
    </row>
    <row r="1934" spans="8:12">
      <c r="H1934" s="34"/>
      <c r="I1934" s="34"/>
      <c r="L1934" s="34"/>
    </row>
    <row r="1935" spans="8:12">
      <c r="H1935" s="34"/>
      <c r="I1935" s="34"/>
      <c r="L1935" s="34"/>
    </row>
    <row r="1936" spans="8:12">
      <c r="H1936" s="34"/>
      <c r="I1936" s="34"/>
      <c r="L1936" s="34"/>
    </row>
    <row r="1937" spans="8:12">
      <c r="H1937" s="34"/>
      <c r="I1937" s="34"/>
      <c r="L1937" s="34"/>
    </row>
    <row r="1938" spans="8:12">
      <c r="H1938" s="34"/>
      <c r="I1938" s="34"/>
      <c r="L1938" s="34"/>
    </row>
    <row r="1939" spans="8:12">
      <c r="H1939" s="34"/>
      <c r="I1939" s="34"/>
      <c r="L1939" s="34"/>
    </row>
    <row r="1940" spans="8:12">
      <c r="H1940" s="34"/>
      <c r="I1940" s="34"/>
      <c r="L1940" s="34"/>
    </row>
    <row r="1941" spans="8:12">
      <c r="H1941" s="34"/>
      <c r="I1941" s="34"/>
      <c r="L1941" s="34"/>
    </row>
    <row r="1942" spans="8:12">
      <c r="H1942" s="34"/>
      <c r="I1942" s="34"/>
      <c r="L1942" s="34"/>
    </row>
    <row r="1943" spans="8:12">
      <c r="H1943" s="34"/>
      <c r="I1943" s="34"/>
      <c r="L1943" s="34"/>
    </row>
    <row r="1944" spans="8:12">
      <c r="H1944" s="34"/>
      <c r="I1944" s="34"/>
      <c r="L1944" s="34"/>
    </row>
    <row r="1945" spans="8:12">
      <c r="H1945" s="34"/>
      <c r="I1945" s="34"/>
      <c r="L1945" s="34"/>
    </row>
    <row r="1946" spans="8:12">
      <c r="H1946" s="34"/>
      <c r="I1946" s="34"/>
      <c r="L1946" s="34"/>
    </row>
    <row r="1947" spans="8:12">
      <c r="H1947" s="34"/>
      <c r="I1947" s="34"/>
      <c r="L1947" s="34"/>
    </row>
    <row r="1948" spans="8:12">
      <c r="H1948" s="34"/>
      <c r="I1948" s="34"/>
      <c r="L1948" s="34"/>
    </row>
    <row r="1949" spans="8:12">
      <c r="H1949" s="34"/>
      <c r="I1949" s="34"/>
      <c r="L1949" s="34"/>
    </row>
    <row r="1950" spans="8:12">
      <c r="H1950" s="34"/>
      <c r="I1950" s="34"/>
      <c r="L1950" s="34"/>
    </row>
    <row r="1951" spans="8:12">
      <c r="H1951" s="34"/>
      <c r="I1951" s="34"/>
      <c r="L1951" s="34"/>
    </row>
    <row r="1952" spans="8:12">
      <c r="H1952" s="34"/>
      <c r="I1952" s="34"/>
      <c r="L1952" s="34"/>
    </row>
    <row r="1953" spans="8:12">
      <c r="H1953" s="34"/>
      <c r="I1953" s="34"/>
      <c r="L1953" s="34"/>
    </row>
    <row r="1954" spans="8:12">
      <c r="H1954" s="34"/>
      <c r="I1954" s="34"/>
      <c r="L1954" s="34"/>
    </row>
    <row r="1955" spans="8:12">
      <c r="H1955" s="34"/>
      <c r="I1955" s="34"/>
      <c r="L1955" s="34"/>
    </row>
    <row r="1956" spans="8:12">
      <c r="H1956" s="34"/>
      <c r="I1956" s="34"/>
      <c r="L1956" s="34"/>
    </row>
    <row r="1957" spans="8:12">
      <c r="H1957" s="34"/>
      <c r="I1957" s="34"/>
      <c r="L1957" s="34"/>
    </row>
    <row r="1958" spans="8:12">
      <c r="H1958" s="34"/>
      <c r="I1958" s="34"/>
      <c r="L1958" s="34"/>
    </row>
    <row r="1959" spans="8:12">
      <c r="H1959" s="34"/>
      <c r="I1959" s="34"/>
      <c r="L1959" s="34"/>
    </row>
    <row r="1960" spans="8:12">
      <c r="H1960" s="34"/>
      <c r="I1960" s="34"/>
      <c r="L1960" s="34"/>
    </row>
    <row r="1961" spans="8:12">
      <c r="H1961" s="34"/>
      <c r="I1961" s="34"/>
      <c r="L1961" s="34"/>
    </row>
    <row r="1962" spans="8:12">
      <c r="H1962" s="34"/>
      <c r="I1962" s="34"/>
      <c r="L1962" s="34"/>
    </row>
    <row r="1963" spans="8:12">
      <c r="H1963" s="34"/>
      <c r="I1963" s="34"/>
      <c r="L1963" s="34"/>
    </row>
    <row r="1964" spans="8:12">
      <c r="H1964" s="34"/>
      <c r="I1964" s="34"/>
      <c r="L1964" s="34"/>
    </row>
    <row r="1965" spans="8:12">
      <c r="H1965" s="34"/>
      <c r="I1965" s="34"/>
      <c r="L1965" s="34"/>
    </row>
    <row r="1966" spans="8:12">
      <c r="H1966" s="34"/>
      <c r="I1966" s="34"/>
      <c r="L1966" s="34"/>
    </row>
    <row r="1967" spans="8:12">
      <c r="H1967" s="34"/>
      <c r="I1967" s="34"/>
      <c r="L1967" s="34"/>
    </row>
    <row r="1968" spans="8:12">
      <c r="H1968" s="34"/>
      <c r="I1968" s="34"/>
      <c r="L1968" s="34"/>
    </row>
    <row r="1969" spans="8:12">
      <c r="H1969" s="34"/>
      <c r="I1969" s="34"/>
      <c r="L1969" s="34"/>
    </row>
    <row r="1970" spans="8:12">
      <c r="H1970" s="34"/>
      <c r="I1970" s="34"/>
      <c r="L1970" s="34"/>
    </row>
    <row r="1971" spans="8:12">
      <c r="H1971" s="34"/>
      <c r="I1971" s="34"/>
      <c r="L1971" s="34"/>
    </row>
    <row r="1972" spans="8:12">
      <c r="H1972" s="34"/>
      <c r="I1972" s="34"/>
      <c r="L1972" s="34"/>
    </row>
    <row r="1973" spans="8:12">
      <c r="H1973" s="34"/>
      <c r="I1973" s="34"/>
      <c r="L1973" s="34"/>
    </row>
    <row r="1974" spans="8:12">
      <c r="H1974" s="34"/>
      <c r="I1974" s="34"/>
      <c r="L1974" s="34"/>
    </row>
    <row r="1975" spans="8:12">
      <c r="H1975" s="34"/>
      <c r="I1975" s="34"/>
      <c r="L1975" s="34"/>
    </row>
    <row r="1976" spans="8:12">
      <c r="H1976" s="34"/>
      <c r="I1976" s="34"/>
      <c r="L1976" s="34"/>
    </row>
    <row r="1977" spans="8:12">
      <c r="H1977" s="34"/>
      <c r="I1977" s="34"/>
      <c r="L1977" s="34"/>
    </row>
    <row r="1978" spans="8:12">
      <c r="H1978" s="34"/>
      <c r="I1978" s="34"/>
      <c r="L1978" s="34"/>
    </row>
    <row r="1979" spans="8:12">
      <c r="H1979" s="34"/>
      <c r="I1979" s="34"/>
      <c r="L1979" s="34"/>
    </row>
    <row r="1980" spans="8:12">
      <c r="H1980" s="34"/>
      <c r="I1980" s="34"/>
      <c r="L1980" s="34"/>
    </row>
    <row r="1981" spans="8:12">
      <c r="H1981" s="34"/>
      <c r="I1981" s="34"/>
      <c r="L1981" s="34"/>
    </row>
    <row r="1982" spans="8:12">
      <c r="H1982" s="34"/>
      <c r="I1982" s="34"/>
      <c r="L1982" s="34"/>
    </row>
    <row r="1983" spans="8:12">
      <c r="H1983" s="34"/>
      <c r="I1983" s="34"/>
      <c r="L1983" s="34"/>
    </row>
    <row r="1984" spans="8:12">
      <c r="H1984" s="34"/>
      <c r="I1984" s="34"/>
      <c r="L1984" s="34"/>
    </row>
    <row r="1985" spans="8:12">
      <c r="H1985" s="34"/>
      <c r="I1985" s="34"/>
      <c r="L1985" s="34"/>
    </row>
    <row r="1986" spans="8:12">
      <c r="H1986" s="34"/>
      <c r="I1986" s="34"/>
      <c r="L1986" s="34"/>
    </row>
    <row r="1987" spans="8:12">
      <c r="H1987" s="34"/>
      <c r="I1987" s="34"/>
      <c r="L1987" s="34"/>
    </row>
    <row r="1988" spans="8:12">
      <c r="H1988" s="34"/>
      <c r="I1988" s="34"/>
      <c r="L1988" s="34"/>
    </row>
    <row r="1989" spans="8:12">
      <c r="H1989" s="34"/>
      <c r="I1989" s="34"/>
      <c r="L1989" s="34"/>
    </row>
    <row r="1990" spans="8:12">
      <c r="H1990" s="34"/>
      <c r="I1990" s="34"/>
      <c r="L1990" s="34"/>
    </row>
    <row r="1991" spans="8:12">
      <c r="H1991" s="34"/>
      <c r="I1991" s="34"/>
      <c r="L1991" s="34"/>
    </row>
    <row r="1992" spans="8:12">
      <c r="H1992" s="34"/>
      <c r="I1992" s="34"/>
      <c r="L1992" s="34"/>
    </row>
    <row r="1993" spans="8:12">
      <c r="H1993" s="34"/>
      <c r="I1993" s="34"/>
      <c r="L1993" s="34"/>
    </row>
    <row r="1994" spans="8:12">
      <c r="H1994" s="34"/>
      <c r="I1994" s="34"/>
      <c r="L1994" s="34"/>
    </row>
    <row r="1995" spans="8:12">
      <c r="H1995" s="34"/>
      <c r="I1995" s="34"/>
      <c r="L1995" s="34"/>
    </row>
    <row r="1996" spans="8:12">
      <c r="H1996" s="34"/>
      <c r="I1996" s="34"/>
      <c r="L1996" s="34"/>
    </row>
    <row r="1997" spans="8:12">
      <c r="H1997" s="34"/>
      <c r="I1997" s="34"/>
      <c r="L1997" s="34"/>
    </row>
    <row r="1998" spans="8:12">
      <c r="H1998" s="34"/>
      <c r="I1998" s="34"/>
      <c r="L1998" s="34"/>
    </row>
    <row r="1999" spans="8:12">
      <c r="H1999" s="34"/>
      <c r="I1999" s="34"/>
      <c r="L1999" s="34"/>
    </row>
    <row r="2000" spans="8:12">
      <c r="H2000" s="34"/>
      <c r="I2000" s="34"/>
      <c r="L2000" s="34"/>
    </row>
    <row r="2001" spans="8:12">
      <c r="H2001" s="34"/>
      <c r="I2001" s="34"/>
      <c r="L2001" s="34"/>
    </row>
    <row r="2002" spans="8:12">
      <c r="H2002" s="34"/>
      <c r="I2002" s="34"/>
      <c r="L2002" s="34"/>
    </row>
    <row r="2003" spans="8:12">
      <c r="H2003" s="34"/>
      <c r="I2003" s="34"/>
      <c r="L2003" s="34"/>
    </row>
    <row r="2004" spans="8:12">
      <c r="H2004" s="34"/>
      <c r="I2004" s="34"/>
      <c r="L2004" s="34"/>
    </row>
    <row r="2005" spans="8:12">
      <c r="H2005" s="34"/>
      <c r="I2005" s="34"/>
      <c r="L2005" s="34"/>
    </row>
    <row r="2006" spans="8:12">
      <c r="H2006" s="34"/>
      <c r="I2006" s="34"/>
      <c r="L2006" s="34"/>
    </row>
    <row r="2007" spans="8:12">
      <c r="H2007" s="34"/>
      <c r="I2007" s="34"/>
      <c r="L2007" s="34"/>
    </row>
    <row r="2008" spans="8:12">
      <c r="H2008" s="34"/>
      <c r="I2008" s="34"/>
      <c r="L2008" s="34"/>
    </row>
    <row r="2009" spans="8:12">
      <c r="H2009" s="34"/>
      <c r="I2009" s="34"/>
      <c r="L2009" s="34"/>
    </row>
    <row r="2010" spans="8:12">
      <c r="H2010" s="34"/>
      <c r="I2010" s="34"/>
      <c r="L2010" s="34"/>
    </row>
    <row r="2011" spans="8:12">
      <c r="H2011" s="34"/>
      <c r="I2011" s="34"/>
      <c r="L2011" s="34"/>
    </row>
    <row r="2012" spans="8:12">
      <c r="H2012" s="34"/>
      <c r="I2012" s="34"/>
      <c r="L2012" s="34"/>
    </row>
    <row r="2013" spans="8:12">
      <c r="H2013" s="34"/>
      <c r="I2013" s="34"/>
      <c r="L2013" s="34"/>
    </row>
    <row r="2014" spans="8:12">
      <c r="H2014" s="34"/>
      <c r="I2014" s="34"/>
      <c r="L2014" s="34"/>
    </row>
    <row r="2015" spans="8:12">
      <c r="H2015" s="34"/>
      <c r="I2015" s="34"/>
      <c r="L2015" s="34"/>
    </row>
    <row r="2016" spans="8:12">
      <c r="H2016" s="34"/>
      <c r="I2016" s="34"/>
      <c r="L2016" s="34"/>
    </row>
    <row r="2017" spans="8:12">
      <c r="H2017" s="34"/>
      <c r="I2017" s="34"/>
      <c r="L2017" s="34"/>
    </row>
    <row r="2018" spans="8:12">
      <c r="H2018" s="34"/>
      <c r="I2018" s="34"/>
      <c r="L2018" s="34"/>
    </row>
    <row r="2019" spans="8:12">
      <c r="H2019" s="34"/>
      <c r="I2019" s="34"/>
      <c r="L2019" s="34"/>
    </row>
    <row r="2020" spans="8:12">
      <c r="H2020" s="34"/>
      <c r="I2020" s="34"/>
      <c r="L2020" s="34"/>
    </row>
    <row r="2021" spans="8:12">
      <c r="H2021" s="34"/>
      <c r="I2021" s="34"/>
      <c r="L2021" s="34"/>
    </row>
    <row r="2022" spans="8:12">
      <c r="H2022" s="34"/>
      <c r="I2022" s="34"/>
      <c r="L2022" s="34"/>
    </row>
    <row r="2023" spans="8:12">
      <c r="H2023" s="34"/>
      <c r="I2023" s="34"/>
      <c r="L2023" s="34"/>
    </row>
    <row r="2024" spans="8:12">
      <c r="H2024" s="34"/>
      <c r="I2024" s="34"/>
      <c r="L2024" s="34"/>
    </row>
    <row r="2025" spans="8:12">
      <c r="H2025" s="34"/>
      <c r="I2025" s="34"/>
      <c r="L2025" s="34"/>
    </row>
    <row r="2026" spans="8:12">
      <c r="H2026" s="34"/>
      <c r="I2026" s="34"/>
      <c r="L2026" s="34"/>
    </row>
    <row r="2027" spans="8:12">
      <c r="H2027" s="34"/>
      <c r="I2027" s="34"/>
      <c r="L2027" s="34"/>
    </row>
    <row r="2028" spans="8:12">
      <c r="H2028" s="34"/>
      <c r="I2028" s="34"/>
      <c r="L2028" s="34"/>
    </row>
    <row r="2029" spans="8:12">
      <c r="H2029" s="34"/>
      <c r="I2029" s="34"/>
      <c r="L2029" s="34"/>
    </row>
    <row r="2030" spans="8:12">
      <c r="H2030" s="34"/>
      <c r="I2030" s="34"/>
      <c r="L2030" s="34"/>
    </row>
    <row r="2031" spans="8:12">
      <c r="H2031" s="34"/>
      <c r="I2031" s="34"/>
      <c r="L2031" s="34"/>
    </row>
    <row r="2032" spans="8:12">
      <c r="H2032" s="34"/>
      <c r="I2032" s="34"/>
      <c r="L2032" s="34"/>
    </row>
    <row r="2033" spans="8:12">
      <c r="H2033" s="34"/>
      <c r="I2033" s="34"/>
      <c r="L2033" s="34"/>
    </row>
    <row r="2034" spans="8:12">
      <c r="H2034" s="34"/>
      <c r="I2034" s="34"/>
      <c r="L2034" s="34"/>
    </row>
    <row r="2035" spans="8:12">
      <c r="H2035" s="34"/>
      <c r="I2035" s="34"/>
      <c r="L2035" s="34"/>
    </row>
    <row r="2036" spans="8:12">
      <c r="H2036" s="34"/>
      <c r="I2036" s="34"/>
      <c r="L2036" s="34"/>
    </row>
    <row r="2037" spans="8:12">
      <c r="H2037" s="34"/>
      <c r="I2037" s="34"/>
      <c r="L2037" s="34"/>
    </row>
    <row r="2038" spans="8:12">
      <c r="H2038" s="34"/>
      <c r="I2038" s="34"/>
      <c r="L2038" s="34"/>
    </row>
    <row r="2039" spans="8:12">
      <c r="H2039" s="34"/>
      <c r="I2039" s="34"/>
      <c r="L2039" s="34"/>
    </row>
    <row r="2040" spans="8:12">
      <c r="H2040" s="34"/>
      <c r="I2040" s="34"/>
      <c r="L2040" s="34"/>
    </row>
    <row r="2041" spans="8:12">
      <c r="H2041" s="34"/>
      <c r="I2041" s="34"/>
      <c r="L2041" s="34"/>
    </row>
    <row r="2042" spans="8:12">
      <c r="H2042" s="34"/>
      <c r="I2042" s="34"/>
      <c r="L2042" s="34"/>
    </row>
    <row r="2043" spans="8:12">
      <c r="H2043" s="34"/>
      <c r="I2043" s="34"/>
      <c r="L2043" s="34"/>
    </row>
    <row r="2044" spans="8:12">
      <c r="H2044" s="34"/>
      <c r="I2044" s="34"/>
      <c r="L2044" s="34"/>
    </row>
    <row r="2045" spans="8:12">
      <c r="H2045" s="34"/>
      <c r="I2045" s="34"/>
      <c r="L2045" s="34"/>
    </row>
    <row r="2046" spans="8:12">
      <c r="H2046" s="34"/>
      <c r="I2046" s="34"/>
      <c r="L2046" s="34"/>
    </row>
    <row r="2047" spans="8:12">
      <c r="H2047" s="34"/>
      <c r="I2047" s="34"/>
      <c r="L2047" s="34"/>
    </row>
    <row r="2048" spans="8:12">
      <c r="H2048" s="34"/>
      <c r="I2048" s="34"/>
      <c r="L2048" s="34"/>
    </row>
    <row r="2049" spans="8:12">
      <c r="H2049" s="34"/>
      <c r="I2049" s="34"/>
      <c r="L2049" s="34"/>
    </row>
    <row r="2050" spans="8:12">
      <c r="H2050" s="34"/>
      <c r="I2050" s="34"/>
      <c r="L2050" s="34"/>
    </row>
    <row r="2051" spans="8:12">
      <c r="H2051" s="34"/>
      <c r="I2051" s="34"/>
      <c r="L2051" s="34"/>
    </row>
    <row r="2052" spans="8:12">
      <c r="H2052" s="34"/>
      <c r="I2052" s="34"/>
      <c r="L2052" s="34"/>
    </row>
    <row r="2053" spans="8:12">
      <c r="H2053" s="34"/>
      <c r="I2053" s="34"/>
      <c r="L2053" s="34"/>
    </row>
    <row r="2054" spans="8:12">
      <c r="H2054" s="34"/>
      <c r="I2054" s="34"/>
      <c r="L2054" s="34"/>
    </row>
    <row r="2055" spans="8:12">
      <c r="H2055" s="34"/>
      <c r="I2055" s="34"/>
      <c r="L2055" s="34"/>
    </row>
    <row r="2056" spans="8:12">
      <c r="H2056" s="34"/>
      <c r="I2056" s="34"/>
      <c r="L2056" s="34"/>
    </row>
    <row r="2057" spans="8:12">
      <c r="H2057" s="34"/>
      <c r="I2057" s="34"/>
      <c r="L2057" s="34"/>
    </row>
    <row r="2058" spans="8:12">
      <c r="H2058" s="34"/>
      <c r="I2058" s="34"/>
      <c r="L2058" s="34"/>
    </row>
    <row r="2059" spans="8:12">
      <c r="H2059" s="34"/>
      <c r="I2059" s="34"/>
      <c r="L2059" s="34"/>
    </row>
    <row r="2060" spans="8:12">
      <c r="H2060" s="34"/>
      <c r="I2060" s="34"/>
      <c r="L2060" s="34"/>
    </row>
    <row r="2061" spans="8:12">
      <c r="H2061" s="34"/>
      <c r="I2061" s="34"/>
      <c r="L2061" s="34"/>
    </row>
    <row r="2062" spans="8:12">
      <c r="H2062" s="34"/>
      <c r="I2062" s="34"/>
      <c r="L2062" s="34"/>
    </row>
    <row r="2063" spans="8:12">
      <c r="H2063" s="34"/>
      <c r="I2063" s="34"/>
      <c r="L2063" s="34"/>
    </row>
    <row r="2064" spans="8:12">
      <c r="H2064" s="34"/>
      <c r="I2064" s="34"/>
      <c r="L2064" s="34"/>
    </row>
    <row r="2065" spans="8:12">
      <c r="H2065" s="34"/>
      <c r="I2065" s="34"/>
      <c r="L2065" s="34"/>
    </row>
    <row r="2066" spans="8:12">
      <c r="H2066" s="34"/>
      <c r="I2066" s="34"/>
      <c r="L2066" s="34"/>
    </row>
    <row r="2067" spans="8:12">
      <c r="H2067" s="34"/>
      <c r="I2067" s="34"/>
      <c r="L2067" s="34"/>
    </row>
    <row r="2068" spans="8:12">
      <c r="H2068" s="34"/>
      <c r="I2068" s="34"/>
      <c r="L2068" s="34"/>
    </row>
    <row r="2069" spans="8:12">
      <c r="H2069" s="34"/>
      <c r="I2069" s="34"/>
      <c r="L2069" s="34"/>
    </row>
    <row r="2070" spans="8:12">
      <c r="H2070" s="34"/>
      <c r="I2070" s="34"/>
      <c r="L2070" s="34"/>
    </row>
    <row r="2071" spans="8:12">
      <c r="H2071" s="34"/>
      <c r="I2071" s="34"/>
      <c r="L2071" s="34"/>
    </row>
    <row r="2072" spans="8:12">
      <c r="H2072" s="34"/>
      <c r="I2072" s="34"/>
      <c r="L2072" s="34"/>
    </row>
    <row r="2073" spans="8:12">
      <c r="H2073" s="34"/>
      <c r="I2073" s="34"/>
      <c r="L2073" s="34"/>
    </row>
    <row r="2074" spans="8:12">
      <c r="H2074" s="34"/>
      <c r="I2074" s="34"/>
      <c r="L2074" s="34"/>
    </row>
    <row r="2075" spans="8:12">
      <c r="H2075" s="34"/>
      <c r="I2075" s="34"/>
      <c r="L2075" s="34"/>
    </row>
    <row r="2076" spans="8:12">
      <c r="H2076" s="34"/>
      <c r="I2076" s="34"/>
      <c r="L2076" s="34"/>
    </row>
    <row r="2077" spans="8:12">
      <c r="H2077" s="34"/>
      <c r="I2077" s="34"/>
      <c r="L2077" s="34"/>
    </row>
    <row r="2078" spans="8:12">
      <c r="H2078" s="34"/>
      <c r="I2078" s="34"/>
      <c r="L2078" s="34"/>
    </row>
    <row r="2079" spans="8:12">
      <c r="H2079" s="34"/>
      <c r="I2079" s="34"/>
      <c r="L2079" s="34"/>
    </row>
    <row r="2080" spans="8:12">
      <c r="H2080" s="34"/>
      <c r="I2080" s="34"/>
      <c r="L2080" s="34"/>
    </row>
    <row r="2081" spans="8:12">
      <c r="H2081" s="34"/>
      <c r="I2081" s="34"/>
      <c r="L2081" s="34"/>
    </row>
    <row r="2082" spans="8:12">
      <c r="H2082" s="34"/>
      <c r="I2082" s="34"/>
      <c r="L2082" s="34"/>
    </row>
    <row r="2083" spans="8:12">
      <c r="H2083" s="34"/>
      <c r="I2083" s="34"/>
      <c r="L2083" s="34"/>
    </row>
    <row r="2084" spans="8:12">
      <c r="H2084" s="34"/>
      <c r="I2084" s="34"/>
      <c r="L2084" s="34"/>
    </row>
    <row r="2085" spans="8:12">
      <c r="H2085" s="34"/>
      <c r="I2085" s="34"/>
      <c r="L2085" s="34"/>
    </row>
    <row r="2086" spans="8:12">
      <c r="H2086" s="34"/>
      <c r="I2086" s="34"/>
      <c r="L2086" s="34"/>
    </row>
    <row r="2087" spans="8:12">
      <c r="H2087" s="34"/>
      <c r="I2087" s="34"/>
      <c r="L2087" s="34"/>
    </row>
    <row r="2088" spans="8:12">
      <c r="H2088" s="34"/>
      <c r="I2088" s="34"/>
      <c r="L2088" s="34"/>
    </row>
    <row r="2089" spans="8:12">
      <c r="H2089" s="34"/>
      <c r="I2089" s="34"/>
      <c r="L2089" s="34"/>
    </row>
    <row r="2090" spans="8:12">
      <c r="H2090" s="34"/>
      <c r="I2090" s="34"/>
      <c r="L2090" s="34"/>
    </row>
    <row r="2091" spans="8:12">
      <c r="H2091" s="34"/>
      <c r="I2091" s="34"/>
      <c r="L2091" s="34"/>
    </row>
    <row r="2092" spans="8:12">
      <c r="H2092" s="34"/>
      <c r="I2092" s="34"/>
      <c r="L2092" s="34"/>
    </row>
    <row r="2093" spans="8:12">
      <c r="H2093" s="34"/>
      <c r="I2093" s="34"/>
      <c r="L2093" s="34"/>
    </row>
    <row r="2094" spans="8:12">
      <c r="H2094" s="34"/>
      <c r="I2094" s="34"/>
      <c r="L2094" s="34"/>
    </row>
    <row r="2095" spans="8:12">
      <c r="H2095" s="34"/>
      <c r="I2095" s="34"/>
      <c r="L2095" s="34"/>
    </row>
    <row r="2096" spans="8:12">
      <c r="H2096" s="34"/>
      <c r="I2096" s="34"/>
      <c r="L2096" s="34"/>
    </row>
    <row r="2097" spans="8:12">
      <c r="H2097" s="34"/>
      <c r="I2097" s="34"/>
      <c r="L2097" s="34"/>
    </row>
    <row r="2098" spans="8:12">
      <c r="H2098" s="34"/>
      <c r="I2098" s="34"/>
      <c r="L2098" s="34"/>
    </row>
    <row r="2099" spans="8:12">
      <c r="H2099" s="34"/>
      <c r="I2099" s="34"/>
      <c r="L2099" s="34"/>
    </row>
    <row r="2100" spans="8:12">
      <c r="H2100" s="34"/>
      <c r="I2100" s="34"/>
      <c r="L2100" s="34"/>
    </row>
    <row r="2101" spans="8:12">
      <c r="H2101" s="34"/>
      <c r="I2101" s="34"/>
      <c r="L2101" s="34"/>
    </row>
    <row r="2102" spans="8:12">
      <c r="H2102" s="34"/>
      <c r="I2102" s="34"/>
      <c r="L2102" s="34"/>
    </row>
    <row r="2103" spans="8:12">
      <c r="H2103" s="34"/>
      <c r="I2103" s="34"/>
      <c r="L2103" s="34"/>
    </row>
    <row r="2104" spans="8:12">
      <c r="H2104" s="34"/>
      <c r="I2104" s="34"/>
      <c r="L2104" s="34"/>
    </row>
    <row r="2105" spans="8:12">
      <c r="H2105" s="34"/>
      <c r="I2105" s="34"/>
      <c r="L2105" s="34"/>
    </row>
    <row r="2106" spans="8:12">
      <c r="H2106" s="34"/>
      <c r="I2106" s="34"/>
      <c r="L2106" s="34"/>
    </row>
    <row r="2107" spans="8:12">
      <c r="H2107" s="34"/>
      <c r="I2107" s="34"/>
      <c r="L2107" s="34"/>
    </row>
    <row r="2108" spans="8:12">
      <c r="H2108" s="34"/>
      <c r="I2108" s="34"/>
      <c r="L2108" s="34"/>
    </row>
    <row r="2109" spans="8:12">
      <c r="H2109" s="34"/>
      <c r="I2109" s="34"/>
      <c r="L2109" s="34"/>
    </row>
    <row r="2110" spans="8:12">
      <c r="H2110" s="34"/>
      <c r="I2110" s="34"/>
      <c r="L2110" s="34"/>
    </row>
    <row r="2111" spans="8:12">
      <c r="H2111" s="34"/>
      <c r="I2111" s="34"/>
      <c r="L2111" s="34"/>
    </row>
    <row r="2112" spans="8:12">
      <c r="H2112" s="34"/>
      <c r="I2112" s="34"/>
      <c r="L2112" s="34"/>
    </row>
    <row r="2113" spans="8:12">
      <c r="H2113" s="34"/>
      <c r="I2113" s="34"/>
      <c r="L2113" s="34"/>
    </row>
    <row r="2114" spans="8:12">
      <c r="H2114" s="34"/>
      <c r="I2114" s="34"/>
      <c r="L2114" s="34"/>
    </row>
    <row r="2115" spans="8:12">
      <c r="H2115" s="34"/>
      <c r="I2115" s="34"/>
      <c r="L2115" s="34"/>
    </row>
    <row r="2116" spans="8:12">
      <c r="H2116" s="34"/>
      <c r="I2116" s="34"/>
      <c r="L2116" s="34"/>
    </row>
    <row r="2117" spans="8:12">
      <c r="H2117" s="34"/>
      <c r="I2117" s="34"/>
      <c r="L2117" s="34"/>
    </row>
    <row r="2118" spans="8:12">
      <c r="H2118" s="34"/>
      <c r="I2118" s="34"/>
      <c r="L2118" s="34"/>
    </row>
    <row r="2119" spans="8:12">
      <c r="H2119" s="34"/>
      <c r="I2119" s="34"/>
      <c r="L2119" s="34"/>
    </row>
    <row r="2120" spans="8:12">
      <c r="H2120" s="34"/>
      <c r="I2120" s="34"/>
      <c r="L2120" s="34"/>
    </row>
    <row r="2121" spans="8:12">
      <c r="H2121" s="34"/>
      <c r="I2121" s="34"/>
      <c r="L2121" s="34"/>
    </row>
    <row r="2122" spans="8:12">
      <c r="H2122" s="34"/>
      <c r="I2122" s="34"/>
      <c r="L2122" s="34"/>
    </row>
    <row r="2123" spans="8:12">
      <c r="H2123" s="34"/>
      <c r="I2123" s="34"/>
      <c r="L2123" s="34"/>
    </row>
    <row r="2124" spans="8:12">
      <c r="H2124" s="34"/>
      <c r="I2124" s="34"/>
      <c r="L2124" s="34"/>
    </row>
    <row r="2125" spans="8:12">
      <c r="H2125" s="34"/>
      <c r="I2125" s="34"/>
      <c r="L2125" s="34"/>
    </row>
    <row r="2126" spans="8:12">
      <c r="H2126" s="34"/>
      <c r="I2126" s="34"/>
      <c r="L2126" s="34"/>
    </row>
    <row r="2127" spans="8:12">
      <c r="H2127" s="34"/>
      <c r="I2127" s="34"/>
      <c r="L2127" s="34"/>
    </row>
    <row r="2128" spans="8:12">
      <c r="H2128" s="34"/>
      <c r="I2128" s="34"/>
      <c r="L2128" s="34"/>
    </row>
    <row r="2129" spans="8:12">
      <c r="H2129" s="34"/>
      <c r="I2129" s="34"/>
      <c r="L2129" s="34"/>
    </row>
    <row r="2130" spans="8:12">
      <c r="H2130" s="34"/>
      <c r="I2130" s="34"/>
      <c r="L2130" s="34"/>
    </row>
    <row r="2131" spans="8:12">
      <c r="H2131" s="34"/>
      <c r="I2131" s="34"/>
      <c r="L2131" s="34"/>
    </row>
    <row r="2132" spans="8:12">
      <c r="H2132" s="34"/>
      <c r="I2132" s="34"/>
      <c r="L2132" s="34"/>
    </row>
    <row r="2133" spans="8:12">
      <c r="H2133" s="34"/>
      <c r="I2133" s="34"/>
      <c r="L2133" s="34"/>
    </row>
    <row r="2134" spans="8:12">
      <c r="H2134" s="34"/>
      <c r="I2134" s="34"/>
      <c r="L2134" s="34"/>
    </row>
    <row r="2135" spans="8:12">
      <c r="H2135" s="34"/>
      <c r="I2135" s="34"/>
      <c r="L2135" s="34"/>
    </row>
    <row r="2136" spans="8:12">
      <c r="H2136" s="34"/>
      <c r="I2136" s="34"/>
      <c r="L2136" s="34"/>
    </row>
    <row r="2137" spans="8:12">
      <c r="H2137" s="34"/>
      <c r="I2137" s="34"/>
      <c r="L2137" s="34"/>
    </row>
    <row r="2138" spans="8:12">
      <c r="H2138" s="34"/>
      <c r="I2138" s="34"/>
      <c r="L2138" s="34"/>
    </row>
    <row r="2139" spans="8:12">
      <c r="H2139" s="34"/>
      <c r="I2139" s="34"/>
      <c r="L2139" s="34"/>
    </row>
    <row r="2140" spans="8:12">
      <c r="H2140" s="34"/>
      <c r="I2140" s="34"/>
      <c r="L2140" s="34"/>
    </row>
    <row r="2141" spans="8:12">
      <c r="H2141" s="34"/>
      <c r="I2141" s="34"/>
      <c r="L2141" s="34"/>
    </row>
    <row r="2142" spans="8:12">
      <c r="H2142" s="34"/>
      <c r="I2142" s="34"/>
      <c r="L2142" s="34"/>
    </row>
    <row r="2143" spans="8:12">
      <c r="H2143" s="34"/>
      <c r="I2143" s="34"/>
      <c r="L2143" s="34"/>
    </row>
    <row r="2144" spans="8:12">
      <c r="H2144" s="34"/>
      <c r="I2144" s="34"/>
      <c r="L2144" s="34"/>
    </row>
    <row r="2145" spans="8:12">
      <c r="H2145" s="34"/>
      <c r="I2145" s="34"/>
      <c r="L2145" s="34"/>
    </row>
    <row r="2146" spans="8:12">
      <c r="H2146" s="34"/>
      <c r="I2146" s="34"/>
      <c r="L2146" s="34"/>
    </row>
    <row r="2147" spans="8:12">
      <c r="H2147" s="34"/>
      <c r="I2147" s="34"/>
      <c r="L2147" s="34"/>
    </row>
    <row r="2148" spans="8:12">
      <c r="H2148" s="34"/>
      <c r="I2148" s="34"/>
      <c r="L2148" s="34"/>
    </row>
    <row r="2149" spans="8:12">
      <c r="H2149" s="34"/>
      <c r="I2149" s="34"/>
      <c r="L2149" s="34"/>
    </row>
    <row r="2150" spans="8:12">
      <c r="H2150" s="34"/>
      <c r="I2150" s="34"/>
      <c r="L2150" s="34"/>
    </row>
    <row r="2151" spans="8:12">
      <c r="H2151" s="34"/>
      <c r="I2151" s="34"/>
      <c r="L2151" s="34"/>
    </row>
    <row r="2152" spans="8:12">
      <c r="H2152" s="34"/>
      <c r="I2152" s="34"/>
      <c r="L2152" s="34"/>
    </row>
    <row r="2153" spans="8:12">
      <c r="H2153" s="34"/>
      <c r="I2153" s="34"/>
      <c r="L2153" s="34"/>
    </row>
    <row r="2154" spans="8:12">
      <c r="H2154" s="34"/>
      <c r="I2154" s="34"/>
      <c r="L2154" s="34"/>
    </row>
    <row r="2155" spans="8:12">
      <c r="H2155" s="34"/>
      <c r="I2155" s="34"/>
      <c r="L2155" s="34"/>
    </row>
    <row r="2156" spans="8:12">
      <c r="H2156" s="34"/>
      <c r="I2156" s="34"/>
      <c r="L2156" s="34"/>
    </row>
    <row r="2157" spans="8:12">
      <c r="H2157" s="34"/>
      <c r="I2157" s="34"/>
      <c r="L2157" s="34"/>
    </row>
    <row r="2158" spans="8:12">
      <c r="H2158" s="34"/>
      <c r="I2158" s="34"/>
      <c r="L2158" s="34"/>
    </row>
    <row r="2159" spans="8:12">
      <c r="H2159" s="34"/>
      <c r="I2159" s="34"/>
      <c r="L2159" s="34"/>
    </row>
    <row r="2160" spans="8:12">
      <c r="H2160" s="34"/>
      <c r="I2160" s="34"/>
      <c r="L2160" s="34"/>
    </row>
    <row r="2161" spans="8:12">
      <c r="H2161" s="34"/>
      <c r="I2161" s="34"/>
      <c r="L2161" s="34"/>
    </row>
    <row r="2162" spans="8:12">
      <c r="H2162" s="34"/>
      <c r="I2162" s="34"/>
      <c r="L2162" s="34"/>
    </row>
    <row r="2163" spans="8:12">
      <c r="H2163" s="34"/>
      <c r="I2163" s="34"/>
      <c r="L2163" s="34"/>
    </row>
    <row r="2164" spans="8:12">
      <c r="H2164" s="34"/>
      <c r="I2164" s="34"/>
      <c r="L2164" s="34"/>
    </row>
    <row r="2165" spans="8:12">
      <c r="H2165" s="34"/>
      <c r="I2165" s="34"/>
      <c r="L2165" s="34"/>
    </row>
    <row r="2166" spans="8:12">
      <c r="H2166" s="34"/>
      <c r="I2166" s="34"/>
      <c r="L2166" s="34"/>
    </row>
    <row r="2167" spans="8:12">
      <c r="H2167" s="34"/>
      <c r="I2167" s="34"/>
      <c r="L2167" s="34"/>
    </row>
    <row r="2168" spans="8:12">
      <c r="H2168" s="34"/>
      <c r="I2168" s="34"/>
      <c r="L2168" s="34"/>
    </row>
    <row r="2169" spans="8:12">
      <c r="H2169" s="34"/>
      <c r="I2169" s="34"/>
      <c r="L2169" s="34"/>
    </row>
    <row r="2170" spans="8:12">
      <c r="H2170" s="34"/>
      <c r="I2170" s="34"/>
      <c r="L2170" s="34"/>
    </row>
    <row r="2171" spans="8:12">
      <c r="H2171" s="34"/>
      <c r="I2171" s="34"/>
      <c r="L2171" s="34"/>
    </row>
    <row r="2172" spans="8:12">
      <c r="H2172" s="34"/>
      <c r="I2172" s="34"/>
      <c r="L2172" s="34"/>
    </row>
    <row r="2173" spans="8:12">
      <c r="H2173" s="34"/>
      <c r="I2173" s="34"/>
      <c r="L2173" s="34"/>
    </row>
    <row r="2174" spans="8:12">
      <c r="H2174" s="34"/>
      <c r="I2174" s="34"/>
      <c r="L2174" s="34"/>
    </row>
    <row r="2175" spans="8:12">
      <c r="H2175" s="34"/>
      <c r="I2175" s="34"/>
      <c r="L2175" s="34"/>
    </row>
    <row r="2176" spans="8:12">
      <c r="H2176" s="34"/>
      <c r="I2176" s="34"/>
      <c r="L2176" s="34"/>
    </row>
    <row r="2177" spans="8:12">
      <c r="H2177" s="34"/>
      <c r="I2177" s="34"/>
      <c r="L2177" s="34"/>
    </row>
    <row r="2178" spans="8:12">
      <c r="H2178" s="34"/>
      <c r="I2178" s="34"/>
      <c r="L2178" s="34"/>
    </row>
    <row r="2179" spans="8:12">
      <c r="H2179" s="34"/>
      <c r="I2179" s="34"/>
      <c r="L2179" s="34"/>
    </row>
    <row r="2180" spans="8:12">
      <c r="H2180" s="34"/>
      <c r="I2180" s="34"/>
      <c r="L2180" s="34"/>
    </row>
    <row r="2181" spans="8:12">
      <c r="H2181" s="34"/>
      <c r="I2181" s="34"/>
      <c r="L2181" s="34"/>
    </row>
    <row r="2182" spans="8:12">
      <c r="H2182" s="34"/>
      <c r="I2182" s="34"/>
      <c r="L2182" s="34"/>
    </row>
    <row r="2183" spans="8:12">
      <c r="H2183" s="34"/>
      <c r="I2183" s="34"/>
      <c r="L2183" s="34"/>
    </row>
    <row r="2184" spans="8:12">
      <c r="H2184" s="34"/>
      <c r="I2184" s="34"/>
      <c r="L2184" s="34"/>
    </row>
    <row r="2185" spans="8:12">
      <c r="H2185" s="34"/>
      <c r="I2185" s="34"/>
      <c r="L2185" s="34"/>
    </row>
    <row r="2186" spans="8:12">
      <c r="H2186" s="34"/>
      <c r="I2186" s="34"/>
      <c r="L2186" s="34"/>
    </row>
    <row r="2187" spans="8:12">
      <c r="H2187" s="34"/>
      <c r="I2187" s="34"/>
      <c r="L2187" s="34"/>
    </row>
    <row r="2188" spans="8:12">
      <c r="H2188" s="34"/>
      <c r="I2188" s="34"/>
      <c r="L2188" s="34"/>
    </row>
    <row r="2189" spans="8:12">
      <c r="H2189" s="34"/>
      <c r="I2189" s="34"/>
      <c r="L2189" s="34"/>
    </row>
    <row r="2190" spans="8:12">
      <c r="H2190" s="34"/>
      <c r="I2190" s="34"/>
      <c r="L2190" s="34"/>
    </row>
    <row r="2191" spans="8:12">
      <c r="H2191" s="34"/>
      <c r="I2191" s="34"/>
      <c r="L2191" s="34"/>
    </row>
    <row r="2192" spans="8:12">
      <c r="H2192" s="34"/>
      <c r="I2192" s="34"/>
      <c r="L2192" s="34"/>
    </row>
    <row r="2193" spans="8:12">
      <c r="H2193" s="34"/>
      <c r="I2193" s="34"/>
      <c r="L2193" s="34"/>
    </row>
    <row r="2194" spans="8:12">
      <c r="H2194" s="34"/>
      <c r="I2194" s="34"/>
      <c r="L2194" s="34"/>
    </row>
    <row r="2195" spans="8:12">
      <c r="H2195" s="34"/>
      <c r="I2195" s="34"/>
      <c r="L2195" s="34"/>
    </row>
  </sheetData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theme="9" tint="0.59999389629810485"/>
  </sheetPr>
  <dimension ref="A1:K20"/>
  <sheetViews>
    <sheetView zoomScale="125" zoomScaleNormal="125" zoomScalePageLayoutView="125" workbookViewId="0">
      <selection activeCell="E3" sqref="A1:K12"/>
    </sheetView>
  </sheetViews>
  <sheetFormatPr baseColWidth="10" defaultRowHeight="12" x14ac:dyDescent="0"/>
  <sheetData>
    <row r="1" spans="1:11" ht="13">
      <c r="A1" s="21" t="s">
        <v>35</v>
      </c>
      <c r="B1" s="21" t="s">
        <v>295</v>
      </c>
      <c r="C1" s="21"/>
      <c r="D1" s="21" t="s">
        <v>0</v>
      </c>
      <c r="E1" s="21" t="s">
        <v>1</v>
      </c>
      <c r="F1" s="21" t="s">
        <v>285</v>
      </c>
      <c r="G1" s="21"/>
      <c r="H1" s="21"/>
      <c r="I1" s="21"/>
      <c r="J1" s="21"/>
      <c r="K1" s="21"/>
    </row>
    <row r="2" spans="1:11" ht="13">
      <c r="A2" s="22" t="s">
        <v>292</v>
      </c>
      <c r="B2" s="21"/>
      <c r="C2" s="21"/>
      <c r="D2" s="21" t="s">
        <v>3</v>
      </c>
      <c r="E2" s="21" t="s">
        <v>4</v>
      </c>
      <c r="F2" s="21" t="s">
        <v>286</v>
      </c>
      <c r="G2" s="21"/>
      <c r="H2" s="21"/>
      <c r="I2" s="21"/>
      <c r="J2" s="21"/>
      <c r="K2" s="21"/>
    </row>
    <row r="3" spans="1:11" ht="13">
      <c r="A3" s="21"/>
      <c r="B3" s="21"/>
      <c r="C3" s="21"/>
      <c r="D3" s="21" t="s">
        <v>269</v>
      </c>
      <c r="E3" s="21" t="s">
        <v>336</v>
      </c>
      <c r="F3" s="21" t="s">
        <v>287</v>
      </c>
      <c r="G3" s="21"/>
      <c r="H3" s="21"/>
      <c r="I3" s="21"/>
      <c r="J3" s="21"/>
      <c r="K3" s="21"/>
    </row>
    <row r="4" spans="1:11" ht="13">
      <c r="A4" s="21"/>
      <c r="B4" s="21"/>
      <c r="C4" s="21"/>
      <c r="D4" s="69">
        <v>16.0425</v>
      </c>
      <c r="E4" s="82">
        <v>0.51829999999999998</v>
      </c>
      <c r="F4" s="69"/>
      <c r="G4" s="21"/>
      <c r="H4" s="21"/>
      <c r="I4" s="21"/>
      <c r="J4" s="21"/>
      <c r="K4" s="21"/>
    </row>
    <row r="5" spans="1:11" ht="13">
      <c r="A5" s="21" t="s">
        <v>5</v>
      </c>
      <c r="B5" s="21" t="s">
        <v>5</v>
      </c>
      <c r="C5" s="21" t="s">
        <v>6</v>
      </c>
      <c r="D5" s="21" t="s">
        <v>313</v>
      </c>
      <c r="E5" s="21" t="s">
        <v>7</v>
      </c>
      <c r="F5" s="69" t="s">
        <v>24</v>
      </c>
      <c r="G5" s="21" t="s">
        <v>40</v>
      </c>
      <c r="H5" s="21" t="s">
        <v>8</v>
      </c>
      <c r="I5" s="21" t="s">
        <v>9</v>
      </c>
      <c r="J5" s="21" t="s">
        <v>11</v>
      </c>
      <c r="K5" s="21" t="s">
        <v>23</v>
      </c>
    </row>
    <row r="6" spans="1:11" ht="13">
      <c r="A6" s="22" t="s">
        <v>12</v>
      </c>
      <c r="B6" s="22" t="s">
        <v>13</v>
      </c>
      <c r="C6" s="21" t="s">
        <v>225</v>
      </c>
      <c r="D6" s="21" t="s">
        <v>4</v>
      </c>
      <c r="E6" s="21" t="s">
        <v>4</v>
      </c>
      <c r="F6" s="69" t="s">
        <v>17</v>
      </c>
      <c r="G6" s="69" t="s">
        <v>19</v>
      </c>
      <c r="H6" s="21" t="s">
        <v>42</v>
      </c>
      <c r="I6" s="21" t="s">
        <v>43</v>
      </c>
      <c r="J6" s="21" t="s">
        <v>19</v>
      </c>
      <c r="K6" s="21" t="s">
        <v>19</v>
      </c>
    </row>
    <row r="7" spans="1:11" ht="13">
      <c r="A7" s="22"/>
      <c r="B7" s="22" t="s">
        <v>329</v>
      </c>
      <c r="C7" s="21" t="s">
        <v>330</v>
      </c>
      <c r="D7" s="21" t="s">
        <v>271</v>
      </c>
      <c r="E7" s="21" t="s">
        <v>280</v>
      </c>
      <c r="F7" s="69" t="s">
        <v>270</v>
      </c>
      <c r="G7" s="21" t="s">
        <v>293</v>
      </c>
      <c r="H7" s="69" t="s">
        <v>281</v>
      </c>
      <c r="I7" s="69" t="s">
        <v>282</v>
      </c>
      <c r="J7" s="87" t="s">
        <v>284</v>
      </c>
      <c r="K7" s="23" t="s">
        <v>268</v>
      </c>
    </row>
    <row r="8" spans="1:11" ht="13">
      <c r="A8" s="21">
        <f>B8-273.15</f>
        <v>-23.149999999999977</v>
      </c>
      <c r="B8" s="21">
        <v>250</v>
      </c>
      <c r="C8" s="21">
        <v>101325</v>
      </c>
      <c r="D8" s="21">
        <v>2.1450999999999998</v>
      </c>
      <c r="E8" s="21">
        <v>1.6194999999999999</v>
      </c>
      <c r="F8" s="21"/>
      <c r="G8" s="21">
        <v>9.58</v>
      </c>
      <c r="H8" s="21">
        <v>34</v>
      </c>
      <c r="I8" s="21">
        <v>0.90109499999999998</v>
      </c>
      <c r="J8" s="21"/>
      <c r="K8" s="21"/>
    </row>
    <row r="9" spans="1:11" ht="13">
      <c r="A9" s="21">
        <f t="shared" ref="A9:A12" si="0">B9-273.15</f>
        <v>26.850000000000023</v>
      </c>
      <c r="B9" s="21">
        <v>300</v>
      </c>
      <c r="C9" s="21">
        <v>101325</v>
      </c>
      <c r="D9" s="21">
        <v>2.1640000000000001</v>
      </c>
      <c r="E9" s="21">
        <v>1.6454249999999999</v>
      </c>
      <c r="F9" s="21"/>
      <c r="G9" s="21">
        <v>10.163765</v>
      </c>
      <c r="H9" s="21">
        <v>34</v>
      </c>
      <c r="I9" s="21">
        <v>0.90109499999999998</v>
      </c>
      <c r="J9" s="21"/>
      <c r="K9" s="21"/>
    </row>
    <row r="10" spans="1:11" ht="13">
      <c r="A10" s="21">
        <f t="shared" si="0"/>
        <v>226.85000000000002</v>
      </c>
      <c r="B10" s="21">
        <v>500</v>
      </c>
      <c r="C10" s="21">
        <v>101325</v>
      </c>
      <c r="D10" s="21">
        <v>2.1640000000000001</v>
      </c>
      <c r="E10" s="21">
        <v>1.6454249999999999</v>
      </c>
      <c r="F10" s="21"/>
      <c r="G10" s="21">
        <v>10.163765</v>
      </c>
      <c r="H10" s="21">
        <v>34</v>
      </c>
      <c r="I10" s="21">
        <v>0.90109499999999998</v>
      </c>
      <c r="J10" s="21"/>
      <c r="K10" s="21"/>
    </row>
    <row r="11" spans="1:11" ht="13">
      <c r="A11" s="21">
        <f t="shared" si="0"/>
        <v>426.85</v>
      </c>
      <c r="B11" s="21">
        <v>700</v>
      </c>
      <c r="C11" s="21">
        <v>101325</v>
      </c>
      <c r="D11" s="21">
        <v>2.1640000000000001</v>
      </c>
      <c r="E11" s="21">
        <v>1.6454249999999999</v>
      </c>
      <c r="F11" s="21"/>
      <c r="G11" s="21">
        <v>10.163765</v>
      </c>
      <c r="H11" s="21">
        <v>34</v>
      </c>
      <c r="I11" s="21">
        <v>0.90109499999999998</v>
      </c>
      <c r="J11" s="21"/>
      <c r="K11" s="21"/>
    </row>
    <row r="12" spans="1:11" ht="13">
      <c r="A12" s="21">
        <f t="shared" si="0"/>
        <v>626.85</v>
      </c>
      <c r="B12" s="21">
        <v>900</v>
      </c>
      <c r="C12" s="21">
        <v>101325</v>
      </c>
      <c r="D12" s="21">
        <v>2.1640000000000001</v>
      </c>
      <c r="E12" s="21">
        <v>1.6454249999999999</v>
      </c>
      <c r="F12" s="21"/>
      <c r="G12" s="21">
        <v>10.163765</v>
      </c>
      <c r="H12" s="21">
        <v>34</v>
      </c>
      <c r="I12" s="21">
        <v>0.90109499999999998</v>
      </c>
      <c r="J12" s="21"/>
      <c r="K12" s="21"/>
    </row>
    <row r="20" spans="7:7">
      <c r="G20" s="5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/>
  <dimension ref="A1:K10"/>
  <sheetViews>
    <sheetView zoomScale="125" zoomScaleNormal="125" zoomScalePageLayoutView="125" workbookViewId="0">
      <selection activeCell="E3" sqref="A1:K10"/>
    </sheetView>
  </sheetViews>
  <sheetFormatPr baseColWidth="10" defaultRowHeight="12" x14ac:dyDescent="0"/>
  <sheetData>
    <row r="1" spans="1:11" ht="13">
      <c r="A1" s="21" t="s">
        <v>28</v>
      </c>
      <c r="B1" s="21" t="s">
        <v>48</v>
      </c>
      <c r="C1" s="21"/>
      <c r="D1" s="21" t="s">
        <v>0</v>
      </c>
      <c r="E1" s="21" t="s">
        <v>1</v>
      </c>
      <c r="F1" s="21" t="s">
        <v>285</v>
      </c>
      <c r="G1" s="21"/>
      <c r="H1" s="21"/>
      <c r="I1" s="21"/>
      <c r="J1" s="21"/>
      <c r="K1" s="21"/>
    </row>
    <row r="2" spans="1:11" ht="13">
      <c r="A2" s="22" t="s">
        <v>292</v>
      </c>
      <c r="B2" s="21"/>
      <c r="C2" s="21"/>
      <c r="D2" s="21" t="s">
        <v>3</v>
      </c>
      <c r="E2" s="21" t="s">
        <v>4</v>
      </c>
      <c r="F2" s="21" t="s">
        <v>286</v>
      </c>
      <c r="G2" s="21"/>
      <c r="H2" s="21"/>
      <c r="I2" s="21"/>
      <c r="J2" s="21"/>
      <c r="K2" s="21"/>
    </row>
    <row r="3" spans="1:11" ht="13">
      <c r="A3" s="21"/>
      <c r="B3" s="21"/>
      <c r="C3" s="21"/>
      <c r="D3" s="21" t="s">
        <v>269</v>
      </c>
      <c r="E3" s="21" t="s">
        <v>336</v>
      </c>
      <c r="F3" s="21" t="s">
        <v>287</v>
      </c>
      <c r="G3" s="21"/>
      <c r="H3" s="21"/>
      <c r="I3" s="21"/>
      <c r="J3" s="21"/>
      <c r="K3" s="21"/>
    </row>
    <row r="4" spans="1:11" ht="13">
      <c r="A4" s="21"/>
      <c r="B4" s="21"/>
      <c r="C4" s="21"/>
      <c r="D4" s="69">
        <v>2.0158800000000001</v>
      </c>
      <c r="E4" s="82">
        <v>4.1239999999999997</v>
      </c>
      <c r="F4" s="69"/>
      <c r="G4" s="21"/>
      <c r="H4" s="21"/>
      <c r="I4" s="21"/>
      <c r="J4" s="21"/>
      <c r="K4" s="21"/>
    </row>
    <row r="5" spans="1:11" ht="13">
      <c r="A5" s="21" t="s">
        <v>5</v>
      </c>
      <c r="B5" s="21" t="s">
        <v>5</v>
      </c>
      <c r="C5" s="21" t="s">
        <v>6</v>
      </c>
      <c r="D5" s="21" t="s">
        <v>313</v>
      </c>
      <c r="E5" s="21" t="s">
        <v>7</v>
      </c>
      <c r="F5" s="69" t="s">
        <v>24</v>
      </c>
      <c r="G5" s="21" t="s">
        <v>40</v>
      </c>
      <c r="H5" s="21" t="s">
        <v>8</v>
      </c>
      <c r="I5" s="21" t="s">
        <v>9</v>
      </c>
      <c r="J5" s="21" t="s">
        <v>11</v>
      </c>
      <c r="K5" s="21" t="s">
        <v>23</v>
      </c>
    </row>
    <row r="6" spans="1:11" ht="13">
      <c r="A6" s="22" t="s">
        <v>12</v>
      </c>
      <c r="B6" s="22" t="s">
        <v>13</v>
      </c>
      <c r="C6" s="21" t="s">
        <v>225</v>
      </c>
      <c r="D6" s="21" t="s">
        <v>4</v>
      </c>
      <c r="E6" s="21" t="s">
        <v>4</v>
      </c>
      <c r="F6" s="69" t="s">
        <v>17</v>
      </c>
      <c r="G6" s="21" t="s">
        <v>19</v>
      </c>
      <c r="H6" s="21" t="s">
        <v>42</v>
      </c>
      <c r="I6" s="21" t="s">
        <v>43</v>
      </c>
      <c r="J6" s="21" t="s">
        <v>19</v>
      </c>
      <c r="K6" s="21" t="s">
        <v>19</v>
      </c>
    </row>
    <row r="7" spans="1:11" ht="13">
      <c r="A7" s="22"/>
      <c r="B7" s="22" t="s">
        <v>329</v>
      </c>
      <c r="C7" s="21" t="s">
        <v>330</v>
      </c>
      <c r="D7" s="21" t="s">
        <v>271</v>
      </c>
      <c r="E7" s="21" t="s">
        <v>280</v>
      </c>
      <c r="F7" s="69" t="s">
        <v>270</v>
      </c>
      <c r="G7" s="21" t="s">
        <v>293</v>
      </c>
      <c r="H7" s="69" t="s">
        <v>281</v>
      </c>
      <c r="I7" s="69" t="s">
        <v>282</v>
      </c>
      <c r="J7" s="87" t="s">
        <v>284</v>
      </c>
      <c r="K7" s="23" t="s">
        <v>268</v>
      </c>
    </row>
    <row r="8" spans="1:11" ht="13">
      <c r="A8" s="21">
        <f>B8-273.15</f>
        <v>-23.149999999999977</v>
      </c>
      <c r="B8" s="21">
        <v>250</v>
      </c>
      <c r="C8" s="21">
        <v>1013250</v>
      </c>
      <c r="D8" s="21">
        <v>14.304</v>
      </c>
      <c r="E8" s="21">
        <v>10.1</v>
      </c>
      <c r="F8" s="21"/>
      <c r="G8" s="21">
        <v>8.4</v>
      </c>
      <c r="H8" s="21">
        <v>180.5</v>
      </c>
      <c r="I8" s="21">
        <v>0.90109499999999998</v>
      </c>
      <c r="J8" s="21"/>
      <c r="K8" s="21"/>
    </row>
    <row r="9" spans="1:11" ht="13">
      <c r="A9" s="21">
        <f t="shared" ref="A9:A10" si="0">B9-273.15</f>
        <v>26.850000000000023</v>
      </c>
      <c r="B9" s="21">
        <v>300</v>
      </c>
      <c r="C9" s="21">
        <v>1013250</v>
      </c>
      <c r="D9" s="21">
        <v>14.304</v>
      </c>
      <c r="E9" s="21">
        <v>10.1</v>
      </c>
      <c r="F9" s="21"/>
      <c r="G9" s="21">
        <v>8.4</v>
      </c>
      <c r="H9" s="21">
        <v>180.5</v>
      </c>
      <c r="I9" s="21">
        <v>0.90109499999999998</v>
      </c>
      <c r="J9" s="21"/>
      <c r="K9" s="21"/>
    </row>
    <row r="10" spans="1:11" ht="13">
      <c r="A10" s="21">
        <f t="shared" si="0"/>
        <v>726.85</v>
      </c>
      <c r="B10" s="21">
        <v>1000</v>
      </c>
      <c r="C10" s="21">
        <v>1013250</v>
      </c>
      <c r="D10" s="21">
        <v>14.304</v>
      </c>
      <c r="E10" s="21">
        <v>10.1</v>
      </c>
      <c r="F10" s="21"/>
      <c r="G10" s="21">
        <v>8.4</v>
      </c>
      <c r="H10" s="21">
        <v>180.5</v>
      </c>
      <c r="I10" s="21">
        <v>0.90109499999999998</v>
      </c>
      <c r="J10" s="21"/>
      <c r="K10" s="21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Info</vt:lpstr>
      <vt:lpstr>MatterData</vt:lpstr>
      <vt:lpstr>H2O</vt:lpstr>
      <vt:lpstr>air</vt:lpstr>
      <vt:lpstr>N2</vt:lpstr>
      <vt:lpstr>O2</vt:lpstr>
      <vt:lpstr>CO2</vt:lpstr>
      <vt:lpstr>CH4</vt:lpstr>
      <vt:lpstr>H2</vt:lpstr>
      <vt:lpstr>aluminium</vt:lpstr>
    </vt:vector>
  </TitlesOfParts>
  <Manager>Claas Olthoff</Manager>
  <Company>Institute of Astronautics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Matter</dc:title>
  <dc:subject>Matter data for V-HAB Simulations</dc:subject>
  <dc:creator>STEPS Team</dc:creator>
  <cp:keywords/>
  <dc:description/>
  <cp:lastModifiedBy>Claas Olthoff</cp:lastModifiedBy>
  <dcterms:created xsi:type="dcterms:W3CDTF">2014-04-29T15:51:03Z</dcterms:created>
  <dcterms:modified xsi:type="dcterms:W3CDTF">2015-01-20T16:54:22Z</dcterms:modified>
  <cp:category/>
</cp:coreProperties>
</file>