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kion-my.sharepoint.com/personal/jyothik_tekion_com/Documents/"/>
    </mc:Choice>
  </mc:AlternateContent>
  <xr:revisionPtr revIDLastSave="0" documentId="8_{4ACFFC5F-7429-4B6A-9164-7095A18A6D4F}" xr6:coauthVersionLast="47" xr6:coauthVersionMax="47" xr10:uidLastSave="{00000000-0000-0000-0000-000000000000}"/>
  <bookViews>
    <workbookView xWindow="0" yWindow="0" windowWidth="35840" windowHeight="22400" activeTab="4" xr2:uid="{997D09BE-9057-5840-9899-6298661F320E}"/>
  </bookViews>
  <sheets>
    <sheet name="August Go Live" sheetId="1" r:id="rId1"/>
    <sheet name="September Go Live" sheetId="2" r:id="rId2"/>
    <sheet name="October Go Live" sheetId="5" r:id="rId3"/>
    <sheet name="November Go Live" sheetId="6" r:id="rId4"/>
    <sheet name="December Go Live" sheetId="7" r:id="rId5"/>
  </sheets>
  <definedNames>
    <definedName name="_xlnm._FilterDatabase" localSheetId="4" hidden="1">'December Go Live'!$A$1:$S$1</definedName>
    <definedName name="_xlnm._FilterDatabase" localSheetId="2" hidden="1">'October Go Live'!$A$1:$O$59</definedName>
    <definedName name="_xlnm._FilterDatabase" localSheetId="1" hidden="1">'September Go Live'!$A$1:$U$68</definedName>
    <definedName name="_xlnm._FilterDatabase" localSheetId="0" hidden="1">'August Go Live'!$A$1:$R$58</definedName>
    <definedName name="_xlnm._FilterDatabase" localSheetId="3" hidden="1">'November Go Live'!$A$1:$O$52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D31" i="5"/>
  <c r="D34" i="7"/>
  <c r="D33" i="7"/>
  <c r="D31" i="7"/>
  <c r="D30" i="7"/>
  <c r="D29" i="7"/>
  <c r="D28" i="7"/>
  <c r="I10" i="7"/>
  <c r="D10" i="7"/>
  <c r="D52" i="6"/>
  <c r="I52" i="6"/>
  <c r="I16" i="5"/>
  <c r="F16" i="5"/>
  <c r="D16" i="5"/>
  <c r="I59" i="5"/>
  <c r="D59" i="5"/>
  <c r="D27" i="7"/>
  <c r="D26" i="7"/>
  <c r="D25" i="7"/>
  <c r="I21" i="5"/>
  <c r="F21" i="5"/>
  <c r="D21" i="5"/>
  <c r="F19" i="6"/>
  <c r="D19" i="6"/>
  <c r="D24" i="7"/>
  <c r="D23" i="7"/>
  <c r="D22" i="7"/>
  <c r="D42" i="5"/>
  <c r="I2" i="5"/>
  <c r="D2" i="5"/>
  <c r="I51" i="2"/>
  <c r="F51" i="2"/>
  <c r="D51" i="2"/>
  <c r="I3" i="5"/>
  <c r="D3" i="5"/>
  <c r="I52" i="2"/>
  <c r="F52" i="2"/>
  <c r="D52" i="2"/>
  <c r="D35" i="7"/>
  <c r="D32" i="7"/>
  <c r="D18" i="6"/>
  <c r="D17" i="6"/>
  <c r="D16" i="6"/>
  <c r="D15" i="6"/>
  <c r="I49" i="2"/>
  <c r="F49" i="2"/>
  <c r="D49" i="2"/>
  <c r="I67" i="2"/>
  <c r="F32" i="2"/>
  <c r="F33" i="2"/>
  <c r="F34" i="2"/>
  <c r="F35" i="2"/>
  <c r="F36" i="2"/>
  <c r="F37" i="2"/>
  <c r="F38" i="2"/>
  <c r="F39" i="2"/>
  <c r="F40" i="2"/>
  <c r="F41" i="2"/>
  <c r="F42" i="2"/>
  <c r="F43" i="2"/>
  <c r="F68" i="2"/>
  <c r="F44" i="2"/>
  <c r="F45" i="2"/>
  <c r="F46" i="2"/>
  <c r="F47" i="2"/>
  <c r="F48" i="2"/>
  <c r="F50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D3" i="7"/>
  <c r="D4" i="7"/>
  <c r="D5" i="7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3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4" i="5"/>
  <c r="D4" i="5"/>
  <c r="D5" i="5"/>
  <c r="D25" i="5"/>
  <c r="D26" i="5"/>
  <c r="D27" i="5"/>
  <c r="D28" i="5"/>
  <c r="D29" i="5"/>
  <c r="D30" i="5"/>
  <c r="D32" i="5"/>
  <c r="D33" i="5"/>
  <c r="D34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68" i="2"/>
  <c r="D44" i="2"/>
  <c r="D45" i="2"/>
  <c r="D46" i="2"/>
  <c r="D47" i="2"/>
  <c r="D48" i="2"/>
  <c r="D5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I51" i="6"/>
  <c r="I3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36" i="7"/>
  <c r="I2" i="7"/>
  <c r="F7" i="5"/>
  <c r="F10" i="5"/>
  <c r="F11" i="5"/>
  <c r="F15" i="5"/>
  <c r="F18" i="5"/>
  <c r="F39" i="6" s="1"/>
  <c r="F19" i="5"/>
  <c r="F20" i="5"/>
  <c r="F42" i="5"/>
  <c r="F22" i="5"/>
  <c r="F23" i="5"/>
  <c r="F24" i="5"/>
  <c r="F4" i="5"/>
  <c r="F5" i="5"/>
  <c r="F25" i="5"/>
  <c r="F26" i="5"/>
  <c r="F27" i="5"/>
  <c r="F28" i="5"/>
  <c r="F34" i="5"/>
  <c r="F35" i="5"/>
  <c r="F36" i="5"/>
  <c r="F52" i="6" s="1"/>
  <c r="F37" i="5"/>
  <c r="F38" i="5"/>
  <c r="F39" i="5"/>
  <c r="F40" i="5"/>
  <c r="F41" i="5"/>
  <c r="F4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" i="5"/>
  <c r="F3" i="7"/>
  <c r="F4" i="7"/>
  <c r="F5" i="7"/>
  <c r="F7" i="7"/>
  <c r="F8" i="7"/>
  <c r="F9" i="7"/>
  <c r="F11" i="7"/>
  <c r="F12" i="7"/>
  <c r="F13" i="7"/>
  <c r="F14" i="7"/>
  <c r="F15" i="7"/>
  <c r="F16" i="7"/>
  <c r="F17" i="7"/>
  <c r="F18" i="7"/>
  <c r="F19" i="7"/>
  <c r="F21" i="7"/>
  <c r="F36" i="7"/>
  <c r="F2" i="7"/>
  <c r="I42" i="5"/>
  <c r="I50" i="2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2" i="5"/>
  <c r="I23" i="5"/>
  <c r="I24" i="5"/>
  <c r="I4" i="5"/>
  <c r="I5" i="5"/>
  <c r="I25" i="5"/>
  <c r="I26" i="5"/>
  <c r="I27" i="5"/>
  <c r="I28" i="5"/>
  <c r="I33" i="5"/>
  <c r="I34" i="5"/>
  <c r="I35" i="5"/>
  <c r="I36" i="5"/>
  <c r="I37" i="5"/>
  <c r="I38" i="5"/>
  <c r="I39" i="5"/>
  <c r="I40" i="5"/>
  <c r="I41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6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20" i="6"/>
  <c r="I21" i="6"/>
  <c r="I22" i="6"/>
  <c r="I23" i="6"/>
  <c r="I24" i="6"/>
  <c r="I26" i="6"/>
  <c r="I27" i="6"/>
  <c r="I28" i="6"/>
  <c r="I29" i="6"/>
  <c r="I30" i="6"/>
  <c r="I31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8" i="1"/>
  <c r="I34" i="1"/>
  <c r="I66" i="2"/>
  <c r="I33" i="2"/>
  <c r="I34" i="2"/>
  <c r="I35" i="2"/>
  <c r="I36" i="2"/>
  <c r="I37" i="2"/>
  <c r="I38" i="2"/>
  <c r="I39" i="2"/>
  <c r="I40" i="2"/>
  <c r="I41" i="2"/>
  <c r="I42" i="2"/>
  <c r="I43" i="2"/>
  <c r="I68" i="2"/>
  <c r="I44" i="2"/>
  <c r="I45" i="2"/>
  <c r="I46" i="2"/>
  <c r="I47" i="2"/>
  <c r="I48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F3" i="5" l="1"/>
  <c r="F59" i="5"/>
  <c r="F2" i="6"/>
  <c r="F5" i="6"/>
  <c r="F6" i="6"/>
  <c r="F7" i="6"/>
  <c r="F8" i="6"/>
  <c r="F9" i="6"/>
  <c r="F28" i="6"/>
  <c r="F10" i="6"/>
  <c r="F41" i="6"/>
  <c r="F42" i="6"/>
  <c r="F43" i="6"/>
  <c r="F44" i="6"/>
  <c r="F45" i="6"/>
  <c r="F46" i="6"/>
  <c r="F47" i="6"/>
  <c r="F20" i="6"/>
  <c r="F21" i="6"/>
  <c r="F22" i="6"/>
  <c r="F23" i="6"/>
  <c r="F24" i="6"/>
  <c r="F40" i="6"/>
  <c r="F25" i="6"/>
  <c r="F30" i="6"/>
  <c r="F32" i="6"/>
  <c r="F35" i="6"/>
  <c r="F36" i="6"/>
  <c r="F37" i="6"/>
  <c r="F38" i="6"/>
  <c r="F48" i="6"/>
  <c r="F11" i="6"/>
  <c r="F33" i="6"/>
  <c r="F3" i="6"/>
  <c r="F4" i="6"/>
  <c r="F12" i="6"/>
  <c r="F13" i="6"/>
  <c r="F14" i="6"/>
  <c r="F34" i="6"/>
  <c r="F49" i="6"/>
  <c r="F50" i="6"/>
  <c r="F26" i="6"/>
  <c r="F27" i="6"/>
  <c r="F29" i="6"/>
  <c r="F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tc={ECCAE83F-6400-4E4C-8080-1C4ACB2D6AA9}</author>
  </authors>
  <commentList>
    <comment ref="O53" authorId="0" shapeId="0" xr:uid="{ECCAE83F-6400-4E4C-8080-1C4ACB2D6AA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company no OEM associated</t>
      </text>
    </comment>
  </commentList>
</comments>
</file>

<file path=xl/sharedStrings.xml><?xml version="1.0" encoding="utf-8"?>
<sst xmlns="http://schemas.openxmlformats.org/spreadsheetml/2006/main" count="2124" uniqueCount="367">
  <si>
    <t>Dealer Name</t>
  </si>
  <si>
    <t>Dealer ID</t>
  </si>
  <si>
    <t>Go Live Date</t>
  </si>
  <si>
    <t>Days to Go Live</t>
  </si>
  <si>
    <t>PEM</t>
  </si>
  <si>
    <t>Director</t>
  </si>
  <si>
    <t>Type of Implementation</t>
  </si>
  <si>
    <t>Region</t>
  </si>
  <si>
    <t>POD Leader</t>
  </si>
  <si>
    <t xml:space="preserve">Assigned to </t>
  </si>
  <si>
    <t>Vendor List Updated</t>
  </si>
  <si>
    <t>OEM ID</t>
  </si>
  <si>
    <t>Vendor Email Count</t>
  </si>
  <si>
    <t>Email Sent</t>
  </si>
  <si>
    <t xml:space="preserve">OEM Tasks Completed </t>
  </si>
  <si>
    <t xml:space="preserve">Integration to Be Launched </t>
  </si>
  <si>
    <t>Count of Launch</t>
  </si>
  <si>
    <t xml:space="preserve">Comments </t>
  </si>
  <si>
    <t>Walser Auto Shield</t>
  </si>
  <si>
    <t>Brad Clark</t>
  </si>
  <si>
    <t>Steven Konieczny</t>
  </si>
  <si>
    <t>New Point</t>
  </si>
  <si>
    <t>Mid Market</t>
  </si>
  <si>
    <t>Sunny</t>
  </si>
  <si>
    <t>Yes</t>
  </si>
  <si>
    <t>Kennedy Automotive Consulting Inc</t>
  </si>
  <si>
    <t>Tyler Brodeur</t>
  </si>
  <si>
    <t>Conquest</t>
  </si>
  <si>
    <t>Jyothi</t>
  </si>
  <si>
    <t>NA</t>
  </si>
  <si>
    <t>No Integrations Required(Management Company)</t>
  </si>
  <si>
    <t>Joey McCollom</t>
  </si>
  <si>
    <t>Kennedy Automotive Group</t>
  </si>
  <si>
    <t>USA East</t>
  </si>
  <si>
    <t>Saurabh Tyagi</t>
  </si>
  <si>
    <t>Stoler Chevrolet Buick</t>
  </si>
  <si>
    <t>Jeneane Slusher</t>
  </si>
  <si>
    <t>Hanna Schneider</t>
  </si>
  <si>
    <t>Buy/Sell</t>
  </si>
  <si>
    <t>Dhanush</t>
  </si>
  <si>
    <t>OEC &amp; AutoPoint - Waiting  for credentials from vendor.</t>
  </si>
  <si>
    <t>Enterprise</t>
  </si>
  <si>
    <t>John Hurst</t>
  </si>
  <si>
    <t>Audi South Atlanta</t>
  </si>
  <si>
    <t>USA West and Central</t>
  </si>
  <si>
    <t>Alex Rust</t>
  </si>
  <si>
    <t>Bulldog Kia</t>
  </si>
  <si>
    <t>Canada</t>
  </si>
  <si>
    <t>John Kennedy Ford Mazda</t>
  </si>
  <si>
    <t>TSD - Credentails pending from Vendor</t>
  </si>
  <si>
    <t>John Kennedy Ford</t>
  </si>
  <si>
    <t>Vishal C</t>
  </si>
  <si>
    <t>YES</t>
  </si>
  <si>
    <t>N/A</t>
  </si>
  <si>
    <t>Ted Barringer</t>
  </si>
  <si>
    <t>John Kennedy Ford Jenkintown</t>
  </si>
  <si>
    <t>Christina Hoffpauir</t>
  </si>
  <si>
    <t>John Kennedy Ford Phoenixville</t>
  </si>
  <si>
    <t>Awaiting update from Authenticom</t>
  </si>
  <si>
    <t>Daniel Veronneau</t>
  </si>
  <si>
    <t>John Kennedy Ford Lincoln Mazda Pottstown</t>
  </si>
  <si>
    <t>Awaiting update from CUDL</t>
  </si>
  <si>
    <t>Chris Songe</t>
  </si>
  <si>
    <t>John Kennedy Subaru Inc</t>
  </si>
  <si>
    <t>Good</t>
  </si>
  <si>
    <t>Angie Bogart</t>
  </si>
  <si>
    <t>Luv Toyota of Bradford</t>
  </si>
  <si>
    <t>Paige Harris</t>
  </si>
  <si>
    <t>John Kennedy Collision Center of Willow Grove</t>
  </si>
  <si>
    <t>No</t>
  </si>
  <si>
    <t>Collision Center</t>
  </si>
  <si>
    <t>David Granero</t>
  </si>
  <si>
    <t>Butler Lexus of South Atlanta</t>
  </si>
  <si>
    <t>Sunbit &amp; Dealer Wizard - Waiting  for credentials from vendor.</t>
  </si>
  <si>
    <t>Blake Bedolla</t>
  </si>
  <si>
    <t>Ferrari of Salt Lake City</t>
  </si>
  <si>
    <t>Pending with Sunbit &amp; Lyft</t>
  </si>
  <si>
    <t>Jason Hamilton</t>
  </si>
  <si>
    <t>Ken Garff Mercedes</t>
  </si>
  <si>
    <t>TSD &amp; Sunbit - Pending from Vendor</t>
  </si>
  <si>
    <t>John Baird</t>
  </si>
  <si>
    <t>Ken Garff Volvo</t>
  </si>
  <si>
    <t>Awaiting update from vendors</t>
  </si>
  <si>
    <t>Akeem Bacchus</t>
  </si>
  <si>
    <t>Carriage Auto Group</t>
  </si>
  <si>
    <t>Ryan Toney</t>
  </si>
  <si>
    <t>Carriage Kia of Alpharetta</t>
  </si>
  <si>
    <t>Lyft - Pending from Vendor</t>
  </si>
  <si>
    <t>Carriage Kia of Woodstock</t>
  </si>
  <si>
    <t>Carriage Used Cars Gainesville</t>
  </si>
  <si>
    <t>Since this is a used dealership we dont have the OEM.</t>
  </si>
  <si>
    <t>Nucar Automall of St Albans</t>
  </si>
  <si>
    <t>Polestar Marin</t>
  </si>
  <si>
    <t>Volvo Cars Marin</t>
  </si>
  <si>
    <t>CUDL - Waiting  for credentials from vendor.</t>
  </si>
  <si>
    <t>Liberty Auto City Subaru</t>
  </si>
  <si>
    <t>Liberty Chrysler Dodge Jeep Ram</t>
  </si>
  <si>
    <t>Napleton Palatine Hyundai</t>
  </si>
  <si>
    <t>vAuto, DMVDesk, Homenet, TSD, 700, Hyundai OEM</t>
  </si>
  <si>
    <t>Napleton Palatine Chevy</t>
  </si>
  <si>
    <t>Butler Lexus</t>
  </si>
  <si>
    <t>Butler Nissan</t>
  </si>
  <si>
    <t>Butler Toyota</t>
  </si>
  <si>
    <t>Mercedes-Benz of Fairfield</t>
  </si>
  <si>
    <t>Downtown Ford Sacramento</t>
  </si>
  <si>
    <t>Lyft &amp; Authenticom</t>
  </si>
  <si>
    <t>Milton Martin Honda</t>
  </si>
  <si>
    <t>Jaguar Land Rover Marin</t>
  </si>
  <si>
    <t>CUDL</t>
  </si>
  <si>
    <t>Maverick Motors DFW</t>
  </si>
  <si>
    <t>Mercedes Benz of Midlothian</t>
  </si>
  <si>
    <t>ALM CDJR Perry</t>
  </si>
  <si>
    <t>Paul Sherry Chrysler</t>
  </si>
  <si>
    <t>Sunbit</t>
  </si>
  <si>
    <t>ALM Kia of Perry</t>
  </si>
  <si>
    <t>Toyota Sunnyvale</t>
  </si>
  <si>
    <t>Burt Watson GMC, LLC</t>
  </si>
  <si>
    <t>Mercddes Benz of Richmond</t>
  </si>
  <si>
    <t>Folsom Lake CDJR</t>
  </si>
  <si>
    <t>Grubbs Acura of Tulsa</t>
  </si>
  <si>
    <t>Young Automotive</t>
  </si>
  <si>
    <t>Young Chrysler Jeep Dodge Ram Morgan</t>
  </si>
  <si>
    <t>Sunbit &amp; CUDL - Waiting  for credentials from vendor.</t>
  </si>
  <si>
    <t>Young Ford of Brigham City</t>
  </si>
  <si>
    <t>Young Honda</t>
  </si>
  <si>
    <t>Young Used Center</t>
  </si>
  <si>
    <t>Clay Cooley Hyundai of Sherman</t>
  </si>
  <si>
    <t>South Richmond Chrysler Dodge Jeep Ram</t>
  </si>
  <si>
    <t>Reydel Volkswagen of Freehold</t>
  </si>
  <si>
    <t>ThinkFleet</t>
  </si>
  <si>
    <t>1 - Hyundai - Waiting for OEM ID from DP (Buy/sell)
2 - SiriusXM - Waiting  for credentials from vendor.</t>
  </si>
  <si>
    <t>Gunther Clermont</t>
  </si>
  <si>
    <t>OEM, OEConnection, Parts Eye, Sunbit &amp; TSD</t>
  </si>
  <si>
    <t>Oakes Kia 2</t>
  </si>
  <si>
    <t>vAuto, RouteOne &amp; PSX - Pending from Vendor</t>
  </si>
  <si>
    <t>Mike Fair GM Perth</t>
  </si>
  <si>
    <t>Stokes Volkswagon</t>
  </si>
  <si>
    <t>NCC - Pending from Vendor</t>
  </si>
  <si>
    <t>Stokes Kia</t>
  </si>
  <si>
    <t>Stokes Chevrolet of Moncks Corner</t>
  </si>
  <si>
    <t>Nothing Pending - All Integrations Launched</t>
  </si>
  <si>
    <t>Stokes Honda North</t>
  </si>
  <si>
    <t>Stokes Mazda</t>
  </si>
  <si>
    <t>Courtesy Subaru</t>
  </si>
  <si>
    <t>Chuck Anderson Ford</t>
  </si>
  <si>
    <t>Butler Chrysler Dodge Jeep</t>
  </si>
  <si>
    <t>Don Wood Chrysler Dodge Jeep</t>
  </si>
  <si>
    <t>Don Wood Ford Lincoln</t>
  </si>
  <si>
    <t>yes</t>
  </si>
  <si>
    <t>Don Wood Hyundai</t>
  </si>
  <si>
    <t>Don Wood Toyota</t>
  </si>
  <si>
    <t>Don Wood Chevrolet</t>
  </si>
  <si>
    <t>Jamestown Honda</t>
  </si>
  <si>
    <t>Luv Toyota</t>
  </si>
  <si>
    <t>Infiniti Stuart</t>
  </si>
  <si>
    <t>Audi Stuart</t>
  </si>
  <si>
    <t>Bentley Jacksonville</t>
  </si>
  <si>
    <t>Maserati Jacksonville</t>
  </si>
  <si>
    <t>Alfa Romeo Stuart</t>
  </si>
  <si>
    <t>Mohawk Chevrolet</t>
  </si>
  <si>
    <t>Bentley Edison</t>
  </si>
  <si>
    <t>Porsche Centre Richmond</t>
  </si>
  <si>
    <t>Scholfield Honda</t>
  </si>
  <si>
    <t>Ferrari of Central New Jersey</t>
  </si>
  <si>
    <t>Valdosta Toyota</t>
  </si>
  <si>
    <t>Lifted Trucks Nashville</t>
  </si>
  <si>
    <t>NA (INDEPENDENT)</t>
  </si>
  <si>
    <t>1 - Received the Dealersocket ID from EM on 09/17/2025
Completed the Vendor Portal waiting for ReferenceNumberfrom Vendor - 09/17/2025</t>
  </si>
  <si>
    <t>Ken Garff West Valley Chrysler Dodge Jeep Ram</t>
  </si>
  <si>
    <t>Lyft &amp; TSD - Pending from Vendor</t>
  </si>
  <si>
    <t>Bob Grimm Chevrolet, Inc.</t>
  </si>
  <si>
    <t>Dave Kring Chevrolet Inc</t>
  </si>
  <si>
    <t>Carvilla</t>
  </si>
  <si>
    <t>OEM Not Required</t>
  </si>
  <si>
    <t>Honda of Westborough</t>
  </si>
  <si>
    <t>LUV Kia of Jamestown</t>
  </si>
  <si>
    <t>Porsche Centre Langley</t>
  </si>
  <si>
    <t>Autoplex Atlanta</t>
  </si>
  <si>
    <t>NA (Used)</t>
  </si>
  <si>
    <t>1 - HomeNet - Waiting for ID from Vendor.
2 - Elead CRM - Added vendor on 09/17/2025, Waiting for Credentials from Vendor.</t>
  </si>
  <si>
    <t>Watford Ford Lincoln</t>
  </si>
  <si>
    <t>Awaiting Creds from vendor</t>
  </si>
  <si>
    <t>Ken Garff Hyundai Downtown</t>
  </si>
  <si>
    <t>Lyft - Pending from Dealer</t>
  </si>
  <si>
    <t>Ken Garff Hyundai Southtowne</t>
  </si>
  <si>
    <t>Daniels Chevrolet Buick GMC</t>
  </si>
  <si>
    <t>Honda of Downtown Chicago</t>
  </si>
  <si>
    <t>Volkswagen Downtown Chicago</t>
  </si>
  <si>
    <t>Acura Highland Park</t>
  </si>
  <si>
    <t>Honda Libertyville</t>
  </si>
  <si>
    <t>Subaru of Lethbridge</t>
  </si>
  <si>
    <t>No Integration is required for this store</t>
  </si>
  <si>
    <t xml:space="preserve">Walser Kia </t>
  </si>
  <si>
    <t>We have Received the OEM ID Yet, for many vendors we have not received the credentials.</t>
  </si>
  <si>
    <t>Carvana Chrysler Dodge Jeep Ram of Park Cities</t>
  </si>
  <si>
    <t>Murdock CDJR of Bountiful</t>
  </si>
  <si>
    <t>Neptune Motors LLC</t>
  </si>
  <si>
    <t>Brady Chrysler Dodge Jeep Ram</t>
  </si>
  <si>
    <t>DCD MA Parts Warehouse</t>
  </si>
  <si>
    <t>Nucar Chevrolet of Norwood</t>
  </si>
  <si>
    <t>Nucar Honda West</t>
  </si>
  <si>
    <t>Nucar Honda of Norwood</t>
  </si>
  <si>
    <t>Nucar Hyundai of Norwood</t>
  </si>
  <si>
    <t>Nucar Lannan Chevrolet of Lowell</t>
  </si>
  <si>
    <t>Nucar Lannan Chevrolet of Woburn</t>
  </si>
  <si>
    <t>Nucar NISSAN SOUTH</t>
  </si>
  <si>
    <t>Nucar Nissan of Norwood</t>
  </si>
  <si>
    <t>Nucar Toyota South</t>
  </si>
  <si>
    <t>Nucar Toyota of Norwood</t>
  </si>
  <si>
    <t>Nucar Volkswagen of Norwood</t>
  </si>
  <si>
    <t>Diehl Chevrolet of North Hills</t>
  </si>
  <si>
    <t>DCD 1-HQ</t>
  </si>
  <si>
    <t>Following-up with EM on this-Sep16th</t>
  </si>
  <si>
    <t>Gunther Daytona</t>
  </si>
  <si>
    <t>Jeremy Hodge Honda</t>
  </si>
  <si>
    <t>Vishal</t>
  </si>
  <si>
    <t xml:space="preserve">MAG CDJR </t>
  </si>
  <si>
    <t>Custom Truck Accessories  Carson City, NV</t>
  </si>
  <si>
    <t>Custom Truck Accessories  Reno, NV</t>
  </si>
  <si>
    <t>Cadillac Arlington</t>
  </si>
  <si>
    <t>Cadillac Fort Worth</t>
  </si>
  <si>
    <t>Casa Chevrolet Cadillac of Prescott</t>
  </si>
  <si>
    <t>Casa Nissan of Prescott</t>
  </si>
  <si>
    <t>Eby Ford Lincoln</t>
  </si>
  <si>
    <t>Elco Chevrolet Cadillac</t>
  </si>
  <si>
    <t>Stokes Hodges Kia</t>
  </si>
  <si>
    <t>Sanborn Chevrolet</t>
  </si>
  <si>
    <t>Stokes Hodges Ford</t>
  </si>
  <si>
    <t>Honda Cars of Aiken</t>
  </si>
  <si>
    <t>LeMars Chevrolet GMC</t>
  </si>
  <si>
    <t xml:space="preserve">Jyothi </t>
  </si>
  <si>
    <t>The Luxury Collection Walnut Creek</t>
  </si>
  <si>
    <t>Ken Garff Nissan of Orem</t>
  </si>
  <si>
    <t>Ken Garff Honda of Orem</t>
  </si>
  <si>
    <t>Ken Garff Volkswagen</t>
  </si>
  <si>
    <t>Speck Ford of Prosser</t>
  </si>
  <si>
    <t>Butler Honda</t>
  </si>
  <si>
    <t>Butler Ford</t>
  </si>
  <si>
    <t>Butler Chevrolet</t>
  </si>
  <si>
    <t>Liberty CDJR</t>
  </si>
  <si>
    <t>Passport Infiniti of Alexandria</t>
  </si>
  <si>
    <t>Passport Nissan of Alexandria</t>
  </si>
  <si>
    <t>Passport of Alexandria Inc</t>
  </si>
  <si>
    <t>Irvine Acura</t>
  </si>
  <si>
    <t>Ineos Grenadier of Irvine</t>
  </si>
  <si>
    <t>Koons Pre-Owned Center</t>
  </si>
  <si>
    <t>Young Chrysler Dodge Jeep of Riverdale</t>
  </si>
  <si>
    <t>Bell and Bell Buick GMC</t>
  </si>
  <si>
    <t>Slacked EM</t>
  </si>
  <si>
    <t>Gunther Coconut Creek</t>
  </si>
  <si>
    <t>Gunther Delray Beach</t>
  </si>
  <si>
    <t>Sent mail on Sep 17th</t>
  </si>
  <si>
    <t>Pine Belt Chrysler Jeep</t>
  </si>
  <si>
    <t>Pine Belt Chevrolet</t>
  </si>
  <si>
    <t>Pine Belt Mazda</t>
  </si>
  <si>
    <t>Pine Belt Subaru</t>
  </si>
  <si>
    <t>Ken Garff Porsche Lehi</t>
  </si>
  <si>
    <t>Ken Garff Audi Lehi</t>
  </si>
  <si>
    <t>Walt Massey Kia of McComb</t>
  </si>
  <si>
    <t>Alpha One Ford</t>
  </si>
  <si>
    <t>Baker City Auto Ranch</t>
  </si>
  <si>
    <t>Fallon Ford - Toyota</t>
  </si>
  <si>
    <t>Monument Motor Co LLC</t>
  </si>
  <si>
    <t>Mountain Home Auto Ranch</t>
  </si>
  <si>
    <t>Mountain Home Chevrolet GMC</t>
  </si>
  <si>
    <t>Ontario Auto Ranch</t>
  </si>
  <si>
    <t>Ontario Auto Ranch Ford</t>
  </si>
  <si>
    <t>Skalnek Ford</t>
  </si>
  <si>
    <t>Los Gatos Luxury Cars</t>
  </si>
  <si>
    <t>Volvo Cars Palo Alto</t>
  </si>
  <si>
    <t>Folsom Buick GMC</t>
  </si>
  <si>
    <t>Stateline Auto Ranch Subaru</t>
  </si>
  <si>
    <t>Auto Ranch Auto Group Mgmt Co</t>
  </si>
  <si>
    <t>NA (Accounting)</t>
  </si>
  <si>
    <t>McLaren San Francisco</t>
  </si>
  <si>
    <t>NA(McLaren OEM not available)</t>
  </si>
  <si>
    <t>Epic Chevrolet Cadillac</t>
  </si>
  <si>
    <t>Clay Cooley CJDR Dallas</t>
  </si>
  <si>
    <t>Mercedes-Benz of Eugene</t>
  </si>
  <si>
    <t>Vishal  C</t>
  </si>
  <si>
    <t>Wright Honda</t>
  </si>
  <si>
    <t>Lundgren Ford</t>
  </si>
  <si>
    <t>Parkway Chrysler Dodge Ram Jeep</t>
  </si>
  <si>
    <t>Parkway Chevrolet</t>
  </si>
  <si>
    <t>Parkway Family Kia</t>
  </si>
  <si>
    <t>Parkway Family Mazda</t>
  </si>
  <si>
    <t>Parkway Family Auto Group Management</t>
  </si>
  <si>
    <t>Management Company</t>
  </si>
  <si>
    <t>Reagle Dodge</t>
  </si>
  <si>
    <t>Vista Ford Woodland Hills</t>
  </si>
  <si>
    <t>Wright Chevrolet Buick GMC</t>
  </si>
  <si>
    <t>Genesis Of Wexford</t>
  </si>
  <si>
    <t>Wright Hyundai</t>
  </si>
  <si>
    <t>Nalley Hyundai</t>
  </si>
  <si>
    <t>Nalley Kia</t>
  </si>
  <si>
    <t>Nalley Toyota Stonecrest</t>
  </si>
  <si>
    <t>Nalley Toyota Union City</t>
  </si>
  <si>
    <t>Walt Massey Chatom</t>
  </si>
  <si>
    <t>Anderson Automotive Group  Body Shop</t>
  </si>
  <si>
    <t>Anderson Automotive Group  Management Company</t>
  </si>
  <si>
    <t>Anderson Honda</t>
  </si>
  <si>
    <t>Anderson Buick GMC of Abingdon</t>
  </si>
  <si>
    <t>Anderson Buick GMC of Hunt Valley</t>
  </si>
  <si>
    <t>Mercddes-Benz of Richmond</t>
  </si>
  <si>
    <t>CarVision Maple Shade</t>
  </si>
  <si>
    <t>CarVision Trooper</t>
  </si>
  <si>
    <t>Updated in blueprint</t>
  </si>
  <si>
    <t>Gold Coast Acura</t>
  </si>
  <si>
    <t>Grand Infiniti of Macon</t>
  </si>
  <si>
    <t>Gunther Ft. Lauderdale</t>
  </si>
  <si>
    <t>O'Brien Toyota</t>
  </si>
  <si>
    <t>Lexus of Westminster</t>
  </si>
  <si>
    <t>Team Chevrolet</t>
  </si>
  <si>
    <t>Young Ford of Morgan</t>
  </si>
  <si>
    <t>Young Kia</t>
  </si>
  <si>
    <t>Young Subaru</t>
  </si>
  <si>
    <t>Young Toyota</t>
  </si>
  <si>
    <t>Nate Wade Subaru</t>
  </si>
  <si>
    <t>Automax Atlanta</t>
  </si>
  <si>
    <t>Bob King Auto Group Management Company</t>
  </si>
  <si>
    <t>Integration not needed - Management Store</t>
  </si>
  <si>
    <t>Bob King Hyundai</t>
  </si>
  <si>
    <t>Genesis Automotive Corporate Office</t>
  </si>
  <si>
    <t>Genesis Cadillac</t>
  </si>
  <si>
    <t>Bob King Mazda</t>
  </si>
  <si>
    <t>Genesis of Winston Salem</t>
  </si>
  <si>
    <t>Bob King Kia</t>
  </si>
  <si>
    <t>Polestar San Jose</t>
  </si>
  <si>
    <t>Sentry Ford Lincoln</t>
  </si>
  <si>
    <t>Sentry West Mazda</t>
  </si>
  <si>
    <t>Westlock Motors Limited 2</t>
  </si>
  <si>
    <t>Northtown Subaru Transit</t>
  </si>
  <si>
    <t>Sewell KIA Buy/Sell</t>
  </si>
  <si>
    <t>Bill Marine Honda</t>
  </si>
  <si>
    <t>Bill Marine Mazda</t>
  </si>
  <si>
    <t>Bill Marine Volkswagen</t>
  </si>
  <si>
    <t>Cactus Auto Company, Inc</t>
  </si>
  <si>
    <t>Heritage Chrysler Dodge Jeep Ram Of Logan</t>
  </si>
  <si>
    <t>Heritage Chrysler Dodge Jeep Ram of Brigham</t>
  </si>
  <si>
    <t>Heritage Motor Company Tremonton</t>
  </si>
  <si>
    <t>Quality Toyota</t>
  </si>
  <si>
    <t>Casco Bay Ford</t>
  </si>
  <si>
    <t>Hyundai of Anderson</t>
  </si>
  <si>
    <t>Nucar Automall of Tilton</t>
  </si>
  <si>
    <t>Heritage Chevrolet GMC of Evanston</t>
  </si>
  <si>
    <t>Heritage Chevrolet of Vernal</t>
  </si>
  <si>
    <t>Heritage Ford of Vernal</t>
  </si>
  <si>
    <t>Missoula Volkswagen</t>
  </si>
  <si>
    <t>Missoula Chevrolet</t>
  </si>
  <si>
    <t>Mercedes-Benz of Covington</t>
  </si>
  <si>
    <t>Silo Auto Sales</t>
  </si>
  <si>
    <t>ALM Nissan Newnan</t>
  </si>
  <si>
    <t>Charlie Clark Infiniti of El Paso</t>
  </si>
  <si>
    <t>Charlie Clark Select Pre Owned Mission</t>
  </si>
  <si>
    <t>Charlie Clark Select Pre Owned McAllen</t>
  </si>
  <si>
    <t>Charlie Clark Nissan Brownsville</t>
  </si>
  <si>
    <t>Charlie Clark Select Pre Owned (Joe Battle)</t>
  </si>
  <si>
    <t>Charlie Clark Nissan El Paso</t>
  </si>
  <si>
    <t>Charlie Clark Hyundai</t>
  </si>
  <si>
    <t>Clark Chevrolet Buick GMC</t>
  </si>
  <si>
    <t>Charlie Clark Select Pre Owned (Ed Carey)</t>
  </si>
  <si>
    <t>Charlie Clark Nissan Harlingen</t>
  </si>
  <si>
    <t>Richmond BMW Midlothian</t>
  </si>
  <si>
    <t>Crown Acura</t>
  </si>
  <si>
    <t>Crown Mini of Richmond</t>
  </si>
  <si>
    <t>Richmond BMW</t>
  </si>
  <si>
    <t>Wilson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</si>
</sst>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7" formatCode="[$-809]d\ mmmm\ yyyy;@"/>
  </numFmts>
  <fonts count="1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rgb="FFFFFFFF"/>
      <name val="Aptos Narrow"/>
      <scheme val="minor"/>
    </font>
    <font>
      <sz val="12"/>
      <color rgb="FF000000"/>
      <name val="Aptos Narrow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2" fillId="2" borderId="8" xfId="0" applyFont="1" applyFill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4" borderId="1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9" fillId="4" borderId="8" xfId="0" applyFont="1" applyFill="1" applyBorder="1" applyAlignment="1">
      <alignment horizontal="center" vertical="center"/>
    </xf>
    <xf numFmtId="0" fontId="0" fillId="0" borderId="9" xfId="0" applyBorder="1"/>
    <xf numFmtId="0" fontId="10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/>
    <xf numFmtId="0" fontId="6" fillId="0" borderId="10" xfId="0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yothi K" id="{1BB5AA47-E8DE-4743-A779-48A76C5C4240}" userId="S::jyothik@tekion.com::52ec0955-2098-4495-9f21-10d17c1848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3" dT="2025-08-18T17:44:16.23" personId="{1BB5AA47-E8DE-4743-A779-48A76C5C4240}" id="{ECCAE83F-6400-4E4C-8080-1C4ACB2D6AA9}">
    <text>Management company no OEM associated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CE80-E408-CE41-A24B-779A9E8CDB9F}">
  <dimension ref="A1:BD250"/>
  <sheetViews>
    <sheetView showGridLines="0" topLeftCell="A35" workbookViewId="0">
      <selection activeCell="C2" sqref="C2:C58"/>
    </sheetView>
  </sheetViews>
  <sheetFormatPr defaultColWidth="11" defaultRowHeight="15.95"/>
  <cols>
    <col min="1" max="1" width="39.125" bestFit="1" customWidth="1"/>
    <col min="2" max="2" width="16.875" bestFit="1" customWidth="1"/>
    <col min="3" max="3" width="16.5" bestFit="1" customWidth="1"/>
    <col min="4" max="4" width="14" bestFit="1" customWidth="1"/>
    <col min="5" max="5" width="23.125" customWidth="1"/>
    <col min="6" max="6" width="15.125" bestFit="1" customWidth="1"/>
    <col min="7" max="7" width="19.375" bestFit="1" customWidth="1"/>
    <col min="8" max="8" width="18.875" bestFit="1" customWidth="1"/>
    <col min="9" max="9" width="15.625" bestFit="1" customWidth="1"/>
    <col min="11" max="11" width="17.375" bestFit="1" customWidth="1"/>
    <col min="13" max="13" width="17.125" bestFit="1" customWidth="1"/>
    <col min="14" max="14" width="11" bestFit="1" customWidth="1"/>
    <col min="15" max="15" width="20.125" bestFit="1" customWidth="1"/>
    <col min="16" max="16" width="23.375" bestFit="1" customWidth="1"/>
    <col min="17" max="17" width="14.125" bestFit="1" customWidth="1"/>
    <col min="18" max="18" width="56.5" style="34" customWidth="1"/>
    <col min="22" max="22" width="16.625" bestFit="1" customWidth="1"/>
    <col min="23" max="23" width="18.875" bestFit="1" customWidth="1"/>
    <col min="24" max="24" width="13.375" bestFit="1" customWidth="1"/>
    <col min="34" max="34" width="15.125" bestFit="1" customWidth="1"/>
    <col min="35" max="35" width="14.125" bestFit="1" customWidth="1"/>
    <col min="54" max="54" width="16.25" bestFit="1" customWidth="1"/>
    <col min="55" max="55" width="15" bestFit="1" customWidth="1"/>
  </cols>
  <sheetData>
    <row r="1" spans="1:5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55">
      <c r="A2" s="3" t="s">
        <v>18</v>
      </c>
      <c r="B2" s="3">
        <v>6830</v>
      </c>
      <c r="C2" s="4">
        <v>45870</v>
      </c>
      <c r="D2" s="3" t="str">
        <f ca="1">IF(C2-TODAY()&lt;0,"NA",C2-TODAY())</f>
        <v>NA</v>
      </c>
      <c r="E2" s="6" t="s">
        <v>19</v>
      </c>
      <c r="F2" s="3" t="s">
        <v>20</v>
      </c>
      <c r="G2" s="3" t="s">
        <v>21</v>
      </c>
      <c r="H2" s="3" t="s">
        <v>22</v>
      </c>
      <c r="I2" s="3" t="str">
        <f>VLOOKUP(H2,$W$3:$X$7,2,0)</f>
        <v>Joey McCollom</v>
      </c>
      <c r="J2" s="2" t="s">
        <v>23</v>
      </c>
      <c r="K2" s="2" t="s">
        <v>24</v>
      </c>
      <c r="L2" s="2" t="s">
        <v>24</v>
      </c>
      <c r="M2" s="2">
        <v>3</v>
      </c>
      <c r="N2" s="2">
        <v>3</v>
      </c>
      <c r="O2" s="2" t="s">
        <v>24</v>
      </c>
      <c r="P2" s="2">
        <v>3</v>
      </c>
      <c r="Q2" s="2">
        <v>3</v>
      </c>
      <c r="R2" s="2"/>
      <c r="W2" s="9"/>
    </row>
    <row r="3" spans="1:55">
      <c r="A3" s="3" t="s">
        <v>25</v>
      </c>
      <c r="B3" s="3">
        <v>6798</v>
      </c>
      <c r="C3" s="4">
        <v>45873</v>
      </c>
      <c r="D3" s="3" t="str">
        <f t="shared" ref="D3:D58" ca="1" si="0">IF(C3-TODAY()&lt;0,"NA",C3-TODAY())</f>
        <v>NA</v>
      </c>
      <c r="E3" s="6" t="s">
        <v>26</v>
      </c>
      <c r="F3" s="3" t="s">
        <v>20</v>
      </c>
      <c r="G3" s="3" t="s">
        <v>27</v>
      </c>
      <c r="H3" s="3" t="s">
        <v>22</v>
      </c>
      <c r="I3" s="3" t="str">
        <f t="shared" ref="I3:I57" si="1">VLOOKUP(H3,$W$3:$X$7,2,0)</f>
        <v>Joey McCollom</v>
      </c>
      <c r="J3" s="2" t="s">
        <v>28</v>
      </c>
      <c r="K3" s="2" t="s">
        <v>24</v>
      </c>
      <c r="L3" s="2" t="s">
        <v>29</v>
      </c>
      <c r="M3" s="2" t="s">
        <v>29</v>
      </c>
      <c r="N3" s="2"/>
      <c r="O3" s="2" t="s">
        <v>29</v>
      </c>
      <c r="P3" s="2" t="s">
        <v>29</v>
      </c>
      <c r="Q3" s="2" t="s">
        <v>29</v>
      </c>
      <c r="R3" s="2" t="s">
        <v>30</v>
      </c>
      <c r="W3" s="6" t="s">
        <v>22</v>
      </c>
      <c r="X3" s="1" t="s">
        <v>31</v>
      </c>
    </row>
    <row r="4" spans="1:55">
      <c r="A4" s="3" t="s">
        <v>32</v>
      </c>
      <c r="B4" s="3">
        <v>6787</v>
      </c>
      <c r="C4" s="4">
        <v>45873</v>
      </c>
      <c r="D4" s="3" t="str">
        <f t="shared" ca="1" si="0"/>
        <v>NA</v>
      </c>
      <c r="E4" s="6" t="s">
        <v>26</v>
      </c>
      <c r="F4" s="3" t="s">
        <v>20</v>
      </c>
      <c r="G4" s="3" t="s">
        <v>27</v>
      </c>
      <c r="H4" s="3" t="s">
        <v>22</v>
      </c>
      <c r="I4" s="3" t="str">
        <f t="shared" si="1"/>
        <v>Joey McCollom</v>
      </c>
      <c r="J4" s="2" t="s">
        <v>23</v>
      </c>
      <c r="K4" s="2" t="s">
        <v>24</v>
      </c>
      <c r="L4" s="2"/>
      <c r="M4" s="2"/>
      <c r="N4" s="2"/>
      <c r="O4" s="2"/>
      <c r="P4" s="2"/>
      <c r="Q4" s="1"/>
      <c r="R4" s="2" t="s">
        <v>30</v>
      </c>
      <c r="W4" s="6" t="s">
        <v>33</v>
      </c>
      <c r="X4" s="1" t="s">
        <v>34</v>
      </c>
    </row>
    <row r="5" spans="1:55" ht="15.75">
      <c r="A5" s="3" t="s">
        <v>35</v>
      </c>
      <c r="B5" s="3">
        <v>6887</v>
      </c>
      <c r="C5" s="4">
        <v>45873</v>
      </c>
      <c r="D5" s="3" t="str">
        <f t="shared" ca="1" si="0"/>
        <v>NA</v>
      </c>
      <c r="E5" s="6" t="s">
        <v>36</v>
      </c>
      <c r="F5" s="3" t="s">
        <v>37</v>
      </c>
      <c r="G5" s="3" t="s">
        <v>38</v>
      </c>
      <c r="H5" s="3" t="s">
        <v>33</v>
      </c>
      <c r="I5" s="3" t="str">
        <f t="shared" si="1"/>
        <v>Saurabh Tyagi</v>
      </c>
      <c r="J5" s="2" t="s">
        <v>39</v>
      </c>
      <c r="K5" s="2" t="s">
        <v>24</v>
      </c>
      <c r="L5" s="2" t="s">
        <v>24</v>
      </c>
      <c r="M5" s="2">
        <v>13</v>
      </c>
      <c r="N5" s="2">
        <v>17</v>
      </c>
      <c r="O5" s="2" t="s">
        <v>24</v>
      </c>
      <c r="P5" s="2">
        <v>24</v>
      </c>
      <c r="Q5" s="2">
        <v>22</v>
      </c>
      <c r="R5" s="2" t="s">
        <v>40</v>
      </c>
      <c r="W5" s="6" t="s">
        <v>41</v>
      </c>
      <c r="X5" s="1" t="s">
        <v>42</v>
      </c>
      <c r="BB5" s="58" t="s">
        <v>4</v>
      </c>
      <c r="BC5" s="58" t="s">
        <v>5</v>
      </c>
    </row>
    <row r="6" spans="1:55" ht="15.75">
      <c r="A6" s="3" t="s">
        <v>43</v>
      </c>
      <c r="B6" s="3">
        <v>6794</v>
      </c>
      <c r="C6" s="4">
        <v>45874</v>
      </c>
      <c r="D6" s="3" t="str">
        <f t="shared" ca="1" si="0"/>
        <v>NA</v>
      </c>
      <c r="E6" s="6" t="s">
        <v>19</v>
      </c>
      <c r="F6" s="3" t="s">
        <v>20</v>
      </c>
      <c r="G6" s="3" t="s">
        <v>27</v>
      </c>
      <c r="H6" s="3" t="s">
        <v>22</v>
      </c>
      <c r="I6" s="3" t="str">
        <f t="shared" si="1"/>
        <v>Joey McCollom</v>
      </c>
      <c r="J6" s="2" t="s">
        <v>28</v>
      </c>
      <c r="K6" s="2" t="s">
        <v>24</v>
      </c>
      <c r="L6" s="2" t="s">
        <v>24</v>
      </c>
      <c r="M6" s="2">
        <v>15</v>
      </c>
      <c r="N6" s="2">
        <v>2</v>
      </c>
      <c r="O6" s="2" t="s">
        <v>24</v>
      </c>
      <c r="P6" s="2">
        <v>17</v>
      </c>
      <c r="Q6" s="2">
        <v>17</v>
      </c>
      <c r="R6" s="2"/>
      <c r="W6" s="6" t="s">
        <v>44</v>
      </c>
      <c r="X6" s="1" t="s">
        <v>45</v>
      </c>
      <c r="BB6" s="59" t="s">
        <v>19</v>
      </c>
      <c r="BC6" s="60" t="s">
        <v>20</v>
      </c>
    </row>
    <row r="7" spans="1:55" ht="15.75">
      <c r="A7" s="3" t="s">
        <v>46</v>
      </c>
      <c r="B7" s="3">
        <v>6792</v>
      </c>
      <c r="C7" s="4">
        <v>45874</v>
      </c>
      <c r="D7" s="3" t="str">
        <f t="shared" ca="1" si="0"/>
        <v>NA</v>
      </c>
      <c r="E7" s="6" t="s">
        <v>19</v>
      </c>
      <c r="F7" s="3" t="s">
        <v>20</v>
      </c>
      <c r="G7" s="3" t="s">
        <v>27</v>
      </c>
      <c r="H7" s="3" t="s">
        <v>22</v>
      </c>
      <c r="I7" s="3" t="str">
        <f t="shared" si="1"/>
        <v>Joey McCollom</v>
      </c>
      <c r="J7" s="2" t="s">
        <v>23</v>
      </c>
      <c r="K7" s="2" t="s">
        <v>24</v>
      </c>
      <c r="L7" s="2" t="s">
        <v>24</v>
      </c>
      <c r="M7" s="2">
        <v>18</v>
      </c>
      <c r="N7" s="2">
        <v>18</v>
      </c>
      <c r="O7" s="2" t="s">
        <v>24</v>
      </c>
      <c r="P7" s="2">
        <v>19</v>
      </c>
      <c r="Q7" s="2">
        <v>19</v>
      </c>
      <c r="R7" s="2"/>
      <c r="W7" s="10" t="s">
        <v>47</v>
      </c>
      <c r="X7" s="11" t="s">
        <v>34</v>
      </c>
      <c r="BB7" s="59" t="s">
        <v>26</v>
      </c>
      <c r="BC7" s="60" t="s">
        <v>20</v>
      </c>
    </row>
    <row r="8" spans="1:55" ht="15.75">
      <c r="A8" s="3" t="s">
        <v>48</v>
      </c>
      <c r="B8" s="3">
        <v>6780</v>
      </c>
      <c r="C8" s="4">
        <v>45874</v>
      </c>
      <c r="D8" s="3" t="str">
        <f t="shared" ca="1" si="0"/>
        <v>NA</v>
      </c>
      <c r="E8" s="6" t="s">
        <v>26</v>
      </c>
      <c r="F8" s="3" t="s">
        <v>20</v>
      </c>
      <c r="G8" s="3" t="s">
        <v>27</v>
      </c>
      <c r="H8" s="3" t="s">
        <v>22</v>
      </c>
      <c r="I8" s="3" t="str">
        <f t="shared" si="1"/>
        <v>Joey McCollom</v>
      </c>
      <c r="J8" s="2" t="s">
        <v>28</v>
      </c>
      <c r="K8" s="2" t="s">
        <v>24</v>
      </c>
      <c r="L8" s="2" t="s">
        <v>24</v>
      </c>
      <c r="M8" s="2">
        <v>21</v>
      </c>
      <c r="N8" s="2"/>
      <c r="O8" s="2" t="s">
        <v>24</v>
      </c>
      <c r="P8" s="2">
        <v>31</v>
      </c>
      <c r="Q8" s="2">
        <v>30</v>
      </c>
      <c r="R8" s="2" t="s">
        <v>49</v>
      </c>
      <c r="BB8" s="59" t="s">
        <v>36</v>
      </c>
      <c r="BC8" s="60" t="s">
        <v>37</v>
      </c>
    </row>
    <row r="9" spans="1:55" ht="15.75">
      <c r="A9" s="3" t="s">
        <v>50</v>
      </c>
      <c r="B9" s="3">
        <v>6779</v>
      </c>
      <c r="C9" s="4">
        <v>45874</v>
      </c>
      <c r="D9" s="3" t="str">
        <f t="shared" ca="1" si="0"/>
        <v>NA</v>
      </c>
      <c r="E9" s="6" t="s">
        <v>26</v>
      </c>
      <c r="F9" s="3" t="s">
        <v>20</v>
      </c>
      <c r="G9" s="3" t="s">
        <v>27</v>
      </c>
      <c r="H9" s="3" t="s">
        <v>22</v>
      </c>
      <c r="I9" s="3" t="str">
        <f t="shared" si="1"/>
        <v>Joey McCollom</v>
      </c>
      <c r="J9" s="2" t="s">
        <v>51</v>
      </c>
      <c r="K9" s="2" t="s">
        <v>24</v>
      </c>
      <c r="L9" s="2" t="s">
        <v>52</v>
      </c>
      <c r="M9" s="2">
        <v>18</v>
      </c>
      <c r="N9" s="2" t="s">
        <v>52</v>
      </c>
      <c r="O9" s="2" t="s">
        <v>24</v>
      </c>
      <c r="P9" s="1">
        <v>0</v>
      </c>
      <c r="Q9" s="1">
        <v>0</v>
      </c>
      <c r="R9" s="2" t="s">
        <v>53</v>
      </c>
      <c r="BB9" s="59" t="s">
        <v>54</v>
      </c>
      <c r="BC9" s="60" t="s">
        <v>37</v>
      </c>
    </row>
    <row r="10" spans="1:55" ht="15.75">
      <c r="A10" s="3" t="s">
        <v>55</v>
      </c>
      <c r="B10" s="3">
        <v>6781</v>
      </c>
      <c r="C10" s="4">
        <v>45874</v>
      </c>
      <c r="D10" s="3" t="str">
        <f t="shared" ca="1" si="0"/>
        <v>NA</v>
      </c>
      <c r="E10" s="6" t="s">
        <v>26</v>
      </c>
      <c r="F10" s="3" t="s">
        <v>20</v>
      </c>
      <c r="G10" s="3" t="s">
        <v>27</v>
      </c>
      <c r="H10" s="3" t="s">
        <v>22</v>
      </c>
      <c r="I10" s="3" t="str">
        <f t="shared" si="1"/>
        <v>Joey McCollom</v>
      </c>
      <c r="J10" s="2" t="s">
        <v>28</v>
      </c>
      <c r="K10" s="2" t="s">
        <v>24</v>
      </c>
      <c r="L10" s="2" t="s">
        <v>24</v>
      </c>
      <c r="M10" s="2">
        <v>15</v>
      </c>
      <c r="N10" s="2">
        <v>7</v>
      </c>
      <c r="O10" s="2" t="s">
        <v>24</v>
      </c>
      <c r="P10" s="2">
        <v>18</v>
      </c>
      <c r="Q10" s="2">
        <v>18</v>
      </c>
      <c r="R10" s="2"/>
      <c r="BB10" s="59" t="s">
        <v>56</v>
      </c>
      <c r="BC10" s="60" t="s">
        <v>42</v>
      </c>
    </row>
    <row r="11" spans="1:55" ht="15.75">
      <c r="A11" s="3" t="s">
        <v>57</v>
      </c>
      <c r="B11" s="3">
        <v>6782</v>
      </c>
      <c r="C11" s="4">
        <v>45874</v>
      </c>
      <c r="D11" s="3" t="str">
        <f t="shared" ca="1" si="0"/>
        <v>NA</v>
      </c>
      <c r="E11" s="6" t="s">
        <v>26</v>
      </c>
      <c r="F11" s="3" t="s">
        <v>20</v>
      </c>
      <c r="G11" s="3" t="s">
        <v>27</v>
      </c>
      <c r="H11" s="3" t="s">
        <v>22</v>
      </c>
      <c r="I11" s="3" t="str">
        <f t="shared" si="1"/>
        <v>Joey McCollom</v>
      </c>
      <c r="J11" s="2" t="s">
        <v>23</v>
      </c>
      <c r="K11" s="2" t="s">
        <v>24</v>
      </c>
      <c r="L11" s="2" t="s">
        <v>24</v>
      </c>
      <c r="M11" s="2">
        <v>17</v>
      </c>
      <c r="N11" s="2">
        <v>17</v>
      </c>
      <c r="O11" s="2" t="s">
        <v>24</v>
      </c>
      <c r="P11" s="2">
        <v>17</v>
      </c>
      <c r="Q11" s="2">
        <v>16</v>
      </c>
      <c r="R11" s="2" t="s">
        <v>58</v>
      </c>
      <c r="BB11" s="59" t="s">
        <v>59</v>
      </c>
      <c r="BC11" s="60" t="s">
        <v>37</v>
      </c>
    </row>
    <row r="12" spans="1:55" ht="15.75">
      <c r="A12" s="3" t="s">
        <v>60</v>
      </c>
      <c r="B12" s="3">
        <v>6777</v>
      </c>
      <c r="C12" s="4">
        <v>45874</v>
      </c>
      <c r="D12" s="3" t="str">
        <f t="shared" ca="1" si="0"/>
        <v>NA</v>
      </c>
      <c r="E12" s="6" t="s">
        <v>26</v>
      </c>
      <c r="F12" s="3" t="s">
        <v>20</v>
      </c>
      <c r="G12" s="3" t="s">
        <v>27</v>
      </c>
      <c r="H12" s="3" t="s">
        <v>22</v>
      </c>
      <c r="I12" s="3" t="str">
        <f t="shared" si="1"/>
        <v>Joey McCollom</v>
      </c>
      <c r="J12" s="2" t="s">
        <v>51</v>
      </c>
      <c r="K12" s="2" t="s">
        <v>24</v>
      </c>
      <c r="L12" s="2" t="s">
        <v>52</v>
      </c>
      <c r="M12" s="2">
        <v>17</v>
      </c>
      <c r="N12" s="2" t="s">
        <v>52</v>
      </c>
      <c r="O12" s="2" t="s">
        <v>24</v>
      </c>
      <c r="P12" s="1">
        <v>1</v>
      </c>
      <c r="Q12" s="1">
        <v>1</v>
      </c>
      <c r="R12" s="2" t="s">
        <v>61</v>
      </c>
      <c r="BB12" s="59" t="s">
        <v>62</v>
      </c>
      <c r="BC12" s="60" t="s">
        <v>37</v>
      </c>
    </row>
    <row r="13" spans="1:55" ht="15.75">
      <c r="A13" s="3" t="s">
        <v>63</v>
      </c>
      <c r="B13" s="3">
        <v>6786</v>
      </c>
      <c r="C13" s="4">
        <v>45874</v>
      </c>
      <c r="D13" s="3" t="str">
        <f t="shared" ca="1" si="0"/>
        <v>NA</v>
      </c>
      <c r="E13" s="6" t="s">
        <v>26</v>
      </c>
      <c r="F13" s="3" t="s">
        <v>20</v>
      </c>
      <c r="G13" s="3" t="s">
        <v>27</v>
      </c>
      <c r="H13" s="3" t="s">
        <v>22</v>
      </c>
      <c r="I13" s="3" t="str">
        <f t="shared" si="1"/>
        <v>Joey McCollom</v>
      </c>
      <c r="J13" s="2" t="s">
        <v>39</v>
      </c>
      <c r="K13" s="2" t="s">
        <v>24</v>
      </c>
      <c r="L13" s="2" t="s">
        <v>24</v>
      </c>
      <c r="M13" s="2">
        <v>10</v>
      </c>
      <c r="N13" s="2">
        <v>17</v>
      </c>
      <c r="O13" s="2" t="s">
        <v>24</v>
      </c>
      <c r="P13" s="2">
        <v>20</v>
      </c>
      <c r="Q13" s="2">
        <v>20</v>
      </c>
      <c r="R13" s="2" t="s">
        <v>64</v>
      </c>
      <c r="BB13" s="59" t="s">
        <v>36</v>
      </c>
      <c r="BC13" s="60" t="s">
        <v>65</v>
      </c>
    </row>
    <row r="14" spans="1:55" ht="15.75">
      <c r="A14" s="3" t="s">
        <v>66</v>
      </c>
      <c r="B14" s="3">
        <v>6763</v>
      </c>
      <c r="C14" s="4">
        <v>45874</v>
      </c>
      <c r="D14" s="3" t="str">
        <f t="shared" ca="1" si="0"/>
        <v>NA</v>
      </c>
      <c r="E14" s="6" t="s">
        <v>54</v>
      </c>
      <c r="F14" s="3" t="s">
        <v>37</v>
      </c>
      <c r="G14" s="3" t="s">
        <v>27</v>
      </c>
      <c r="H14" s="3" t="s">
        <v>33</v>
      </c>
      <c r="I14" s="3" t="str">
        <f t="shared" si="1"/>
        <v>Saurabh Tyagi</v>
      </c>
      <c r="J14" s="2" t="s">
        <v>51</v>
      </c>
      <c r="K14" s="2" t="s">
        <v>24</v>
      </c>
      <c r="L14" s="2" t="s">
        <v>52</v>
      </c>
      <c r="M14" s="2">
        <v>15</v>
      </c>
      <c r="N14" s="2" t="s">
        <v>52</v>
      </c>
      <c r="O14" s="2" t="s">
        <v>24</v>
      </c>
      <c r="P14" s="1">
        <v>0</v>
      </c>
      <c r="Q14" s="1">
        <v>0</v>
      </c>
      <c r="R14" s="2" t="s">
        <v>53</v>
      </c>
      <c r="BB14" s="59" t="s">
        <v>67</v>
      </c>
      <c r="BC14" s="60" t="s">
        <v>37</v>
      </c>
    </row>
    <row r="15" spans="1:55" ht="15.75">
      <c r="A15" s="3" t="s">
        <v>68</v>
      </c>
      <c r="B15" s="3">
        <v>6778</v>
      </c>
      <c r="C15" s="4">
        <v>45874</v>
      </c>
      <c r="D15" s="3" t="str">
        <f t="shared" ca="1" si="0"/>
        <v>NA</v>
      </c>
      <c r="E15" s="6" t="s">
        <v>26</v>
      </c>
      <c r="F15" s="3" t="s">
        <v>20</v>
      </c>
      <c r="G15" s="3" t="s">
        <v>27</v>
      </c>
      <c r="H15" s="3" t="s">
        <v>22</v>
      </c>
      <c r="I15" s="3" t="str">
        <f t="shared" si="1"/>
        <v>Joey McCollom</v>
      </c>
      <c r="J15" s="2" t="s">
        <v>23</v>
      </c>
      <c r="K15" s="2" t="s">
        <v>24</v>
      </c>
      <c r="L15" s="2" t="s">
        <v>24</v>
      </c>
      <c r="M15" s="2">
        <v>2</v>
      </c>
      <c r="N15" s="2">
        <v>2</v>
      </c>
      <c r="O15" s="2" t="s">
        <v>69</v>
      </c>
      <c r="P15" s="2">
        <v>5</v>
      </c>
      <c r="Q15" s="2">
        <v>4</v>
      </c>
      <c r="R15" s="2" t="s">
        <v>70</v>
      </c>
      <c r="BB15" s="59" t="s">
        <v>71</v>
      </c>
      <c r="BC15" s="60" t="s">
        <v>65</v>
      </c>
    </row>
    <row r="16" spans="1:55" ht="15.75">
      <c r="A16" s="3" t="s">
        <v>72</v>
      </c>
      <c r="B16" s="3">
        <v>6793</v>
      </c>
      <c r="C16" s="4">
        <v>45875</v>
      </c>
      <c r="D16" s="3" t="str">
        <f t="shared" ca="1" si="0"/>
        <v>NA</v>
      </c>
      <c r="E16" s="6" t="s">
        <v>19</v>
      </c>
      <c r="F16" s="3" t="s">
        <v>20</v>
      </c>
      <c r="G16" s="3" t="s">
        <v>27</v>
      </c>
      <c r="H16" s="3" t="s">
        <v>22</v>
      </c>
      <c r="I16" s="3" t="str">
        <f t="shared" si="1"/>
        <v>Joey McCollom</v>
      </c>
      <c r="J16" s="2" t="s">
        <v>39</v>
      </c>
      <c r="K16" s="2" t="s">
        <v>24</v>
      </c>
      <c r="L16" s="2" t="s">
        <v>24</v>
      </c>
      <c r="M16" s="2">
        <v>12</v>
      </c>
      <c r="N16" s="2">
        <v>12</v>
      </c>
      <c r="O16" s="2" t="s">
        <v>24</v>
      </c>
      <c r="P16" s="2">
        <v>21</v>
      </c>
      <c r="Q16" s="2">
        <v>19</v>
      </c>
      <c r="R16" s="2" t="s">
        <v>73</v>
      </c>
      <c r="BB16" s="59" t="s">
        <v>74</v>
      </c>
      <c r="BC16" s="60" t="s">
        <v>20</v>
      </c>
    </row>
    <row r="17" spans="1:55" ht="15.75">
      <c r="A17" s="3" t="s">
        <v>75</v>
      </c>
      <c r="B17" s="3">
        <v>5809</v>
      </c>
      <c r="C17" s="4">
        <v>45879</v>
      </c>
      <c r="D17" s="3" t="str">
        <f t="shared" ca="1" si="0"/>
        <v>NA</v>
      </c>
      <c r="E17" s="6" t="s">
        <v>56</v>
      </c>
      <c r="F17" s="3" t="s">
        <v>42</v>
      </c>
      <c r="G17" s="3" t="s">
        <v>27</v>
      </c>
      <c r="H17" s="3" t="s">
        <v>41</v>
      </c>
      <c r="I17" s="3" t="str">
        <f t="shared" si="1"/>
        <v>John Hurst</v>
      </c>
      <c r="J17" s="2" t="s">
        <v>51</v>
      </c>
      <c r="K17" s="2" t="s">
        <v>24</v>
      </c>
      <c r="L17" s="2" t="s">
        <v>52</v>
      </c>
      <c r="M17" s="2">
        <v>15</v>
      </c>
      <c r="N17" s="2" t="s">
        <v>52</v>
      </c>
      <c r="O17" s="2" t="s">
        <v>24</v>
      </c>
      <c r="P17" s="1">
        <v>2</v>
      </c>
      <c r="Q17" s="1">
        <v>2</v>
      </c>
      <c r="R17" s="2" t="s">
        <v>76</v>
      </c>
      <c r="BB17" s="59" t="s">
        <v>77</v>
      </c>
      <c r="BC17" s="61" t="s">
        <v>37</v>
      </c>
    </row>
    <row r="18" spans="1:55" ht="15.75">
      <c r="A18" s="3" t="s">
        <v>78</v>
      </c>
      <c r="B18" s="3">
        <v>6719</v>
      </c>
      <c r="C18" s="4">
        <v>45879</v>
      </c>
      <c r="D18" s="3" t="str">
        <f t="shared" ca="1" si="0"/>
        <v>NA</v>
      </c>
      <c r="E18" s="6" t="s">
        <v>56</v>
      </c>
      <c r="F18" s="3" t="s">
        <v>42</v>
      </c>
      <c r="G18" s="3" t="s">
        <v>27</v>
      </c>
      <c r="H18" s="3" t="s">
        <v>41</v>
      </c>
      <c r="I18" s="3" t="str">
        <f t="shared" si="1"/>
        <v>John Hurst</v>
      </c>
      <c r="J18" s="2" t="s">
        <v>28</v>
      </c>
      <c r="K18" s="2" t="s">
        <v>24</v>
      </c>
      <c r="L18" s="2" t="s">
        <v>24</v>
      </c>
      <c r="M18" s="2">
        <v>16</v>
      </c>
      <c r="N18" s="2">
        <v>16</v>
      </c>
      <c r="O18" s="2" t="s">
        <v>24</v>
      </c>
      <c r="P18" s="2">
        <v>21</v>
      </c>
      <c r="Q18" s="2">
        <v>19</v>
      </c>
      <c r="R18" s="2" t="s">
        <v>79</v>
      </c>
      <c r="BB18" s="60" t="s">
        <v>80</v>
      </c>
      <c r="BC18" s="60" t="s">
        <v>37</v>
      </c>
    </row>
    <row r="19" spans="1:55" ht="15.75">
      <c r="A19" s="3" t="s">
        <v>81</v>
      </c>
      <c r="B19" s="3">
        <v>6721</v>
      </c>
      <c r="C19" s="4">
        <v>45879</v>
      </c>
      <c r="D19" s="3" t="str">
        <f t="shared" ca="1" si="0"/>
        <v>NA</v>
      </c>
      <c r="E19" s="6" t="s">
        <v>56</v>
      </c>
      <c r="F19" s="3" t="s">
        <v>42</v>
      </c>
      <c r="G19" s="3" t="s">
        <v>27</v>
      </c>
      <c r="H19" s="3" t="s">
        <v>41</v>
      </c>
      <c r="I19" s="3" t="str">
        <f t="shared" si="1"/>
        <v>John Hurst</v>
      </c>
      <c r="J19" s="2" t="s">
        <v>23</v>
      </c>
      <c r="K19" s="2" t="s">
        <v>24</v>
      </c>
      <c r="L19" s="2" t="s">
        <v>24</v>
      </c>
      <c r="M19" s="2">
        <v>19</v>
      </c>
      <c r="N19" s="2">
        <v>19</v>
      </c>
      <c r="O19" s="2" t="s">
        <v>24</v>
      </c>
      <c r="P19" s="2">
        <v>19</v>
      </c>
      <c r="Q19" s="2">
        <v>16</v>
      </c>
      <c r="R19" s="2" t="s">
        <v>82</v>
      </c>
      <c r="BB19" s="60" t="s">
        <v>83</v>
      </c>
      <c r="BC19" s="60" t="s">
        <v>65</v>
      </c>
    </row>
    <row r="20" spans="1:55" ht="15.75">
      <c r="A20" s="3" t="s">
        <v>84</v>
      </c>
      <c r="B20" s="3">
        <v>6767</v>
      </c>
      <c r="C20" s="4">
        <v>45881</v>
      </c>
      <c r="D20" s="3" t="str">
        <f t="shared" ca="1" si="0"/>
        <v>NA</v>
      </c>
      <c r="E20" s="6" t="s">
        <v>19</v>
      </c>
      <c r="F20" s="3" t="s">
        <v>20</v>
      </c>
      <c r="G20" s="3" t="s">
        <v>27</v>
      </c>
      <c r="H20" s="3" t="s">
        <v>22</v>
      </c>
      <c r="I20" s="3" t="str">
        <f t="shared" si="1"/>
        <v>Joey McCollom</v>
      </c>
      <c r="J20" s="2" t="s">
        <v>23</v>
      </c>
      <c r="K20" s="2" t="s">
        <v>24</v>
      </c>
      <c r="L20" s="2"/>
      <c r="M20" s="2"/>
      <c r="N20" s="2"/>
      <c r="O20" s="2"/>
      <c r="P20" s="2"/>
      <c r="Q20" s="1"/>
      <c r="R20" s="2" t="s">
        <v>30</v>
      </c>
      <c r="BB20" s="60" t="s">
        <v>85</v>
      </c>
      <c r="BC20" s="60" t="s">
        <v>65</v>
      </c>
    </row>
    <row r="21" spans="1:55" ht="15.75">
      <c r="A21" s="3" t="s">
        <v>86</v>
      </c>
      <c r="B21" s="3">
        <v>6745</v>
      </c>
      <c r="C21" s="4">
        <v>45881</v>
      </c>
      <c r="D21" s="3" t="str">
        <f t="shared" ca="1" si="0"/>
        <v>NA</v>
      </c>
      <c r="E21" s="6" t="s">
        <v>19</v>
      </c>
      <c r="F21" s="3" t="s">
        <v>20</v>
      </c>
      <c r="G21" s="3" t="s">
        <v>27</v>
      </c>
      <c r="H21" s="3" t="s">
        <v>22</v>
      </c>
      <c r="I21" s="3" t="str">
        <f t="shared" si="1"/>
        <v>Joey McCollom</v>
      </c>
      <c r="J21" s="2" t="s">
        <v>28</v>
      </c>
      <c r="K21" s="2" t="s">
        <v>24</v>
      </c>
      <c r="L21" s="2" t="s">
        <v>24</v>
      </c>
      <c r="M21" s="2">
        <v>25</v>
      </c>
      <c r="N21" s="2">
        <v>25</v>
      </c>
      <c r="O21" s="2" t="s">
        <v>24</v>
      </c>
      <c r="P21" s="2">
        <v>26</v>
      </c>
      <c r="Q21" s="2">
        <v>25</v>
      </c>
      <c r="R21" s="2" t="s">
        <v>87</v>
      </c>
      <c r="BB21" s="60" t="s">
        <v>37</v>
      </c>
      <c r="BC21" s="60" t="s">
        <v>37</v>
      </c>
    </row>
    <row r="22" spans="1:55" ht="15.75">
      <c r="A22" s="3" t="s">
        <v>88</v>
      </c>
      <c r="B22" s="3">
        <v>2037</v>
      </c>
      <c r="C22" s="4">
        <v>45881</v>
      </c>
      <c r="D22" s="3" t="str">
        <f t="shared" ca="1" si="0"/>
        <v>NA</v>
      </c>
      <c r="E22" s="6" t="s">
        <v>19</v>
      </c>
      <c r="F22" s="3" t="s">
        <v>20</v>
      </c>
      <c r="G22" s="3" t="s">
        <v>27</v>
      </c>
      <c r="H22" s="3" t="s">
        <v>22</v>
      </c>
      <c r="I22" s="3" t="str">
        <f t="shared" si="1"/>
        <v>Joey McCollom</v>
      </c>
      <c r="J22" s="2" t="s">
        <v>39</v>
      </c>
      <c r="K22" s="2" t="s">
        <v>24</v>
      </c>
      <c r="L22" s="2" t="s">
        <v>24</v>
      </c>
      <c r="M22" s="2">
        <v>17</v>
      </c>
      <c r="N22" s="2">
        <v>17</v>
      </c>
      <c r="O22" s="2" t="s">
        <v>24</v>
      </c>
      <c r="P22" s="2">
        <v>30</v>
      </c>
      <c r="Q22" s="2">
        <v>30</v>
      </c>
      <c r="R22" s="2" t="s">
        <v>64</v>
      </c>
      <c r="BB22" s="60" t="s">
        <v>36</v>
      </c>
      <c r="BC22" s="60" t="s">
        <v>20</v>
      </c>
    </row>
    <row r="23" spans="1:55" ht="15.75">
      <c r="A23" s="3" t="s">
        <v>89</v>
      </c>
      <c r="B23" s="3">
        <v>2039</v>
      </c>
      <c r="C23" s="4">
        <v>45881</v>
      </c>
      <c r="D23" s="3" t="str">
        <f t="shared" ca="1" si="0"/>
        <v>NA</v>
      </c>
      <c r="E23" s="6" t="s">
        <v>19</v>
      </c>
      <c r="F23" s="3" t="s">
        <v>20</v>
      </c>
      <c r="G23" s="3" t="s">
        <v>27</v>
      </c>
      <c r="H23" s="3" t="s">
        <v>22</v>
      </c>
      <c r="I23" s="3" t="str">
        <f t="shared" si="1"/>
        <v>Joey McCollom</v>
      </c>
      <c r="J23" s="2" t="s">
        <v>39</v>
      </c>
      <c r="K23" s="2" t="s">
        <v>24</v>
      </c>
      <c r="L23" s="2" t="s">
        <v>24</v>
      </c>
      <c r="M23" s="2">
        <v>10</v>
      </c>
      <c r="N23" s="2">
        <v>10</v>
      </c>
      <c r="O23" s="2" t="s">
        <v>29</v>
      </c>
      <c r="P23" s="2">
        <v>18</v>
      </c>
      <c r="Q23" s="2">
        <v>18</v>
      </c>
      <c r="R23" s="2" t="s">
        <v>90</v>
      </c>
    </row>
    <row r="24" spans="1:55" ht="15.75">
      <c r="A24" s="3" t="s">
        <v>91</v>
      </c>
      <c r="B24" s="3">
        <v>5947</v>
      </c>
      <c r="C24" s="4">
        <v>45881</v>
      </c>
      <c r="D24" s="3" t="str">
        <f t="shared" ca="1" si="0"/>
        <v>NA</v>
      </c>
      <c r="E24" s="6" t="s">
        <v>26</v>
      </c>
      <c r="F24" s="3" t="s">
        <v>20</v>
      </c>
      <c r="G24" s="3" t="s">
        <v>27</v>
      </c>
      <c r="H24" s="3" t="s">
        <v>22</v>
      </c>
      <c r="I24" s="3" t="str">
        <f t="shared" si="1"/>
        <v>Joey McCollom</v>
      </c>
      <c r="J24" s="2" t="s">
        <v>23</v>
      </c>
      <c r="K24" s="2" t="s">
        <v>24</v>
      </c>
      <c r="L24" s="2" t="s">
        <v>24</v>
      </c>
      <c r="M24" s="2">
        <v>13</v>
      </c>
      <c r="N24" s="2">
        <v>13</v>
      </c>
      <c r="O24" s="2" t="s">
        <v>24</v>
      </c>
      <c r="P24" s="2">
        <v>16</v>
      </c>
      <c r="Q24" s="2">
        <v>15</v>
      </c>
      <c r="R24" s="2"/>
    </row>
    <row r="25" spans="1:55" ht="15.75">
      <c r="A25" s="3" t="s">
        <v>92</v>
      </c>
      <c r="B25" s="3">
        <v>6844</v>
      </c>
      <c r="C25" s="4">
        <v>45881</v>
      </c>
      <c r="D25" s="3" t="str">
        <f t="shared" ca="1" si="0"/>
        <v>NA</v>
      </c>
      <c r="E25" s="6" t="s">
        <v>19</v>
      </c>
      <c r="F25" s="3" t="s">
        <v>20</v>
      </c>
      <c r="G25" s="3" t="s">
        <v>27</v>
      </c>
      <c r="H25" s="3" t="s">
        <v>22</v>
      </c>
      <c r="I25" s="3" t="str">
        <f t="shared" si="1"/>
        <v>Joey McCollom</v>
      </c>
      <c r="J25" s="2" t="s">
        <v>28</v>
      </c>
      <c r="K25" s="2" t="s">
        <v>24</v>
      </c>
      <c r="L25" s="2" t="s">
        <v>24</v>
      </c>
      <c r="M25" s="2">
        <v>12</v>
      </c>
      <c r="N25" s="2">
        <v>12</v>
      </c>
      <c r="O25" s="2" t="s">
        <v>24</v>
      </c>
      <c r="P25" s="2">
        <v>14</v>
      </c>
      <c r="Q25" s="2">
        <v>14</v>
      </c>
      <c r="R25" s="2"/>
    </row>
    <row r="26" spans="1:55" ht="15.75">
      <c r="A26" s="3" t="s">
        <v>93</v>
      </c>
      <c r="B26" s="3">
        <v>6845</v>
      </c>
      <c r="C26" s="4">
        <v>45881</v>
      </c>
      <c r="D26" s="3" t="str">
        <f t="shared" ca="1" si="0"/>
        <v>NA</v>
      </c>
      <c r="E26" s="6" t="s">
        <v>19</v>
      </c>
      <c r="F26" s="3" t="s">
        <v>20</v>
      </c>
      <c r="G26" s="3" t="s">
        <v>27</v>
      </c>
      <c r="H26" s="3" t="s">
        <v>22</v>
      </c>
      <c r="I26" s="3" t="str">
        <f t="shared" si="1"/>
        <v>Joey McCollom</v>
      </c>
      <c r="J26" s="2" t="s">
        <v>39</v>
      </c>
      <c r="K26" s="2" t="s">
        <v>24</v>
      </c>
      <c r="L26" s="2" t="s">
        <v>24</v>
      </c>
      <c r="M26" s="2">
        <v>17</v>
      </c>
      <c r="N26" s="2">
        <v>17</v>
      </c>
      <c r="O26" s="2" t="s">
        <v>24</v>
      </c>
      <c r="P26" s="2">
        <v>25</v>
      </c>
      <c r="Q26" s="2">
        <v>24</v>
      </c>
      <c r="R26" s="2" t="s">
        <v>94</v>
      </c>
    </row>
    <row r="27" spans="1:55" ht="15.75">
      <c r="A27" s="3" t="s">
        <v>95</v>
      </c>
      <c r="B27" s="3">
        <v>6768</v>
      </c>
      <c r="C27" s="4">
        <v>45882</v>
      </c>
      <c r="D27" s="3" t="str">
        <f t="shared" ca="1" si="0"/>
        <v>NA</v>
      </c>
      <c r="E27" s="6" t="s">
        <v>59</v>
      </c>
      <c r="F27" s="3" t="s">
        <v>37</v>
      </c>
      <c r="G27" s="3" t="s">
        <v>27</v>
      </c>
      <c r="H27" s="3" t="s">
        <v>33</v>
      </c>
      <c r="I27" s="3" t="str">
        <f t="shared" si="1"/>
        <v>Saurabh Tyagi</v>
      </c>
      <c r="J27" s="2"/>
      <c r="K27" s="2" t="s">
        <v>24</v>
      </c>
      <c r="L27" s="2"/>
      <c r="M27" s="2"/>
      <c r="N27" s="2"/>
      <c r="O27" s="2"/>
      <c r="P27" s="1"/>
      <c r="Q27" s="1"/>
      <c r="R27" s="2"/>
    </row>
    <row r="28" spans="1:55" ht="15.75">
      <c r="A28" s="3" t="s">
        <v>96</v>
      </c>
      <c r="B28" s="3">
        <v>6769</v>
      </c>
      <c r="C28" s="4">
        <v>45882</v>
      </c>
      <c r="D28" s="3" t="str">
        <f t="shared" ca="1" si="0"/>
        <v>NA</v>
      </c>
      <c r="E28" s="6" t="s">
        <v>59</v>
      </c>
      <c r="F28" s="3" t="s">
        <v>37</v>
      </c>
      <c r="G28" s="3" t="s">
        <v>27</v>
      </c>
      <c r="H28" s="3" t="s">
        <v>33</v>
      </c>
      <c r="I28" s="3" t="str">
        <f t="shared" si="1"/>
        <v>Saurabh Tyagi</v>
      </c>
      <c r="J28" s="2" t="s">
        <v>51</v>
      </c>
      <c r="K28" s="2" t="s">
        <v>24</v>
      </c>
      <c r="L28" s="2" t="s">
        <v>24</v>
      </c>
      <c r="M28" s="2">
        <v>27</v>
      </c>
      <c r="N28" s="2" t="s">
        <v>52</v>
      </c>
      <c r="O28" s="2" t="s">
        <v>24</v>
      </c>
      <c r="P28" s="1">
        <v>0</v>
      </c>
      <c r="Q28" s="1">
        <v>0</v>
      </c>
      <c r="R28" s="2" t="s">
        <v>29</v>
      </c>
    </row>
    <row r="29" spans="1:55" ht="15.75">
      <c r="A29" s="3" t="s">
        <v>97</v>
      </c>
      <c r="B29" s="3">
        <v>6980</v>
      </c>
      <c r="C29" s="4">
        <v>45883</v>
      </c>
      <c r="D29" s="3" t="str">
        <f t="shared" ca="1" si="0"/>
        <v>NA</v>
      </c>
      <c r="E29" s="6" t="s">
        <v>36</v>
      </c>
      <c r="F29" s="3" t="s">
        <v>37</v>
      </c>
      <c r="G29" s="3" t="s">
        <v>38</v>
      </c>
      <c r="H29" s="3" t="s">
        <v>33</v>
      </c>
      <c r="I29" s="3" t="str">
        <f t="shared" si="1"/>
        <v>Saurabh Tyagi</v>
      </c>
      <c r="J29" s="2" t="s">
        <v>51</v>
      </c>
      <c r="K29" s="2" t="s">
        <v>24</v>
      </c>
      <c r="L29" s="2" t="s">
        <v>69</v>
      </c>
      <c r="M29" s="2">
        <v>10</v>
      </c>
      <c r="N29" s="2" t="s">
        <v>52</v>
      </c>
      <c r="O29" s="2" t="s">
        <v>24</v>
      </c>
      <c r="P29" s="1">
        <v>6</v>
      </c>
      <c r="Q29" s="1">
        <v>6</v>
      </c>
      <c r="R29" s="2" t="s">
        <v>98</v>
      </c>
    </row>
    <row r="30" spans="1:55" ht="15.75">
      <c r="A30" s="3" t="s">
        <v>99</v>
      </c>
      <c r="B30" s="3">
        <v>6979</v>
      </c>
      <c r="C30" s="4">
        <v>45883</v>
      </c>
      <c r="D30" s="3" t="str">
        <f t="shared" ca="1" si="0"/>
        <v>NA</v>
      </c>
      <c r="E30" s="6" t="s">
        <v>36</v>
      </c>
      <c r="F30" s="3" t="s">
        <v>37</v>
      </c>
      <c r="G30" s="3" t="s">
        <v>38</v>
      </c>
      <c r="H30" s="3" t="s">
        <v>33</v>
      </c>
      <c r="I30" s="3" t="str">
        <f t="shared" si="1"/>
        <v>Saurabh Tyagi</v>
      </c>
      <c r="J30" s="2" t="s">
        <v>23</v>
      </c>
      <c r="K30" s="2" t="s">
        <v>24</v>
      </c>
      <c r="L30" s="2" t="s">
        <v>24</v>
      </c>
      <c r="M30" s="2">
        <v>7</v>
      </c>
      <c r="N30" s="2">
        <v>7</v>
      </c>
      <c r="O30" s="2" t="s">
        <v>24</v>
      </c>
      <c r="P30" s="2">
        <v>10</v>
      </c>
      <c r="Q30" s="2">
        <v>5</v>
      </c>
      <c r="R30" s="2" t="s">
        <v>82</v>
      </c>
    </row>
    <row r="31" spans="1:55" ht="15.75">
      <c r="A31" s="3" t="s">
        <v>100</v>
      </c>
      <c r="B31" s="3">
        <v>6796</v>
      </c>
      <c r="C31" s="4">
        <v>45888</v>
      </c>
      <c r="D31" s="3" t="str">
        <f t="shared" ca="1" si="0"/>
        <v>NA</v>
      </c>
      <c r="E31" s="6" t="s">
        <v>19</v>
      </c>
      <c r="F31" s="3" t="s">
        <v>20</v>
      </c>
      <c r="G31" s="3" t="s">
        <v>27</v>
      </c>
      <c r="H31" s="3" t="s">
        <v>22</v>
      </c>
      <c r="I31" s="3" t="str">
        <f t="shared" si="1"/>
        <v>Joey McCollom</v>
      </c>
      <c r="J31" s="2" t="s">
        <v>39</v>
      </c>
      <c r="K31" s="2" t="s">
        <v>24</v>
      </c>
      <c r="L31" s="2" t="s">
        <v>24</v>
      </c>
      <c r="M31" s="2">
        <v>9</v>
      </c>
      <c r="N31" s="2">
        <v>9</v>
      </c>
      <c r="O31" s="2" t="s">
        <v>24</v>
      </c>
      <c r="P31" s="2">
        <v>16</v>
      </c>
      <c r="Q31" s="2">
        <v>14</v>
      </c>
      <c r="R31" s="2" t="s">
        <v>73</v>
      </c>
    </row>
    <row r="32" spans="1:55" ht="15.75">
      <c r="A32" s="3" t="s">
        <v>101</v>
      </c>
      <c r="B32" s="3">
        <v>6795</v>
      </c>
      <c r="C32" s="4">
        <v>45888</v>
      </c>
      <c r="D32" s="3" t="str">
        <f t="shared" ca="1" si="0"/>
        <v>NA</v>
      </c>
      <c r="E32" s="6" t="s">
        <v>19</v>
      </c>
      <c r="F32" s="3" t="s">
        <v>20</v>
      </c>
      <c r="G32" s="3" t="s">
        <v>27</v>
      </c>
      <c r="H32" s="3" t="s">
        <v>22</v>
      </c>
      <c r="I32" s="3" t="str">
        <f t="shared" si="1"/>
        <v>Joey McCollom</v>
      </c>
      <c r="J32" s="2" t="s">
        <v>51</v>
      </c>
      <c r="K32" s="2" t="s">
        <v>24</v>
      </c>
      <c r="L32" s="2" t="s">
        <v>24</v>
      </c>
      <c r="M32" s="2">
        <v>13</v>
      </c>
      <c r="N32" s="2" t="s">
        <v>52</v>
      </c>
      <c r="O32" s="2" t="s">
        <v>24</v>
      </c>
      <c r="P32" s="1">
        <v>0</v>
      </c>
      <c r="Q32" s="1">
        <v>0</v>
      </c>
      <c r="R32" s="2" t="s">
        <v>53</v>
      </c>
    </row>
    <row r="33" spans="1:18" ht="15.75">
      <c r="A33" s="3" t="s">
        <v>102</v>
      </c>
      <c r="B33" s="3">
        <v>6797</v>
      </c>
      <c r="C33" s="4">
        <v>45888</v>
      </c>
      <c r="D33" s="3" t="str">
        <f t="shared" ca="1" si="0"/>
        <v>NA</v>
      </c>
      <c r="E33" s="6" t="s">
        <v>19</v>
      </c>
      <c r="F33" s="3" t="s">
        <v>20</v>
      </c>
      <c r="G33" s="3" t="s">
        <v>27</v>
      </c>
      <c r="H33" s="3" t="s">
        <v>22</v>
      </c>
      <c r="I33" s="3" t="str">
        <f t="shared" si="1"/>
        <v>Joey McCollom</v>
      </c>
      <c r="J33" s="2" t="s">
        <v>23</v>
      </c>
      <c r="K33" s="2" t="s">
        <v>24</v>
      </c>
      <c r="L33" s="2" t="s">
        <v>24</v>
      </c>
      <c r="M33" s="2">
        <v>15</v>
      </c>
      <c r="N33" s="2">
        <v>15</v>
      </c>
      <c r="O33" s="2" t="s">
        <v>24</v>
      </c>
      <c r="P33" s="2">
        <v>17</v>
      </c>
      <c r="Q33" s="2">
        <v>15</v>
      </c>
      <c r="R33" s="2" t="s">
        <v>82</v>
      </c>
    </row>
    <row r="34" spans="1:18" ht="15.75">
      <c r="A34" s="3" t="s">
        <v>103</v>
      </c>
      <c r="B34" s="3">
        <v>6846</v>
      </c>
      <c r="C34" s="4">
        <v>45888</v>
      </c>
      <c r="D34" s="3" t="str">
        <f t="shared" ca="1" si="0"/>
        <v>NA</v>
      </c>
      <c r="E34" s="6" t="s">
        <v>19</v>
      </c>
      <c r="F34" s="3" t="s">
        <v>20</v>
      </c>
      <c r="G34" s="3" t="s">
        <v>27</v>
      </c>
      <c r="H34" s="3" t="s">
        <v>22</v>
      </c>
      <c r="I34" s="3" t="str">
        <f>VLOOKUP(H34,$W$3:$X$7,2,0)</f>
        <v>Joey McCollom</v>
      </c>
      <c r="J34" s="2" t="s">
        <v>23</v>
      </c>
      <c r="K34" s="2" t="s">
        <v>24</v>
      </c>
      <c r="L34" s="2" t="s">
        <v>24</v>
      </c>
      <c r="M34" s="2">
        <v>20</v>
      </c>
      <c r="N34" s="2">
        <v>20</v>
      </c>
      <c r="O34" s="2" t="s">
        <v>24</v>
      </c>
      <c r="P34" s="2">
        <v>22</v>
      </c>
      <c r="Q34" s="2">
        <v>19</v>
      </c>
      <c r="R34" s="2" t="s">
        <v>82</v>
      </c>
    </row>
    <row r="35" spans="1:18" ht="15.75">
      <c r="A35" s="3" t="s">
        <v>104</v>
      </c>
      <c r="B35" s="3">
        <v>6847</v>
      </c>
      <c r="C35" s="4">
        <v>45888</v>
      </c>
      <c r="D35" s="3" t="str">
        <f t="shared" ca="1" si="0"/>
        <v>NA</v>
      </c>
      <c r="E35" s="6" t="s">
        <v>19</v>
      </c>
      <c r="F35" s="3" t="s">
        <v>20</v>
      </c>
      <c r="G35" s="3" t="s">
        <v>27</v>
      </c>
      <c r="H35" s="3" t="s">
        <v>22</v>
      </c>
      <c r="I35" s="3" t="str">
        <f t="shared" si="1"/>
        <v>Joey McCollom</v>
      </c>
      <c r="J35" s="2" t="s">
        <v>28</v>
      </c>
      <c r="K35" s="2" t="s">
        <v>24</v>
      </c>
      <c r="L35" s="2" t="s">
        <v>24</v>
      </c>
      <c r="M35" s="2">
        <v>23</v>
      </c>
      <c r="N35" s="2">
        <v>23</v>
      </c>
      <c r="O35" s="2" t="s">
        <v>24</v>
      </c>
      <c r="P35" s="1"/>
      <c r="Q35" s="1"/>
      <c r="R35" s="2" t="s">
        <v>105</v>
      </c>
    </row>
    <row r="36" spans="1:18" ht="15.75">
      <c r="A36" s="3" t="s">
        <v>106</v>
      </c>
      <c r="B36" s="3">
        <v>6773</v>
      </c>
      <c r="C36" s="4">
        <v>45889</v>
      </c>
      <c r="D36" s="3" t="str">
        <f t="shared" ca="1" si="0"/>
        <v>NA</v>
      </c>
      <c r="E36" s="6" t="s">
        <v>62</v>
      </c>
      <c r="F36" s="3" t="s">
        <v>37</v>
      </c>
      <c r="G36" s="3" t="s">
        <v>27</v>
      </c>
      <c r="H36" s="3" t="s">
        <v>33</v>
      </c>
      <c r="I36" s="3" t="str">
        <f t="shared" si="1"/>
        <v>Saurabh Tyagi</v>
      </c>
      <c r="J36" s="2" t="s">
        <v>39</v>
      </c>
      <c r="K36" s="2" t="s">
        <v>24</v>
      </c>
      <c r="L36" s="2" t="s">
        <v>24</v>
      </c>
      <c r="M36" s="2">
        <v>7</v>
      </c>
      <c r="N36" s="2">
        <v>7</v>
      </c>
      <c r="O36" s="2" t="s">
        <v>24</v>
      </c>
      <c r="P36" s="2">
        <v>14</v>
      </c>
      <c r="Q36" s="2">
        <v>14</v>
      </c>
      <c r="R36" s="2" t="s">
        <v>64</v>
      </c>
    </row>
    <row r="37" spans="1:18" ht="15.75">
      <c r="A37" s="3" t="s">
        <v>107</v>
      </c>
      <c r="B37" s="3">
        <v>6848</v>
      </c>
      <c r="C37" s="4">
        <v>45888</v>
      </c>
      <c r="D37" s="3" t="str">
        <f t="shared" ca="1" si="0"/>
        <v>NA</v>
      </c>
      <c r="E37" s="6" t="s">
        <v>19</v>
      </c>
      <c r="F37" s="3" t="s">
        <v>20</v>
      </c>
      <c r="G37" s="3" t="s">
        <v>27</v>
      </c>
      <c r="H37" s="3" t="s">
        <v>22</v>
      </c>
      <c r="I37" s="3" t="str">
        <f t="shared" si="1"/>
        <v>Joey McCollom</v>
      </c>
      <c r="J37" s="2" t="s">
        <v>51</v>
      </c>
      <c r="K37" s="2" t="s">
        <v>24</v>
      </c>
      <c r="L37" s="2" t="s">
        <v>24</v>
      </c>
      <c r="M37" s="2">
        <v>21</v>
      </c>
      <c r="N37" s="2" t="s">
        <v>52</v>
      </c>
      <c r="O37" s="2" t="s">
        <v>24</v>
      </c>
      <c r="P37" s="1">
        <v>1</v>
      </c>
      <c r="Q37" s="1">
        <v>1</v>
      </c>
      <c r="R37" s="2" t="s">
        <v>108</v>
      </c>
    </row>
    <row r="38" spans="1:18" ht="15.75">
      <c r="A38" s="3" t="s">
        <v>109</v>
      </c>
      <c r="B38" s="3">
        <v>6928</v>
      </c>
      <c r="C38" s="4">
        <v>45888</v>
      </c>
      <c r="D38" s="3" t="str">
        <f t="shared" ca="1" si="0"/>
        <v>NA</v>
      </c>
      <c r="E38" s="6" t="s">
        <v>36</v>
      </c>
      <c r="F38" s="3" t="s">
        <v>65</v>
      </c>
      <c r="G38" s="3" t="s">
        <v>21</v>
      </c>
      <c r="H38" s="3" t="s">
        <v>44</v>
      </c>
      <c r="I38" s="3" t="str">
        <f t="shared" si="1"/>
        <v>Alex Rust</v>
      </c>
      <c r="J38" s="2" t="s">
        <v>51</v>
      </c>
      <c r="K38" s="2" t="s">
        <v>24</v>
      </c>
      <c r="L38" s="2" t="s">
        <v>69</v>
      </c>
      <c r="M38" s="2">
        <v>3</v>
      </c>
      <c r="N38" s="2" t="s">
        <v>52</v>
      </c>
      <c r="O38" s="2" t="s">
        <v>24</v>
      </c>
      <c r="P38" s="1">
        <v>0</v>
      </c>
      <c r="Q38" s="1">
        <v>0</v>
      </c>
      <c r="R38" s="2" t="s">
        <v>53</v>
      </c>
    </row>
    <row r="39" spans="1:18" ht="15.75">
      <c r="A39" s="3" t="s">
        <v>110</v>
      </c>
      <c r="B39" s="6">
        <v>6846</v>
      </c>
      <c r="C39" s="4">
        <v>45888</v>
      </c>
      <c r="D39" s="3" t="str">
        <f t="shared" ca="1" si="0"/>
        <v>NA</v>
      </c>
      <c r="E39" s="6" t="s">
        <v>19</v>
      </c>
      <c r="F39" s="3" t="s">
        <v>20</v>
      </c>
      <c r="G39" s="3" t="s">
        <v>27</v>
      </c>
      <c r="H39" s="3" t="s">
        <v>22</v>
      </c>
      <c r="I39" s="3" t="str">
        <f t="shared" si="1"/>
        <v>Joey McCollom</v>
      </c>
      <c r="J39" s="2" t="s">
        <v>23</v>
      </c>
      <c r="K39" s="2" t="s">
        <v>24</v>
      </c>
      <c r="L39" s="2" t="s">
        <v>24</v>
      </c>
      <c r="M39" s="2">
        <v>19</v>
      </c>
      <c r="N39" s="2">
        <v>19</v>
      </c>
      <c r="O39" s="2" t="s">
        <v>24</v>
      </c>
      <c r="P39" s="2">
        <v>22</v>
      </c>
      <c r="Q39" s="2">
        <v>17</v>
      </c>
      <c r="R39" s="2" t="s">
        <v>82</v>
      </c>
    </row>
    <row r="40" spans="1:18" ht="15.75">
      <c r="A40" s="3" t="s">
        <v>111</v>
      </c>
      <c r="B40" s="3">
        <v>6881</v>
      </c>
      <c r="C40" s="4">
        <v>45888</v>
      </c>
      <c r="D40" s="3" t="str">
        <f t="shared" ca="1" si="0"/>
        <v>NA</v>
      </c>
      <c r="E40" s="6" t="s">
        <v>19</v>
      </c>
      <c r="F40" s="3" t="s">
        <v>20</v>
      </c>
      <c r="G40" s="3" t="s">
        <v>27</v>
      </c>
      <c r="H40" s="3" t="s">
        <v>22</v>
      </c>
      <c r="I40" s="3" t="str">
        <f t="shared" si="1"/>
        <v>Joey McCollom</v>
      </c>
      <c r="J40" s="2" t="s">
        <v>39</v>
      </c>
      <c r="K40" s="2" t="s">
        <v>24</v>
      </c>
      <c r="L40" s="2" t="s">
        <v>24</v>
      </c>
      <c r="M40" s="2">
        <v>12</v>
      </c>
      <c r="N40" s="2">
        <v>12</v>
      </c>
      <c r="O40" s="2" t="s">
        <v>24</v>
      </c>
      <c r="P40" s="2">
        <v>16</v>
      </c>
      <c r="Q40" s="2">
        <v>16</v>
      </c>
      <c r="R40" s="2" t="s">
        <v>64</v>
      </c>
    </row>
    <row r="41" spans="1:18" ht="15.75">
      <c r="A41" s="3" t="s">
        <v>112</v>
      </c>
      <c r="B41" s="3">
        <v>6829</v>
      </c>
      <c r="C41" s="4">
        <v>45888</v>
      </c>
      <c r="D41" s="3" t="str">
        <f t="shared" ca="1" si="0"/>
        <v>NA</v>
      </c>
      <c r="E41" s="6" t="s">
        <v>62</v>
      </c>
      <c r="F41" s="3" t="s">
        <v>37</v>
      </c>
      <c r="G41" s="3" t="s">
        <v>27</v>
      </c>
      <c r="H41" s="3" t="s">
        <v>33</v>
      </c>
      <c r="I41" s="3" t="str">
        <f t="shared" si="1"/>
        <v>Saurabh Tyagi</v>
      </c>
      <c r="J41" s="2" t="s">
        <v>28</v>
      </c>
      <c r="K41" s="2" t="s">
        <v>24</v>
      </c>
      <c r="L41" s="2" t="s">
        <v>24</v>
      </c>
      <c r="M41" s="2">
        <v>10</v>
      </c>
      <c r="N41" s="2">
        <v>10</v>
      </c>
      <c r="O41" s="2" t="s">
        <v>24</v>
      </c>
      <c r="P41" s="1"/>
      <c r="Q41" s="1"/>
      <c r="R41" s="19" t="s">
        <v>113</v>
      </c>
    </row>
    <row r="42" spans="1:18" ht="15.75">
      <c r="A42" s="3" t="s">
        <v>114</v>
      </c>
      <c r="B42" s="3">
        <v>6880</v>
      </c>
      <c r="C42" s="4">
        <v>45888</v>
      </c>
      <c r="D42" s="3" t="str">
        <f t="shared" ca="1" si="0"/>
        <v>NA</v>
      </c>
      <c r="E42" s="6" t="s">
        <v>19</v>
      </c>
      <c r="F42" s="3" t="s">
        <v>20</v>
      </c>
      <c r="G42" s="3" t="s">
        <v>27</v>
      </c>
      <c r="H42" s="3" t="s">
        <v>22</v>
      </c>
      <c r="I42" s="3" t="str">
        <f t="shared" si="1"/>
        <v>Joey McCollom</v>
      </c>
      <c r="J42" s="2" t="s">
        <v>28</v>
      </c>
      <c r="K42" s="2" t="s">
        <v>24</v>
      </c>
      <c r="L42" s="2" t="s">
        <v>24</v>
      </c>
      <c r="M42" s="2">
        <v>15</v>
      </c>
      <c r="N42" s="2">
        <v>15</v>
      </c>
      <c r="O42" s="2" t="s">
        <v>24</v>
      </c>
      <c r="P42" s="1"/>
      <c r="Q42" s="1"/>
    </row>
    <row r="43" spans="1:18" ht="15.75">
      <c r="A43" s="3" t="s">
        <v>115</v>
      </c>
      <c r="B43" s="3">
        <v>6843</v>
      </c>
      <c r="C43" s="4">
        <v>45889</v>
      </c>
      <c r="D43" s="3" t="str">
        <f t="shared" ca="1" si="0"/>
        <v>NA</v>
      </c>
      <c r="E43" s="6" t="s">
        <v>19</v>
      </c>
      <c r="F43" s="3" t="s">
        <v>20</v>
      </c>
      <c r="G43" s="3" t="s">
        <v>27</v>
      </c>
      <c r="H43" s="3" t="s">
        <v>22</v>
      </c>
      <c r="I43" s="3" t="str">
        <f t="shared" si="1"/>
        <v>Joey McCollom</v>
      </c>
      <c r="J43" s="2" t="s">
        <v>39</v>
      </c>
      <c r="K43" s="2" t="s">
        <v>24</v>
      </c>
      <c r="L43" s="2" t="s">
        <v>24</v>
      </c>
      <c r="M43" s="2">
        <v>14</v>
      </c>
      <c r="N43" s="2">
        <v>14</v>
      </c>
      <c r="O43" s="2" t="s">
        <v>24</v>
      </c>
      <c r="P43" s="2">
        <v>20</v>
      </c>
      <c r="Q43" s="2">
        <v>19</v>
      </c>
      <c r="R43" s="2" t="s">
        <v>94</v>
      </c>
    </row>
    <row r="44" spans="1:18" ht="15.75">
      <c r="A44" s="3" t="s">
        <v>116</v>
      </c>
      <c r="B44" s="3">
        <v>6832</v>
      </c>
      <c r="C44" s="4">
        <v>45894</v>
      </c>
      <c r="D44" s="3" t="str">
        <f t="shared" ca="1" si="0"/>
        <v>NA</v>
      </c>
      <c r="E44" s="6" t="s">
        <v>36</v>
      </c>
      <c r="F44" s="3" t="s">
        <v>37</v>
      </c>
      <c r="G44" s="3" t="s">
        <v>38</v>
      </c>
      <c r="H44" s="3" t="s">
        <v>33</v>
      </c>
      <c r="I44" s="3" t="str">
        <f t="shared" si="1"/>
        <v>Saurabh Tyagi</v>
      </c>
      <c r="J44" s="2" t="s">
        <v>51</v>
      </c>
      <c r="K44" s="2" t="s">
        <v>24</v>
      </c>
      <c r="L44" s="2" t="s">
        <v>69</v>
      </c>
      <c r="M44" s="2"/>
      <c r="N44" s="2" t="s">
        <v>52</v>
      </c>
      <c r="O44" s="2" t="s">
        <v>69</v>
      </c>
      <c r="P44" s="1"/>
      <c r="Q44" s="1"/>
      <c r="R44" s="2" t="s">
        <v>53</v>
      </c>
    </row>
    <row r="45" spans="1:18" ht="15.75">
      <c r="A45" s="3" t="s">
        <v>110</v>
      </c>
      <c r="B45" s="3">
        <v>6924</v>
      </c>
      <c r="C45" s="4">
        <v>45944</v>
      </c>
      <c r="D45" s="3">
        <f t="shared" ca="1" si="0"/>
        <v>7</v>
      </c>
      <c r="E45" s="6" t="s">
        <v>67</v>
      </c>
      <c r="F45" s="3" t="s">
        <v>37</v>
      </c>
      <c r="G45" s="3" t="s">
        <v>27</v>
      </c>
      <c r="H45" s="3" t="s">
        <v>33</v>
      </c>
      <c r="I45" s="3" t="str">
        <f t="shared" si="1"/>
        <v>Saurabh Tyagi</v>
      </c>
      <c r="J45" s="2" t="s">
        <v>39</v>
      </c>
      <c r="K45" s="2" t="s">
        <v>24</v>
      </c>
      <c r="L45" s="2" t="s">
        <v>24</v>
      </c>
      <c r="M45" s="2">
        <v>12</v>
      </c>
      <c r="N45" s="2" t="s">
        <v>52</v>
      </c>
      <c r="O45" s="2" t="s">
        <v>24</v>
      </c>
      <c r="P45" s="2"/>
      <c r="Q45" s="2"/>
      <c r="R45" s="2"/>
    </row>
    <row r="46" spans="1:18" ht="15.75">
      <c r="A46" s="3" t="s">
        <v>117</v>
      </c>
      <c r="B46" s="6">
        <v>6922</v>
      </c>
      <c r="C46" s="4">
        <v>45895</v>
      </c>
      <c r="D46" s="3" t="str">
        <f t="shared" ca="1" si="0"/>
        <v>NA</v>
      </c>
      <c r="E46" s="6" t="s">
        <v>67</v>
      </c>
      <c r="F46" s="3" t="s">
        <v>37</v>
      </c>
      <c r="G46" s="3" t="s">
        <v>27</v>
      </c>
      <c r="H46" s="3" t="s">
        <v>33</v>
      </c>
      <c r="I46" s="3" t="str">
        <f t="shared" si="1"/>
        <v>Saurabh Tyagi</v>
      </c>
      <c r="J46" s="2" t="s">
        <v>23</v>
      </c>
      <c r="K46" s="2" t="s">
        <v>24</v>
      </c>
      <c r="L46" s="2" t="s">
        <v>24</v>
      </c>
      <c r="M46" s="2">
        <v>17</v>
      </c>
      <c r="N46" s="2" t="s">
        <v>52</v>
      </c>
      <c r="O46" s="2" t="s">
        <v>24</v>
      </c>
      <c r="P46" s="16">
        <v>20</v>
      </c>
      <c r="Q46" s="1"/>
      <c r="R46" s="2"/>
    </row>
    <row r="47" spans="1:18" ht="15.75">
      <c r="A47" s="3" t="s">
        <v>118</v>
      </c>
      <c r="B47" s="3">
        <v>6784</v>
      </c>
      <c r="C47" s="4">
        <v>45895</v>
      </c>
      <c r="D47" s="3" t="str">
        <f t="shared" ca="1" si="0"/>
        <v>NA</v>
      </c>
      <c r="E47" s="6" t="s">
        <v>71</v>
      </c>
      <c r="F47" s="3" t="s">
        <v>65</v>
      </c>
      <c r="G47" s="3" t="s">
        <v>27</v>
      </c>
      <c r="H47" s="3" t="s">
        <v>44</v>
      </c>
      <c r="I47" s="3" t="str">
        <f t="shared" si="1"/>
        <v>Alex Rust</v>
      </c>
      <c r="J47" s="2" t="s">
        <v>51</v>
      </c>
      <c r="K47" s="2" t="s">
        <v>24</v>
      </c>
      <c r="L47" s="2" t="s">
        <v>24</v>
      </c>
      <c r="M47" s="2">
        <v>18</v>
      </c>
      <c r="N47" s="2" t="s">
        <v>52</v>
      </c>
      <c r="O47" s="2" t="s">
        <v>24</v>
      </c>
      <c r="P47" s="1">
        <v>18</v>
      </c>
      <c r="Q47" s="1"/>
      <c r="R47" s="2" t="s">
        <v>53</v>
      </c>
    </row>
    <row r="48" spans="1:18" ht="15.75">
      <c r="A48" s="3" t="s">
        <v>119</v>
      </c>
      <c r="B48" s="3">
        <v>2473</v>
      </c>
      <c r="C48" s="4">
        <v>45895</v>
      </c>
      <c r="D48" s="3" t="str">
        <f t="shared" ca="1" si="0"/>
        <v>NA</v>
      </c>
      <c r="E48" s="6" t="s">
        <v>74</v>
      </c>
      <c r="F48" s="3" t="s">
        <v>20</v>
      </c>
      <c r="G48" s="3" t="s">
        <v>27</v>
      </c>
      <c r="H48" s="3" t="s">
        <v>22</v>
      </c>
      <c r="I48" s="3" t="str">
        <f t="shared" si="1"/>
        <v>Joey McCollom</v>
      </c>
      <c r="J48" s="2" t="s">
        <v>51</v>
      </c>
      <c r="K48" s="2" t="s">
        <v>24</v>
      </c>
      <c r="L48" s="2" t="s">
        <v>24</v>
      </c>
      <c r="M48" s="2">
        <v>14</v>
      </c>
      <c r="N48" s="2" t="s">
        <v>52</v>
      </c>
      <c r="O48" s="2" t="s">
        <v>24</v>
      </c>
      <c r="P48" s="1">
        <v>17</v>
      </c>
      <c r="Q48" s="1"/>
      <c r="R48" s="2" t="s">
        <v>53</v>
      </c>
    </row>
    <row r="49" spans="1:56" ht="15.75">
      <c r="A49" s="3" t="s">
        <v>120</v>
      </c>
      <c r="B49" s="3">
        <v>6838</v>
      </c>
      <c r="C49" s="4">
        <v>45895</v>
      </c>
      <c r="D49" s="3" t="str">
        <f t="shared" ca="1" si="0"/>
        <v>NA</v>
      </c>
      <c r="E49" s="6" t="s">
        <v>19</v>
      </c>
      <c r="F49" s="3" t="s">
        <v>20</v>
      </c>
      <c r="G49" s="3" t="s">
        <v>27</v>
      </c>
      <c r="H49" s="3" t="s">
        <v>22</v>
      </c>
      <c r="I49" s="3" t="str">
        <f t="shared" si="1"/>
        <v>Joey McCollom</v>
      </c>
      <c r="J49" s="2" t="s">
        <v>28</v>
      </c>
      <c r="K49" s="2" t="s">
        <v>24</v>
      </c>
      <c r="L49" s="2" t="s">
        <v>29</v>
      </c>
      <c r="M49" s="2" t="s">
        <v>29</v>
      </c>
      <c r="N49" s="2" t="s">
        <v>29</v>
      </c>
      <c r="O49" s="2" t="s">
        <v>29</v>
      </c>
      <c r="P49" s="2" t="s">
        <v>29</v>
      </c>
      <c r="Q49" s="2" t="s">
        <v>29</v>
      </c>
      <c r="R49" s="2" t="s">
        <v>30</v>
      </c>
    </row>
    <row r="50" spans="1:56" ht="15.75">
      <c r="A50" s="3" t="s">
        <v>121</v>
      </c>
      <c r="B50" s="3">
        <v>6839</v>
      </c>
      <c r="C50" s="4">
        <v>45895</v>
      </c>
      <c r="D50" s="3" t="str">
        <f t="shared" ca="1" si="0"/>
        <v>NA</v>
      </c>
      <c r="E50" s="6" t="s">
        <v>19</v>
      </c>
      <c r="F50" s="3" t="s">
        <v>20</v>
      </c>
      <c r="G50" s="3" t="s">
        <v>27</v>
      </c>
      <c r="H50" s="3" t="s">
        <v>22</v>
      </c>
      <c r="I50" s="3" t="str">
        <f t="shared" si="1"/>
        <v>Joey McCollom</v>
      </c>
      <c r="J50" s="2" t="s">
        <v>39</v>
      </c>
      <c r="K50" s="2" t="s">
        <v>24</v>
      </c>
      <c r="L50" s="2" t="s">
        <v>24</v>
      </c>
      <c r="M50" s="2">
        <v>15</v>
      </c>
      <c r="N50" s="2">
        <v>15</v>
      </c>
      <c r="O50" s="2" t="s">
        <v>24</v>
      </c>
      <c r="P50" s="2">
        <v>21</v>
      </c>
      <c r="Q50" s="2">
        <v>19</v>
      </c>
      <c r="R50" s="2" t="s">
        <v>122</v>
      </c>
    </row>
    <row r="51" spans="1:56" ht="15.75">
      <c r="A51" s="3" t="s">
        <v>123</v>
      </c>
      <c r="B51" s="3">
        <v>6840</v>
      </c>
      <c r="C51" s="4">
        <v>45895</v>
      </c>
      <c r="D51" s="3" t="str">
        <f t="shared" ca="1" si="0"/>
        <v>NA</v>
      </c>
      <c r="E51" s="6" t="s">
        <v>19</v>
      </c>
      <c r="F51" s="3" t="s">
        <v>20</v>
      </c>
      <c r="G51" s="3" t="s">
        <v>27</v>
      </c>
      <c r="H51" s="3" t="s">
        <v>22</v>
      </c>
      <c r="I51" s="3" t="str">
        <f t="shared" si="1"/>
        <v>Joey McCollom</v>
      </c>
      <c r="J51" s="2" t="s">
        <v>51</v>
      </c>
      <c r="K51" s="2" t="s">
        <v>24</v>
      </c>
      <c r="L51" s="2" t="s">
        <v>24</v>
      </c>
      <c r="M51" s="2">
        <v>15</v>
      </c>
      <c r="N51" s="2" t="s">
        <v>52</v>
      </c>
      <c r="O51" s="2" t="s">
        <v>24</v>
      </c>
      <c r="P51" s="1">
        <v>17</v>
      </c>
      <c r="Q51" s="1"/>
      <c r="R51" s="2" t="s">
        <v>53</v>
      </c>
    </row>
    <row r="52" spans="1:56" ht="15.75">
      <c r="A52" s="2" t="s">
        <v>124</v>
      </c>
      <c r="B52" s="2">
        <v>6837</v>
      </c>
      <c r="C52" s="4">
        <v>45895</v>
      </c>
      <c r="D52" s="3" t="str">
        <f t="shared" ca="1" si="0"/>
        <v>NA</v>
      </c>
      <c r="E52" s="6" t="s">
        <v>19</v>
      </c>
      <c r="F52" s="2" t="s">
        <v>20</v>
      </c>
      <c r="G52" s="2" t="s">
        <v>27</v>
      </c>
      <c r="H52" s="2" t="s">
        <v>22</v>
      </c>
      <c r="I52" s="3" t="str">
        <f t="shared" si="1"/>
        <v>Joey McCollom</v>
      </c>
      <c r="J52" s="2" t="s">
        <v>23</v>
      </c>
      <c r="K52" s="2" t="s">
        <v>24</v>
      </c>
      <c r="L52" s="2" t="s">
        <v>24</v>
      </c>
      <c r="M52" s="2">
        <v>18</v>
      </c>
      <c r="N52" s="2">
        <v>18</v>
      </c>
      <c r="O52" s="2" t="s">
        <v>24</v>
      </c>
      <c r="P52" s="2">
        <v>21</v>
      </c>
      <c r="Q52" s="1"/>
      <c r="R52" s="2"/>
    </row>
    <row r="53" spans="1:56" ht="15.75">
      <c r="A53" s="2" t="s">
        <v>125</v>
      </c>
      <c r="B53" s="2">
        <v>6836</v>
      </c>
      <c r="C53" s="4">
        <v>45895</v>
      </c>
      <c r="D53" s="3" t="str">
        <f t="shared" ca="1" si="0"/>
        <v>NA</v>
      </c>
      <c r="E53" s="6" t="s">
        <v>19</v>
      </c>
      <c r="F53" s="2" t="s">
        <v>20</v>
      </c>
      <c r="G53" s="2" t="s">
        <v>27</v>
      </c>
      <c r="H53" s="2" t="s">
        <v>22</v>
      </c>
      <c r="I53" s="3" t="str">
        <f t="shared" si="1"/>
        <v>Joey McCollom</v>
      </c>
      <c r="J53" s="2" t="s">
        <v>28</v>
      </c>
      <c r="K53" s="2" t="s">
        <v>24</v>
      </c>
      <c r="L53" s="2" t="s">
        <v>24</v>
      </c>
      <c r="M53" s="2">
        <v>7</v>
      </c>
      <c r="N53" s="2">
        <v>7</v>
      </c>
      <c r="O53" s="2" t="s">
        <v>69</v>
      </c>
      <c r="P53" s="2">
        <v>13</v>
      </c>
      <c r="Q53" s="2">
        <v>13</v>
      </c>
      <c r="R53" s="2"/>
    </row>
    <row r="54" spans="1:56" ht="15.75">
      <c r="A54" s="2" t="s">
        <v>126</v>
      </c>
      <c r="B54" s="2"/>
      <c r="C54" s="4">
        <v>45896</v>
      </c>
      <c r="D54" s="3" t="str">
        <f t="shared" ca="1" si="0"/>
        <v>NA</v>
      </c>
      <c r="E54" s="6" t="s">
        <v>36</v>
      </c>
      <c r="F54" s="2" t="s">
        <v>65</v>
      </c>
      <c r="G54" s="2" t="s">
        <v>38</v>
      </c>
      <c r="H54" s="2" t="s">
        <v>44</v>
      </c>
      <c r="I54" s="3" t="str">
        <f t="shared" si="1"/>
        <v>Alex Rust</v>
      </c>
      <c r="J54" s="2"/>
      <c r="K54" s="2" t="s">
        <v>24</v>
      </c>
      <c r="L54" s="2"/>
      <c r="M54" s="2"/>
      <c r="N54" s="2"/>
      <c r="O54" s="2"/>
      <c r="P54" s="1"/>
      <c r="Q54" s="1"/>
      <c r="R54" s="2"/>
    </row>
    <row r="55" spans="1:56" ht="15.75">
      <c r="A55" s="2" t="s">
        <v>127</v>
      </c>
      <c r="B55" s="2">
        <v>6858</v>
      </c>
      <c r="C55" s="4">
        <v>45898</v>
      </c>
      <c r="D55" s="3" t="str">
        <f t="shared" ca="1" si="0"/>
        <v>NA</v>
      </c>
      <c r="E55" s="6" t="s">
        <v>36</v>
      </c>
      <c r="F55" s="2" t="s">
        <v>37</v>
      </c>
      <c r="G55" s="2" t="s">
        <v>38</v>
      </c>
      <c r="H55" s="2" t="s">
        <v>33</v>
      </c>
      <c r="I55" s="3" t="str">
        <f t="shared" si="1"/>
        <v>Saurabh Tyagi</v>
      </c>
      <c r="J55" s="2" t="s">
        <v>51</v>
      </c>
      <c r="K55" s="2" t="s">
        <v>24</v>
      </c>
      <c r="L55" s="2" t="s">
        <v>69</v>
      </c>
      <c r="M55" s="2"/>
      <c r="N55" s="2"/>
      <c r="O55" s="2"/>
      <c r="P55" s="1"/>
      <c r="Q55" s="1"/>
      <c r="R55" s="2"/>
    </row>
    <row r="56" spans="1:56" ht="15.75">
      <c r="A56" s="2" t="s">
        <v>128</v>
      </c>
      <c r="B56" s="2">
        <v>6897</v>
      </c>
      <c r="C56" s="4">
        <v>45887</v>
      </c>
      <c r="D56" s="3" t="str">
        <f t="shared" ca="1" si="0"/>
        <v>NA</v>
      </c>
      <c r="E56" s="6" t="s">
        <v>36</v>
      </c>
      <c r="F56" s="2" t="s">
        <v>37</v>
      </c>
      <c r="G56" s="2" t="s">
        <v>21</v>
      </c>
      <c r="H56" s="2" t="s">
        <v>33</v>
      </c>
      <c r="I56" s="3" t="str">
        <f t="shared" si="1"/>
        <v>Saurabh Tyagi</v>
      </c>
      <c r="J56" s="2" t="s">
        <v>51</v>
      </c>
      <c r="K56" s="2" t="s">
        <v>24</v>
      </c>
      <c r="L56" s="2" t="s">
        <v>69</v>
      </c>
      <c r="M56" s="2">
        <v>10</v>
      </c>
      <c r="N56" s="2" t="s">
        <v>69</v>
      </c>
      <c r="O56" s="2" t="s">
        <v>24</v>
      </c>
      <c r="P56" s="1">
        <v>0</v>
      </c>
      <c r="Q56" s="1">
        <v>0</v>
      </c>
      <c r="R56" s="2" t="s">
        <v>29</v>
      </c>
    </row>
    <row r="57" spans="1:56" ht="15.75">
      <c r="A57" s="21" t="s">
        <v>129</v>
      </c>
      <c r="B57" s="21">
        <v>6995</v>
      </c>
      <c r="C57" s="22">
        <v>45887</v>
      </c>
      <c r="D57" s="3" t="str">
        <f t="shared" ca="1" si="0"/>
        <v>NA</v>
      </c>
      <c r="E57" s="9" t="s">
        <v>77</v>
      </c>
      <c r="F57" s="21" t="s">
        <v>37</v>
      </c>
      <c r="G57" s="21" t="s">
        <v>21</v>
      </c>
      <c r="H57" s="21" t="s">
        <v>47</v>
      </c>
      <c r="I57" s="23" t="str">
        <f t="shared" si="1"/>
        <v>Saurabh Tyagi</v>
      </c>
      <c r="J57" s="21" t="s">
        <v>23</v>
      </c>
      <c r="K57" s="2" t="s">
        <v>24</v>
      </c>
      <c r="L57" s="21"/>
      <c r="M57" s="21"/>
      <c r="N57" s="21"/>
      <c r="O57" s="21"/>
      <c r="P57" s="21"/>
      <c r="Q57" s="24"/>
      <c r="R57" s="21" t="s">
        <v>30</v>
      </c>
    </row>
    <row r="58" spans="1:56" ht="30.75">
      <c r="A58" s="28" t="s">
        <v>126</v>
      </c>
      <c r="B58" s="29">
        <v>7006</v>
      </c>
      <c r="C58" s="30">
        <v>45895</v>
      </c>
      <c r="D58" s="3" t="str">
        <f t="shared" ca="1" si="0"/>
        <v>NA</v>
      </c>
      <c r="E58" s="32" t="s">
        <v>36</v>
      </c>
      <c r="F58" s="31" t="s">
        <v>37</v>
      </c>
      <c r="G58" s="31" t="s">
        <v>38</v>
      </c>
      <c r="H58" s="31" t="s">
        <v>33</v>
      </c>
      <c r="I58" s="31" t="str">
        <f t="shared" ref="I58" si="2">VLOOKUP(H58,$W$3:$X$7,2,0)</f>
        <v>Saurabh Tyagi</v>
      </c>
      <c r="J58" s="2" t="s">
        <v>39</v>
      </c>
      <c r="K58" s="2" t="s">
        <v>24</v>
      </c>
      <c r="L58" s="21" t="s">
        <v>69</v>
      </c>
      <c r="M58" s="28">
        <v>14</v>
      </c>
      <c r="N58" s="28">
        <v>10</v>
      </c>
      <c r="O58" s="28" t="s">
        <v>69</v>
      </c>
      <c r="P58" s="28">
        <v>14</v>
      </c>
      <c r="Q58" s="28">
        <v>10</v>
      </c>
      <c r="R58" s="33" t="s">
        <v>130</v>
      </c>
    </row>
    <row r="59" spans="1:56" s="17" customFormat="1" ht="15.75">
      <c r="A59" s="26"/>
      <c r="B59" s="27"/>
      <c r="C59" s="25"/>
      <c r="D59" s="18"/>
      <c r="E59" s="20"/>
      <c r="F59" s="19"/>
      <c r="G59" s="19"/>
      <c r="R59" s="19"/>
      <c r="BA59" s="56"/>
      <c r="BB59"/>
      <c r="BC59"/>
      <c r="BD59" s="57"/>
    </row>
    <row r="60" spans="1:56" ht="15.75">
      <c r="D60" s="7"/>
    </row>
    <row r="61" spans="1:56" ht="15.75"/>
    <row r="62" spans="1:56" ht="15.75"/>
    <row r="63" spans="1:56" ht="15.75"/>
    <row r="64" spans="1:56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  <row r="109" ht="15.75"/>
    <row r="110" ht="15.75"/>
    <row r="111" ht="15.75"/>
    <row r="112" ht="15.75"/>
    <row r="113" ht="15.75"/>
    <row r="114" ht="15.75"/>
    <row r="115" ht="15.75"/>
    <row r="116" ht="15.75"/>
    <row r="117" ht="15.75"/>
    <row r="118" ht="15.75"/>
    <row r="119" ht="15.75"/>
    <row r="120" ht="15.75"/>
    <row r="121" ht="15.75"/>
    <row r="122" ht="15.75"/>
    <row r="123" ht="15.75"/>
    <row r="124" ht="15.75"/>
    <row r="125" ht="15.75"/>
    <row r="126" ht="15.75"/>
    <row r="127" ht="15.75"/>
    <row r="128" ht="15.75"/>
    <row r="129" ht="15.75"/>
    <row r="130" ht="15.75"/>
    <row r="131" ht="15.75"/>
    <row r="132" ht="15.75"/>
    <row r="133" ht="15.75"/>
    <row r="134" ht="15.75"/>
    <row r="135" ht="15.75"/>
    <row r="136" ht="15.75"/>
    <row r="137" ht="15.75"/>
    <row r="138" ht="15.75"/>
    <row r="139" ht="15.75"/>
    <row r="140" ht="15.75"/>
    <row r="141" ht="15.75"/>
    <row r="142" ht="15.75"/>
    <row r="143" ht="15.75"/>
    <row r="144" ht="15.75"/>
    <row r="145" ht="15.75"/>
    <row r="146" ht="15.75"/>
    <row r="147" ht="15.75"/>
    <row r="148" ht="15.75"/>
    <row r="149" ht="15.75"/>
    <row r="150" ht="15.75"/>
    <row r="151" ht="15.75"/>
    <row r="152" ht="15.75"/>
    <row r="153" ht="15.75"/>
    <row r="154" ht="15.75"/>
    <row r="155" ht="15.75"/>
    <row r="156" ht="15.75"/>
    <row r="157" ht="15.75"/>
    <row r="158" ht="15.75"/>
    <row r="159" ht="15.75"/>
    <row r="160" ht="15.75"/>
    <row r="161" ht="15.75"/>
    <row r="162" ht="15.75"/>
    <row r="163" ht="15.75"/>
    <row r="164" ht="15.75"/>
    <row r="165" ht="15.75"/>
    <row r="166" ht="15.75"/>
    <row r="167" ht="15.75"/>
    <row r="168" ht="15.75"/>
    <row r="169" ht="15.75"/>
    <row r="170" ht="15.75"/>
    <row r="171" ht="15.75"/>
    <row r="172" ht="15.75"/>
    <row r="173" ht="15.75"/>
    <row r="174" ht="15.75"/>
    <row r="175" ht="15.75"/>
    <row r="176" ht="15.75"/>
    <row r="177" ht="15.75"/>
    <row r="178" ht="15.75"/>
    <row r="179" ht="15.75"/>
    <row r="180" ht="15.75"/>
    <row r="181" ht="15.75"/>
    <row r="182" ht="15.75"/>
    <row r="183" ht="15.75"/>
    <row r="184" ht="15.75"/>
    <row r="185" ht="15.75"/>
    <row r="186" ht="15.75"/>
    <row r="187" ht="15.75"/>
    <row r="188" ht="15.75"/>
    <row r="189" ht="15.75"/>
    <row r="190" ht="15.75"/>
    <row r="191" ht="15.75"/>
    <row r="192" ht="15.75"/>
    <row r="193" ht="15.75"/>
    <row r="194" ht="15.75"/>
    <row r="195" ht="15.75"/>
    <row r="196" ht="15.75"/>
    <row r="197" ht="15.75"/>
    <row r="198" ht="15.75"/>
    <row r="199" ht="15.75"/>
    <row r="200" ht="15.75"/>
    <row r="201" ht="15.75"/>
    <row r="202" ht="15.75"/>
    <row r="203" ht="15.75"/>
    <row r="204" ht="15.75"/>
    <row r="205" ht="15.75"/>
    <row r="206" ht="15.75"/>
    <row r="207" ht="15.75"/>
    <row r="208" ht="15.75"/>
    <row r="209" ht="15.75"/>
    <row r="210" ht="15.75"/>
    <row r="211" ht="15.75"/>
    <row r="212" ht="15.75"/>
    <row r="213" ht="15.75"/>
    <row r="214" ht="15.75"/>
    <row r="215" ht="15.75"/>
    <row r="216" ht="15.75"/>
    <row r="217" ht="15.75"/>
    <row r="218" ht="15.75"/>
    <row r="219" ht="15.75"/>
    <row r="220" ht="15.75"/>
    <row r="221" ht="15.75"/>
    <row r="222" ht="15.75"/>
    <row r="223" ht="15.75"/>
    <row r="224" ht="15.75"/>
    <row r="225" ht="15.75"/>
    <row r="226" ht="15.75"/>
    <row r="227" ht="15.75"/>
    <row r="228" ht="15.75"/>
    <row r="229" ht="15.75"/>
    <row r="230" ht="15.75"/>
    <row r="231" ht="15.75"/>
    <row r="232" ht="15.75"/>
    <row r="233" ht="15.75"/>
    <row r="234" ht="15.75"/>
    <row r="235" ht="15.75"/>
    <row r="236" ht="15.75"/>
    <row r="237" ht="15.75"/>
    <row r="238" ht="15.75"/>
    <row r="239" ht="15.75"/>
    <row r="240" ht="15.75"/>
    <row r="241" ht="15.75"/>
    <row r="242" ht="15.75"/>
    <row r="243" ht="15.75"/>
    <row r="244" ht="15.75"/>
    <row r="245" ht="15.75"/>
    <row r="246" ht="15.75"/>
    <row r="247" ht="15.75"/>
    <row r="248" ht="15.75"/>
    <row r="249" ht="15.75"/>
    <row r="250" ht="15.75"/>
  </sheetData>
  <autoFilter ref="A1:R58" xr:uid="{B3D9CE80-E408-CE41-A24B-779A9E8CDB9F}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3EC-88B5-784C-9B0A-F024FDB62F4F}">
  <dimension ref="A1:U68"/>
  <sheetViews>
    <sheetView showGridLines="0" workbookViewId="0">
      <selection activeCell="C2" sqref="C2"/>
    </sheetView>
  </sheetViews>
  <sheetFormatPr defaultColWidth="11" defaultRowHeight="15.75" customHeight="1"/>
  <cols>
    <col min="1" max="1" width="45.125" bestFit="1" customWidth="1"/>
    <col min="2" max="2" width="15.5" bestFit="1" customWidth="1"/>
    <col min="3" max="3" width="16.875" bestFit="1" customWidth="1"/>
    <col min="4" max="4" width="13.375" bestFit="1" customWidth="1"/>
    <col min="5" max="5" width="23.125" customWidth="1"/>
    <col min="6" max="6" width="15.125" bestFit="1" customWidth="1"/>
    <col min="7" max="7" width="19.375" bestFit="1" customWidth="1"/>
    <col min="8" max="8" width="18.875" bestFit="1" customWidth="1"/>
    <col min="9" max="9" width="15.625" bestFit="1" customWidth="1"/>
    <col min="11" max="11" width="17.875" bestFit="1" customWidth="1"/>
    <col min="12" max="12" width="22.125" bestFit="1" customWidth="1"/>
    <col min="13" max="13" width="25.875" bestFit="1" customWidth="1"/>
    <col min="14" max="14" width="16.625" bestFit="1" customWidth="1"/>
    <col min="15" max="15" width="73.5" customWidth="1"/>
    <col min="20" max="20" width="18.875" bestFit="1" customWidth="1"/>
    <col min="21" max="21" width="13.375" bestFit="1" customWidth="1"/>
  </cols>
  <sheetData>
    <row r="1" spans="1: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4" t="s">
        <v>14</v>
      </c>
      <c r="M1" s="14" t="s">
        <v>15</v>
      </c>
      <c r="N1" s="14" t="s">
        <v>16</v>
      </c>
      <c r="O1" s="15" t="s">
        <v>17</v>
      </c>
    </row>
    <row r="2" spans="1:21">
      <c r="A2" s="3" t="s">
        <v>131</v>
      </c>
      <c r="B2" s="3">
        <v>6747</v>
      </c>
      <c r="C2" s="4">
        <v>45901</v>
      </c>
      <c r="D2" s="18" t="str">
        <f ca="1">IF(C2-TODAY()&lt;0,"NA",C2-TODAY())</f>
        <v>NA</v>
      </c>
      <c r="E2" s="3" t="s">
        <v>67</v>
      </c>
      <c r="F2" s="3" t="str">
        <f>VLOOKUP(E2,'August Go Live'!$BB$5:$BC$22,2,0)</f>
        <v>Hanna Schneider</v>
      </c>
      <c r="G2" s="3" t="s">
        <v>21</v>
      </c>
      <c r="H2" s="3" t="s">
        <v>33</v>
      </c>
      <c r="I2" s="3" t="str">
        <f>VLOOKUP(H2,$T$3:$U$7,2,0)</f>
        <v>Saurabh Tyagi</v>
      </c>
      <c r="J2" s="3" t="s">
        <v>28</v>
      </c>
      <c r="K2" s="3" t="s">
        <v>24</v>
      </c>
      <c r="L2" s="3" t="s">
        <v>24</v>
      </c>
      <c r="M2" s="3">
        <v>13</v>
      </c>
      <c r="N2" s="3">
        <v>6</v>
      </c>
      <c r="O2" s="3" t="s">
        <v>132</v>
      </c>
    </row>
    <row r="3" spans="1:21">
      <c r="A3" s="3" t="s">
        <v>133</v>
      </c>
      <c r="B3" s="3">
        <v>6824</v>
      </c>
      <c r="C3" s="4">
        <v>45901</v>
      </c>
      <c r="D3" s="18" t="str">
        <f ca="1">IF(C3-TODAY()&lt;0,"NA",C3-TODAY())</f>
        <v>NA</v>
      </c>
      <c r="E3" s="3" t="s">
        <v>36</v>
      </c>
      <c r="F3" s="3" t="str">
        <f>VLOOKUP(E3,'August Go Live'!$BB$5:$BC$22,2,0)</f>
        <v>Hanna Schneider</v>
      </c>
      <c r="G3" s="3" t="s">
        <v>38</v>
      </c>
      <c r="H3" s="3" t="s">
        <v>33</v>
      </c>
      <c r="I3" s="3" t="str">
        <f>VLOOKUP(H3,$T$3:$U$7,2,0)</f>
        <v>Saurabh Tyagi</v>
      </c>
      <c r="J3" s="3" t="s">
        <v>28</v>
      </c>
      <c r="K3" s="3" t="s">
        <v>24</v>
      </c>
      <c r="L3" s="3" t="s">
        <v>24</v>
      </c>
      <c r="M3" s="3">
        <v>15</v>
      </c>
      <c r="N3" s="3">
        <v>12</v>
      </c>
      <c r="O3" s="3" t="s">
        <v>134</v>
      </c>
      <c r="T3" s="6" t="s">
        <v>22</v>
      </c>
      <c r="U3" s="12" t="s">
        <v>31</v>
      </c>
    </row>
    <row r="4" spans="1:21">
      <c r="A4" s="3" t="s">
        <v>135</v>
      </c>
      <c r="B4" s="3">
        <v>6874</v>
      </c>
      <c r="C4" s="4">
        <v>45902</v>
      </c>
      <c r="D4" s="18" t="str">
        <f ca="1">IF(C4-TODAY()&lt;0,"NA",C4-TODAY())</f>
        <v>NA</v>
      </c>
      <c r="E4" s="3" t="s">
        <v>80</v>
      </c>
      <c r="F4" s="3" t="str">
        <f>VLOOKUP(E4,'August Go Live'!$BB$5:$BC$22,2,0)</f>
        <v>Hanna Schneider</v>
      </c>
      <c r="G4" s="3" t="s">
        <v>21</v>
      </c>
      <c r="H4" s="3" t="s">
        <v>47</v>
      </c>
      <c r="I4" s="3" t="str">
        <f>VLOOKUP(H4,$T$3:$U$7,2,0)</f>
        <v>Saurabh Tyagi</v>
      </c>
      <c r="J4" s="3" t="s">
        <v>51</v>
      </c>
      <c r="K4" s="3" t="s">
        <v>24</v>
      </c>
      <c r="L4" s="3" t="s">
        <v>24</v>
      </c>
      <c r="M4" s="3">
        <v>24</v>
      </c>
      <c r="N4" s="3">
        <v>24</v>
      </c>
      <c r="O4" s="3" t="s">
        <v>29</v>
      </c>
      <c r="T4" s="8" t="s">
        <v>33</v>
      </c>
      <c r="U4" s="13" t="s">
        <v>34</v>
      </c>
    </row>
    <row r="5" spans="1:21">
      <c r="A5" s="3" t="s">
        <v>136</v>
      </c>
      <c r="B5" s="3">
        <v>6801</v>
      </c>
      <c r="C5" s="4">
        <v>45902</v>
      </c>
      <c r="D5" s="18" t="str">
        <f ca="1">IF(C5-TODAY()&lt;0,"NA",C5-TODAY())</f>
        <v>NA</v>
      </c>
      <c r="E5" s="3" t="s">
        <v>19</v>
      </c>
      <c r="F5" s="3" t="str">
        <f>VLOOKUP(E5,'August Go Live'!$BB$5:$BC$22,2,0)</f>
        <v>Steven Konieczny</v>
      </c>
      <c r="G5" s="3" t="s">
        <v>27</v>
      </c>
      <c r="H5" s="3" t="s">
        <v>22</v>
      </c>
      <c r="I5" s="3" t="str">
        <f>VLOOKUP(H5,$T$3:$U$7,2,0)</f>
        <v>Joey McCollom</v>
      </c>
      <c r="J5" s="3" t="s">
        <v>28</v>
      </c>
      <c r="K5" s="3" t="s">
        <v>24</v>
      </c>
      <c r="L5" s="3" t="s">
        <v>24</v>
      </c>
      <c r="M5" s="3">
        <v>20</v>
      </c>
      <c r="N5" s="3">
        <v>19</v>
      </c>
      <c r="O5" s="3" t="s">
        <v>137</v>
      </c>
      <c r="T5" s="8" t="s">
        <v>41</v>
      </c>
      <c r="U5" s="13" t="s">
        <v>42</v>
      </c>
    </row>
    <row r="6" spans="1:21">
      <c r="A6" s="3" t="s">
        <v>138</v>
      </c>
      <c r="B6" s="3">
        <v>6800</v>
      </c>
      <c r="C6" s="4">
        <v>45902</v>
      </c>
      <c r="D6" s="18" t="str">
        <f ca="1">IF(C6-TODAY()&lt;0,"NA",C6-TODAY())</f>
        <v>NA</v>
      </c>
      <c r="E6" s="3" t="s">
        <v>19</v>
      </c>
      <c r="F6" s="3" t="str">
        <f>VLOOKUP(E6,'August Go Live'!$BB$5:$BC$22,2,0)</f>
        <v>Steven Konieczny</v>
      </c>
      <c r="G6" s="3" t="s">
        <v>27</v>
      </c>
      <c r="H6" s="3" t="s">
        <v>22</v>
      </c>
      <c r="I6" s="3" t="str">
        <f>VLOOKUP(H6,$T$3:$U$7,2,0)</f>
        <v>Joey McCollom</v>
      </c>
      <c r="J6" s="3" t="s">
        <v>23</v>
      </c>
      <c r="K6" s="3" t="s">
        <v>24</v>
      </c>
      <c r="L6" s="3" t="s">
        <v>24</v>
      </c>
      <c r="M6" s="3">
        <v>17</v>
      </c>
      <c r="N6" s="3">
        <v>17</v>
      </c>
      <c r="O6" s="3"/>
      <c r="T6" s="8" t="s">
        <v>44</v>
      </c>
      <c r="U6" s="13" t="s">
        <v>45</v>
      </c>
    </row>
    <row r="7" spans="1:21">
      <c r="A7" s="3" t="s">
        <v>139</v>
      </c>
      <c r="B7" s="3">
        <v>6799</v>
      </c>
      <c r="C7" s="4">
        <v>45902</v>
      </c>
      <c r="D7" s="18" t="str">
        <f ca="1">IF(C7-TODAY()&lt;0,"NA",C7-TODAY())</f>
        <v>NA</v>
      </c>
      <c r="E7" s="3" t="s">
        <v>19</v>
      </c>
      <c r="F7" s="3" t="str">
        <f>VLOOKUP(E7,'August Go Live'!$BB$5:$BC$22,2,0)</f>
        <v>Steven Konieczny</v>
      </c>
      <c r="G7" s="3" t="s">
        <v>27</v>
      </c>
      <c r="H7" s="3" t="s">
        <v>22</v>
      </c>
      <c r="I7" s="3" t="str">
        <f>VLOOKUP(H7,$T$3:$U$7,2,0)</f>
        <v>Joey McCollom</v>
      </c>
      <c r="J7" s="3" t="s">
        <v>28</v>
      </c>
      <c r="K7" s="3" t="s">
        <v>24</v>
      </c>
      <c r="L7" s="3" t="s">
        <v>24</v>
      </c>
      <c r="M7" s="3">
        <v>17</v>
      </c>
      <c r="N7" s="3">
        <v>17</v>
      </c>
      <c r="O7" s="3" t="s">
        <v>140</v>
      </c>
      <c r="T7" s="10" t="s">
        <v>47</v>
      </c>
      <c r="U7" s="5" t="s">
        <v>34</v>
      </c>
    </row>
    <row r="8" spans="1:21">
      <c r="A8" s="3" t="s">
        <v>141</v>
      </c>
      <c r="B8" s="3">
        <v>6803</v>
      </c>
      <c r="C8" s="4">
        <v>45903</v>
      </c>
      <c r="D8" s="18" t="str">
        <f ca="1">IF(C8-TODAY()&lt;0,"NA",C8-TODAY())</f>
        <v>NA</v>
      </c>
      <c r="E8" s="3" t="s">
        <v>19</v>
      </c>
      <c r="F8" s="3" t="str">
        <f>VLOOKUP(E8,'August Go Live'!$BB$5:$BC$22,2,0)</f>
        <v>Steven Konieczny</v>
      </c>
      <c r="G8" s="3" t="s">
        <v>27</v>
      </c>
      <c r="H8" s="3" t="s">
        <v>22</v>
      </c>
      <c r="I8" s="3" t="str">
        <f>VLOOKUP(H8,$T$3:$U$7,2,0)</f>
        <v>Joey McCollom</v>
      </c>
      <c r="J8" s="3" t="s">
        <v>39</v>
      </c>
      <c r="K8" s="3" t="s">
        <v>24</v>
      </c>
      <c r="L8" s="3" t="s">
        <v>24</v>
      </c>
      <c r="M8" s="2">
        <v>16</v>
      </c>
      <c r="N8" s="2">
        <v>16</v>
      </c>
      <c r="O8" s="3" t="s">
        <v>64</v>
      </c>
    </row>
    <row r="9" spans="1:21">
      <c r="A9" s="3" t="s">
        <v>142</v>
      </c>
      <c r="B9" s="3">
        <v>6802</v>
      </c>
      <c r="C9" s="4">
        <v>45902</v>
      </c>
      <c r="D9" s="18" t="str">
        <f ca="1">IF(C9-TODAY()&lt;0,"NA",C9-TODAY())</f>
        <v>NA</v>
      </c>
      <c r="E9" s="3" t="s">
        <v>19</v>
      </c>
      <c r="F9" s="3" t="str">
        <f>VLOOKUP(E9,'August Go Live'!$BB$5:$BC$22,2,0)</f>
        <v>Steven Konieczny</v>
      </c>
      <c r="G9" s="3" t="s">
        <v>27</v>
      </c>
      <c r="H9" s="3" t="s">
        <v>22</v>
      </c>
      <c r="I9" s="3" t="str">
        <f>VLOOKUP(H9,$T$3:$U$7,2,0)</f>
        <v>Joey McCollom</v>
      </c>
      <c r="J9" s="3" t="s">
        <v>23</v>
      </c>
      <c r="K9" s="3" t="s">
        <v>24</v>
      </c>
      <c r="L9" s="3" t="s">
        <v>24</v>
      </c>
      <c r="M9" s="3">
        <v>20</v>
      </c>
      <c r="N9" s="3">
        <v>20</v>
      </c>
      <c r="O9" s="3"/>
    </row>
    <row r="10" spans="1:21">
      <c r="A10" s="3" t="s">
        <v>143</v>
      </c>
      <c r="B10" s="3">
        <v>6862</v>
      </c>
      <c r="C10" s="4">
        <v>45903</v>
      </c>
      <c r="D10" s="18" t="str">
        <f ca="1">IF(C10-TODAY()&lt;0,"NA",C10-TODAY())</f>
        <v>NA</v>
      </c>
      <c r="E10" s="3" t="s">
        <v>83</v>
      </c>
      <c r="F10" s="3" t="str">
        <f>VLOOKUP(E10,'August Go Live'!$BB$5:$BC$22,2,0)</f>
        <v>Angie Bogart</v>
      </c>
      <c r="G10" s="3" t="s">
        <v>27</v>
      </c>
      <c r="H10" s="3" t="s">
        <v>44</v>
      </c>
      <c r="I10" s="3" t="str">
        <f>VLOOKUP(H10,$T$3:$U$7,2,0)</f>
        <v>Alex Rust</v>
      </c>
      <c r="J10" s="3" t="s">
        <v>51</v>
      </c>
      <c r="K10" s="3" t="s">
        <v>24</v>
      </c>
      <c r="L10" s="3" t="s">
        <v>24</v>
      </c>
      <c r="M10" s="3">
        <v>13</v>
      </c>
      <c r="N10" s="3">
        <v>13</v>
      </c>
      <c r="O10" s="3" t="s">
        <v>29</v>
      </c>
    </row>
    <row r="11" spans="1:21">
      <c r="A11" s="3" t="s">
        <v>144</v>
      </c>
      <c r="B11" s="3">
        <v>6831</v>
      </c>
      <c r="C11" s="4">
        <v>45903</v>
      </c>
      <c r="D11" s="18" t="str">
        <f ca="1">IF(C11-TODAY()&lt;0,"NA",C11-TODAY())</f>
        <v>NA</v>
      </c>
      <c r="E11" s="3" t="s">
        <v>83</v>
      </c>
      <c r="F11" s="3" t="str">
        <f>VLOOKUP(E11,'August Go Live'!$BB$5:$BC$22,2,0)</f>
        <v>Angie Bogart</v>
      </c>
      <c r="G11" s="3" t="s">
        <v>27</v>
      </c>
      <c r="H11" s="3" t="s">
        <v>44</v>
      </c>
      <c r="I11" s="3" t="str">
        <f>VLOOKUP(H11,$T$3:$U$7,2,0)</f>
        <v>Alex Rust</v>
      </c>
      <c r="J11" s="3" t="s">
        <v>28</v>
      </c>
      <c r="K11" s="3" t="s">
        <v>24</v>
      </c>
      <c r="L11" s="3" t="s">
        <v>24</v>
      </c>
      <c r="M11" s="3">
        <v>18</v>
      </c>
      <c r="N11" s="3">
        <v>18</v>
      </c>
      <c r="O11" s="3" t="s">
        <v>140</v>
      </c>
    </row>
    <row r="12" spans="1:21">
      <c r="A12" s="3" t="s">
        <v>145</v>
      </c>
      <c r="B12" s="3">
        <v>6885</v>
      </c>
      <c r="C12" s="4">
        <v>45909</v>
      </c>
      <c r="D12" s="18" t="str">
        <f ca="1">IF(C12-TODAY()&lt;0,"NA",C12-TODAY())</f>
        <v>NA</v>
      </c>
      <c r="E12" s="3" t="s">
        <v>19</v>
      </c>
      <c r="F12" s="3" t="str">
        <f>VLOOKUP(E12,'August Go Live'!$BB$5:$BC$22,2,0)</f>
        <v>Steven Konieczny</v>
      </c>
      <c r="G12" s="3" t="s">
        <v>27</v>
      </c>
      <c r="H12" s="3" t="s">
        <v>22</v>
      </c>
      <c r="I12" s="3" t="str">
        <f>VLOOKUP(H12,$T$3:$U$7,2,0)</f>
        <v>Joey McCollom</v>
      </c>
      <c r="J12" s="3" t="s">
        <v>51</v>
      </c>
      <c r="K12" s="3" t="s">
        <v>24</v>
      </c>
      <c r="L12" s="3" t="s">
        <v>24</v>
      </c>
      <c r="M12" s="3">
        <v>14</v>
      </c>
      <c r="N12" s="3">
        <v>14</v>
      </c>
      <c r="O12" s="3" t="s">
        <v>29</v>
      </c>
    </row>
    <row r="13" spans="1:21">
      <c r="A13" s="3" t="s">
        <v>146</v>
      </c>
      <c r="B13" s="3">
        <v>6901</v>
      </c>
      <c r="C13" s="4">
        <v>45909</v>
      </c>
      <c r="D13" s="18" t="str">
        <f ca="1">IF(C13-TODAY()&lt;0,"NA",C13-TODAY())</f>
        <v>NA</v>
      </c>
      <c r="E13" s="3" t="s">
        <v>54</v>
      </c>
      <c r="F13" s="3" t="str">
        <f>VLOOKUP(E13,'August Go Live'!$BB$5:$BC$22,2,0)</f>
        <v>Hanna Schneider</v>
      </c>
      <c r="G13" s="3" t="s">
        <v>27</v>
      </c>
      <c r="H13" s="3" t="s">
        <v>33</v>
      </c>
      <c r="I13" s="3" t="str">
        <f>VLOOKUP(H13,$T$3:$U$7,2,0)</f>
        <v>Saurabh Tyagi</v>
      </c>
      <c r="J13" s="3" t="s">
        <v>23</v>
      </c>
      <c r="K13" s="3" t="s">
        <v>24</v>
      </c>
      <c r="L13" s="3" t="s">
        <v>24</v>
      </c>
      <c r="M13" s="3">
        <v>9</v>
      </c>
      <c r="N13" s="3">
        <v>9</v>
      </c>
      <c r="O13" s="3"/>
    </row>
    <row r="14" spans="1:21">
      <c r="A14" s="3" t="s">
        <v>147</v>
      </c>
      <c r="B14" s="3">
        <v>6909</v>
      </c>
      <c r="C14" s="4">
        <v>45909</v>
      </c>
      <c r="D14" s="18" t="str">
        <f ca="1">IF(C14-TODAY()&lt;0,"NA",C14-TODAY())</f>
        <v>NA</v>
      </c>
      <c r="E14" s="3" t="s">
        <v>54</v>
      </c>
      <c r="F14" s="3" t="str">
        <f>VLOOKUP(E14,'August Go Live'!$BB$5:$BC$22,2,0)</f>
        <v>Hanna Schneider</v>
      </c>
      <c r="G14" s="3" t="s">
        <v>27</v>
      </c>
      <c r="H14" s="3" t="s">
        <v>33</v>
      </c>
      <c r="I14" s="3" t="str">
        <f>VLOOKUP(H14,$T$3:$U$7,2,0)</f>
        <v>Saurabh Tyagi</v>
      </c>
      <c r="J14" s="3" t="s">
        <v>51</v>
      </c>
      <c r="K14" s="3" t="s">
        <v>24</v>
      </c>
      <c r="L14" s="3" t="s">
        <v>148</v>
      </c>
      <c r="M14" s="3">
        <v>13</v>
      </c>
      <c r="N14" s="3">
        <v>13</v>
      </c>
      <c r="O14" s="3" t="s">
        <v>29</v>
      </c>
    </row>
    <row r="15" spans="1:21">
      <c r="A15" s="3" t="s">
        <v>149</v>
      </c>
      <c r="B15" s="3">
        <v>6892</v>
      </c>
      <c r="C15" s="4">
        <v>45909</v>
      </c>
      <c r="D15" s="18" t="str">
        <f ca="1">IF(C15-TODAY()&lt;0,"NA",C15-TODAY())</f>
        <v>NA</v>
      </c>
      <c r="E15" s="3" t="s">
        <v>54</v>
      </c>
      <c r="F15" s="3" t="str">
        <f>VLOOKUP(E15,'August Go Live'!$BB$5:$BC$22,2,0)</f>
        <v>Hanna Schneider</v>
      </c>
      <c r="G15" s="3" t="s">
        <v>27</v>
      </c>
      <c r="H15" s="3" t="s">
        <v>33</v>
      </c>
      <c r="I15" s="3" t="str">
        <f>VLOOKUP(H15,$T$3:$U$7,2,0)</f>
        <v>Saurabh Tyagi</v>
      </c>
      <c r="J15" s="3" t="s">
        <v>23</v>
      </c>
      <c r="K15" s="3" t="s">
        <v>24</v>
      </c>
      <c r="L15" s="3" t="s">
        <v>24</v>
      </c>
      <c r="M15" s="3">
        <v>11</v>
      </c>
      <c r="N15" s="3">
        <v>11</v>
      </c>
      <c r="O15" s="3"/>
    </row>
    <row r="16" spans="1:21">
      <c r="A16" s="3" t="s">
        <v>150</v>
      </c>
      <c r="B16" s="3">
        <v>6893</v>
      </c>
      <c r="C16" s="4">
        <v>45909</v>
      </c>
      <c r="D16" s="18" t="str">
        <f ca="1">IF(C16-TODAY()&lt;0,"NA",C16-TODAY())</f>
        <v>NA</v>
      </c>
      <c r="E16" s="3" t="s">
        <v>54</v>
      </c>
      <c r="F16" s="3" t="str">
        <f>VLOOKUP(E16,'August Go Live'!$BB$5:$BC$22,2,0)</f>
        <v>Hanna Schneider</v>
      </c>
      <c r="G16" s="3" t="s">
        <v>27</v>
      </c>
      <c r="H16" s="3" t="s">
        <v>33</v>
      </c>
      <c r="I16" s="3" t="str">
        <f>VLOOKUP(H16,$T$3:$U$7,2,0)</f>
        <v>Saurabh Tyagi</v>
      </c>
      <c r="J16" s="3" t="s">
        <v>28</v>
      </c>
      <c r="K16" s="3" t="s">
        <v>24</v>
      </c>
      <c r="L16" s="3" t="s">
        <v>24</v>
      </c>
      <c r="M16" s="3">
        <v>11</v>
      </c>
      <c r="N16" s="3">
        <v>11</v>
      </c>
      <c r="O16" s="3" t="s">
        <v>140</v>
      </c>
    </row>
    <row r="17" spans="1:15">
      <c r="A17" s="3" t="s">
        <v>151</v>
      </c>
      <c r="B17" s="3">
        <v>6891</v>
      </c>
      <c r="C17" s="4">
        <v>45909</v>
      </c>
      <c r="D17" s="18" t="str">
        <f ca="1">IF(C17-TODAY()&lt;0,"NA",C17-TODAY())</f>
        <v>NA</v>
      </c>
      <c r="E17" s="3" t="s">
        <v>54</v>
      </c>
      <c r="F17" s="3" t="str">
        <f>VLOOKUP(E17,'August Go Live'!$BB$5:$BC$22,2,0)</f>
        <v>Hanna Schneider</v>
      </c>
      <c r="G17" s="3" t="s">
        <v>27</v>
      </c>
      <c r="H17" s="3" t="s">
        <v>33</v>
      </c>
      <c r="I17" s="3" t="str">
        <f>VLOOKUP(H17,$T$3:$U$7,2,0)</f>
        <v>Saurabh Tyagi</v>
      </c>
      <c r="J17" s="3" t="s">
        <v>23</v>
      </c>
      <c r="K17" s="3" t="s">
        <v>24</v>
      </c>
      <c r="L17" s="3" t="s">
        <v>24</v>
      </c>
      <c r="M17" s="3">
        <v>8</v>
      </c>
      <c r="N17" s="3">
        <v>8</v>
      </c>
      <c r="O17" s="3"/>
    </row>
    <row r="18" spans="1:15">
      <c r="A18" s="3" t="s">
        <v>152</v>
      </c>
      <c r="B18" s="3">
        <v>6766</v>
      </c>
      <c r="C18" s="4">
        <v>45909</v>
      </c>
      <c r="D18" s="18" t="str">
        <f ca="1">IF(C18-TODAY()&lt;0,"NA",C18-TODAY())</f>
        <v>NA</v>
      </c>
      <c r="E18" s="3" t="s">
        <v>54</v>
      </c>
      <c r="F18" s="3" t="str">
        <f>VLOOKUP(E18,'August Go Live'!$BB$5:$BC$22,2,0)</f>
        <v>Hanna Schneider</v>
      </c>
      <c r="G18" s="3" t="s">
        <v>27</v>
      </c>
      <c r="H18" s="3" t="s">
        <v>33</v>
      </c>
      <c r="I18" s="3" t="str">
        <f>VLOOKUP(H18,$T$3:$U$7,2,0)</f>
        <v>Saurabh Tyagi</v>
      </c>
      <c r="J18" s="3" t="s">
        <v>51</v>
      </c>
      <c r="K18" s="3" t="s">
        <v>24</v>
      </c>
      <c r="L18" s="3" t="s">
        <v>24</v>
      </c>
      <c r="M18" s="3">
        <v>13</v>
      </c>
      <c r="N18" s="3">
        <v>13</v>
      </c>
      <c r="O18" s="3" t="s">
        <v>29</v>
      </c>
    </row>
    <row r="19" spans="1:15">
      <c r="A19" s="3" t="s">
        <v>153</v>
      </c>
      <c r="B19" s="3">
        <v>6764</v>
      </c>
      <c r="C19" s="4">
        <v>45909</v>
      </c>
      <c r="D19" s="18" t="str">
        <f ca="1">IF(C19-TODAY()&lt;0,"NA",C19-TODAY())</f>
        <v>NA</v>
      </c>
      <c r="E19" s="3" t="s">
        <v>54</v>
      </c>
      <c r="F19" s="3" t="str">
        <f>VLOOKUP(E19,'August Go Live'!$BB$5:$BC$22,2,0)</f>
        <v>Hanna Schneider</v>
      </c>
      <c r="G19" s="3" t="s">
        <v>27</v>
      </c>
      <c r="H19" s="3" t="s">
        <v>33</v>
      </c>
      <c r="I19" s="3" t="str">
        <f>VLOOKUP(H19,$T$3:$U$7,2,0)</f>
        <v>Saurabh Tyagi</v>
      </c>
      <c r="J19" s="3" t="s">
        <v>51</v>
      </c>
      <c r="K19" s="3" t="s">
        <v>24</v>
      </c>
      <c r="L19" s="3" t="s">
        <v>24</v>
      </c>
      <c r="M19" s="3">
        <v>12</v>
      </c>
      <c r="N19" s="3">
        <v>12</v>
      </c>
      <c r="O19" s="3" t="s">
        <v>29</v>
      </c>
    </row>
    <row r="20" spans="1:15">
      <c r="A20" s="3" t="s">
        <v>154</v>
      </c>
      <c r="B20" s="3">
        <v>6545</v>
      </c>
      <c r="C20" s="4">
        <v>45909</v>
      </c>
      <c r="D20" s="18" t="str">
        <f ca="1">IF(C20-TODAY()&lt;0,"NA",C20-TODAY())</f>
        <v>NA</v>
      </c>
      <c r="E20" s="3" t="s">
        <v>67</v>
      </c>
      <c r="F20" s="3" t="str">
        <f>VLOOKUP(E20,'August Go Live'!$BB$5:$BC$22,2,0)</f>
        <v>Hanna Schneider</v>
      </c>
      <c r="G20" s="3" t="s">
        <v>27</v>
      </c>
      <c r="H20" s="3" t="s">
        <v>33</v>
      </c>
      <c r="I20" s="3" t="str">
        <f>VLOOKUP(H20,$T$3:$U$7,2,0)</f>
        <v>Saurabh Tyagi</v>
      </c>
      <c r="J20" s="3" t="s">
        <v>39</v>
      </c>
      <c r="K20" s="3" t="s">
        <v>24</v>
      </c>
      <c r="L20" s="3" t="s">
        <v>24</v>
      </c>
      <c r="M20" s="2">
        <v>16</v>
      </c>
      <c r="N20" s="2">
        <v>16</v>
      </c>
      <c r="O20" s="3" t="s">
        <v>64</v>
      </c>
    </row>
    <row r="21" spans="1:15">
      <c r="A21" s="3" t="s">
        <v>155</v>
      </c>
      <c r="B21" s="3">
        <v>6865</v>
      </c>
      <c r="C21" s="4">
        <v>45909</v>
      </c>
      <c r="D21" s="18" t="str">
        <f ca="1">IF(C21-TODAY()&lt;0,"NA",C21-TODAY())</f>
        <v>NA</v>
      </c>
      <c r="E21" s="3" t="s">
        <v>67</v>
      </c>
      <c r="F21" s="3" t="str">
        <f>VLOOKUP(E21,'August Go Live'!$BB$5:$BC$22,2,0)</f>
        <v>Hanna Schneider</v>
      </c>
      <c r="G21" s="3" t="s">
        <v>27</v>
      </c>
      <c r="H21" s="3" t="s">
        <v>33</v>
      </c>
      <c r="I21" s="3" t="str">
        <f>VLOOKUP(H21,$T$3:$U$7,2,0)</f>
        <v>Saurabh Tyagi</v>
      </c>
      <c r="J21" s="3" t="s">
        <v>51</v>
      </c>
      <c r="K21" s="3" t="s">
        <v>24</v>
      </c>
      <c r="L21" s="3" t="s">
        <v>24</v>
      </c>
      <c r="M21" s="3">
        <v>17</v>
      </c>
      <c r="N21" s="3">
        <v>17</v>
      </c>
      <c r="O21" s="3" t="s">
        <v>29</v>
      </c>
    </row>
    <row r="22" spans="1:15">
      <c r="A22" s="3" t="s">
        <v>156</v>
      </c>
      <c r="B22" s="3">
        <v>6872</v>
      </c>
      <c r="C22" s="4">
        <v>45909</v>
      </c>
      <c r="D22" s="18" t="str">
        <f ca="1">IF(C22-TODAY()&lt;0,"NA",C22-TODAY())</f>
        <v>NA</v>
      </c>
      <c r="E22" s="3" t="s">
        <v>67</v>
      </c>
      <c r="F22" s="3" t="str">
        <f>VLOOKUP(E22,'August Go Live'!$BB$5:$BC$22,2,0)</f>
        <v>Hanna Schneider</v>
      </c>
      <c r="G22" s="3" t="s">
        <v>27</v>
      </c>
      <c r="H22" s="3" t="s">
        <v>33</v>
      </c>
      <c r="I22" s="3" t="str">
        <f>VLOOKUP(H22,$T$3:$U$7,2,0)</f>
        <v>Saurabh Tyagi</v>
      </c>
      <c r="J22" s="3" t="s">
        <v>51</v>
      </c>
      <c r="K22" s="3" t="s">
        <v>24</v>
      </c>
      <c r="L22" s="3" t="s">
        <v>24</v>
      </c>
      <c r="M22" s="3">
        <v>14</v>
      </c>
      <c r="N22" s="3">
        <v>14</v>
      </c>
      <c r="O22" s="3" t="s">
        <v>29</v>
      </c>
    </row>
    <row r="23" spans="1:15">
      <c r="A23" s="3" t="s">
        <v>157</v>
      </c>
      <c r="B23" s="3">
        <v>6869</v>
      </c>
      <c r="C23" s="4">
        <v>45909</v>
      </c>
      <c r="D23" s="18" t="str">
        <f ca="1">IF(C23-TODAY()&lt;0,"NA",C23-TODAY())</f>
        <v>NA</v>
      </c>
      <c r="E23" s="3" t="s">
        <v>67</v>
      </c>
      <c r="F23" s="3" t="str">
        <f>VLOOKUP(E23,'August Go Live'!$BB$5:$BC$22,2,0)</f>
        <v>Hanna Schneider</v>
      </c>
      <c r="G23" s="3" t="s">
        <v>27</v>
      </c>
      <c r="H23" s="3" t="s">
        <v>33</v>
      </c>
      <c r="I23" s="3" t="str">
        <f>VLOOKUP(H23,$T$3:$U$7,2,0)</f>
        <v>Saurabh Tyagi</v>
      </c>
      <c r="J23" s="3" t="s">
        <v>39</v>
      </c>
      <c r="K23" s="3" t="s">
        <v>24</v>
      </c>
      <c r="L23" s="3" t="s">
        <v>24</v>
      </c>
      <c r="M23" s="2">
        <v>16</v>
      </c>
      <c r="N23" s="2">
        <v>16</v>
      </c>
      <c r="O23" s="3" t="s">
        <v>64</v>
      </c>
    </row>
    <row r="24" spans="1:15">
      <c r="A24" s="3" t="s">
        <v>158</v>
      </c>
      <c r="B24" s="3">
        <v>6868</v>
      </c>
      <c r="C24" s="4">
        <v>45909</v>
      </c>
      <c r="D24" s="18" t="str">
        <f ca="1">IF(C24-TODAY()&lt;0,"NA",C24-TODAY())</f>
        <v>NA</v>
      </c>
      <c r="E24" s="3" t="s">
        <v>67</v>
      </c>
      <c r="F24" s="3" t="str">
        <f>VLOOKUP(E24,'August Go Live'!$BB$5:$BC$22,2,0)</f>
        <v>Hanna Schneider</v>
      </c>
      <c r="G24" s="3" t="s">
        <v>27</v>
      </c>
      <c r="H24" s="3" t="s">
        <v>33</v>
      </c>
      <c r="I24" s="3" t="str">
        <f>VLOOKUP(H24,$T$3:$U$7,2,0)</f>
        <v>Saurabh Tyagi</v>
      </c>
      <c r="J24" s="3" t="s">
        <v>51</v>
      </c>
      <c r="K24" s="3" t="s">
        <v>24</v>
      </c>
      <c r="L24" s="3" t="s">
        <v>24</v>
      </c>
      <c r="M24" s="3">
        <v>12</v>
      </c>
      <c r="N24" s="3">
        <v>12</v>
      </c>
      <c r="O24" s="3" t="s">
        <v>29</v>
      </c>
    </row>
    <row r="25" spans="1:15">
      <c r="A25" s="3" t="s">
        <v>159</v>
      </c>
      <c r="B25" s="3">
        <v>6860</v>
      </c>
      <c r="C25" s="4">
        <v>45909</v>
      </c>
      <c r="D25" s="18" t="str">
        <f ca="1">IF(C25-TODAY()&lt;0,"NA",C25-TODAY())</f>
        <v>NA</v>
      </c>
      <c r="E25" s="3" t="s">
        <v>62</v>
      </c>
      <c r="F25" s="3" t="str">
        <f>VLOOKUP(E25,'August Go Live'!$BB$5:$BC$22,2,0)</f>
        <v>Hanna Schneider</v>
      </c>
      <c r="G25" s="3" t="s">
        <v>27</v>
      </c>
      <c r="H25" s="3" t="s">
        <v>33</v>
      </c>
      <c r="I25" s="3" t="str">
        <f>VLOOKUP(H25,$T$3:$U$7,2,0)</f>
        <v>Saurabh Tyagi</v>
      </c>
      <c r="J25" s="3" t="s">
        <v>39</v>
      </c>
      <c r="K25" s="3" t="s">
        <v>24</v>
      </c>
      <c r="L25" s="3" t="s">
        <v>24</v>
      </c>
      <c r="M25" s="3">
        <v>20</v>
      </c>
      <c r="N25" s="3">
        <v>20</v>
      </c>
      <c r="O25" s="3" t="s">
        <v>64</v>
      </c>
    </row>
    <row r="26" spans="1:15">
      <c r="A26" s="3" t="s">
        <v>160</v>
      </c>
      <c r="B26" s="3">
        <v>6866</v>
      </c>
      <c r="C26" s="4">
        <v>45909</v>
      </c>
      <c r="D26" s="18" t="str">
        <f ca="1">IF(C26-TODAY()&lt;0,"NA",C26-TODAY())</f>
        <v>NA</v>
      </c>
      <c r="E26" s="3" t="s">
        <v>67</v>
      </c>
      <c r="F26" s="3" t="str">
        <f>VLOOKUP(E26,'August Go Live'!$BB$5:$BC$22,2,0)</f>
        <v>Hanna Schneider</v>
      </c>
      <c r="G26" s="3" t="s">
        <v>27</v>
      </c>
      <c r="H26" s="3" t="s">
        <v>33</v>
      </c>
      <c r="I26" s="3" t="str">
        <f>VLOOKUP(H26,$T$3:$U$7,2,0)</f>
        <v>Saurabh Tyagi</v>
      </c>
      <c r="J26" s="3" t="s">
        <v>23</v>
      </c>
      <c r="K26" s="3" t="s">
        <v>24</v>
      </c>
      <c r="L26" s="3" t="s">
        <v>24</v>
      </c>
      <c r="M26" s="3">
        <v>14</v>
      </c>
      <c r="N26" s="3">
        <v>14</v>
      </c>
      <c r="O26" s="3"/>
    </row>
    <row r="27" spans="1:15">
      <c r="A27" s="3" t="s">
        <v>161</v>
      </c>
      <c r="B27" s="3">
        <v>6825</v>
      </c>
      <c r="C27" s="4">
        <v>45909</v>
      </c>
      <c r="D27" s="18" t="str">
        <f ca="1">IF(C27-TODAY()&lt;0,"NA",C27-TODAY())</f>
        <v>NA</v>
      </c>
      <c r="E27" s="3" t="s">
        <v>59</v>
      </c>
      <c r="F27" s="3" t="str">
        <f>VLOOKUP(E27,'August Go Live'!$BB$5:$BC$22,2,0)</f>
        <v>Hanna Schneider</v>
      </c>
      <c r="G27" s="3" t="s">
        <v>27</v>
      </c>
      <c r="H27" s="3" t="s">
        <v>47</v>
      </c>
      <c r="I27" s="3" t="str">
        <f>VLOOKUP(H27,$T$3:$U$7,2,0)</f>
        <v>Saurabh Tyagi</v>
      </c>
      <c r="J27" s="3" t="s">
        <v>51</v>
      </c>
      <c r="K27" s="3" t="s">
        <v>24</v>
      </c>
      <c r="L27" s="3" t="s">
        <v>24</v>
      </c>
      <c r="M27" s="3">
        <v>17</v>
      </c>
      <c r="N27" s="3">
        <v>17</v>
      </c>
      <c r="O27" s="3" t="s">
        <v>29</v>
      </c>
    </row>
    <row r="28" spans="1:15">
      <c r="A28" s="3" t="s">
        <v>162</v>
      </c>
      <c r="B28" s="3">
        <v>6499</v>
      </c>
      <c r="C28" s="4">
        <v>45909</v>
      </c>
      <c r="D28" s="18" t="str">
        <f ca="1">IF(C28-TODAY()&lt;0,"NA",C28-TODAY())</f>
        <v>NA</v>
      </c>
      <c r="E28" s="3" t="s">
        <v>85</v>
      </c>
      <c r="F28" s="3" t="str">
        <f>VLOOKUP(E28,'August Go Live'!$BB$5:$BC$22,2,0)</f>
        <v>Angie Bogart</v>
      </c>
      <c r="G28" s="3" t="s">
        <v>27</v>
      </c>
      <c r="H28" s="3" t="s">
        <v>44</v>
      </c>
      <c r="I28" s="3" t="str">
        <f>VLOOKUP(H28,$T$3:$U$7,2,0)</f>
        <v>Alex Rust</v>
      </c>
      <c r="J28" s="3" t="s">
        <v>51</v>
      </c>
      <c r="K28" s="3" t="s">
        <v>24</v>
      </c>
      <c r="L28" s="3" t="s">
        <v>24</v>
      </c>
      <c r="M28" s="3">
        <v>18</v>
      </c>
      <c r="N28" s="3">
        <v>18</v>
      </c>
      <c r="O28" s="3" t="s">
        <v>29</v>
      </c>
    </row>
    <row r="29" spans="1:15">
      <c r="A29" s="3" t="s">
        <v>163</v>
      </c>
      <c r="B29" s="3">
        <v>6867</v>
      </c>
      <c r="C29" s="4">
        <v>45909</v>
      </c>
      <c r="D29" s="18" t="str">
        <f ca="1">IF(C29-TODAY()&lt;0,"NA",C29-TODAY())</f>
        <v>NA</v>
      </c>
      <c r="E29" s="3" t="s">
        <v>67</v>
      </c>
      <c r="F29" s="3" t="str">
        <f>VLOOKUP(E29,'August Go Live'!$BB$5:$BC$22,2,0)</f>
        <v>Hanna Schneider</v>
      </c>
      <c r="G29" s="3" t="s">
        <v>27</v>
      </c>
      <c r="H29" s="3" t="s">
        <v>33</v>
      </c>
      <c r="I29" s="3" t="str">
        <f>VLOOKUP(H29,$T$3:$U$7,2,0)</f>
        <v>Saurabh Tyagi</v>
      </c>
      <c r="J29" s="3" t="s">
        <v>23</v>
      </c>
      <c r="K29" s="3" t="s">
        <v>24</v>
      </c>
      <c r="L29" s="3" t="s">
        <v>24</v>
      </c>
      <c r="M29" s="3">
        <v>14</v>
      </c>
      <c r="N29" s="3">
        <v>14</v>
      </c>
      <c r="O29" s="3"/>
    </row>
    <row r="30" spans="1:15">
      <c r="A30" s="3" t="s">
        <v>164</v>
      </c>
      <c r="B30" s="3">
        <v>6884</v>
      </c>
      <c r="C30" s="4">
        <v>45909</v>
      </c>
      <c r="D30" s="18" t="str">
        <f ca="1">IF(C30-TODAY()&lt;0,"NA",C30-TODAY())</f>
        <v>NA</v>
      </c>
      <c r="E30" s="3" t="s">
        <v>19</v>
      </c>
      <c r="F30" s="3" t="str">
        <f>VLOOKUP(E30,'August Go Live'!$BB$5:$BC$22,2,0)</f>
        <v>Steven Konieczny</v>
      </c>
      <c r="G30" s="3" t="s">
        <v>27</v>
      </c>
      <c r="H30" s="3" t="s">
        <v>22</v>
      </c>
      <c r="I30" s="3" t="str">
        <f>VLOOKUP(H30,$T$3:$U$7,2,0)</f>
        <v>Joey McCollom</v>
      </c>
      <c r="J30" s="3" t="s">
        <v>23</v>
      </c>
      <c r="K30" s="3" t="s">
        <v>24</v>
      </c>
      <c r="L30" s="3" t="s">
        <v>24</v>
      </c>
      <c r="M30" s="3">
        <v>15</v>
      </c>
      <c r="N30" s="3">
        <v>15</v>
      </c>
      <c r="O30" s="3"/>
    </row>
    <row r="31" spans="1:15" ht="30.75">
      <c r="A31" s="3" t="s">
        <v>165</v>
      </c>
      <c r="B31" s="3">
        <v>7056</v>
      </c>
      <c r="C31" s="4">
        <v>45911</v>
      </c>
      <c r="D31" s="18" t="str">
        <f ca="1">IF(C31-TODAY()&lt;0,"NA",C31-TODAY())</f>
        <v>NA</v>
      </c>
      <c r="E31" s="3" t="s">
        <v>36</v>
      </c>
      <c r="F31" s="3" t="str">
        <f>VLOOKUP(E31,'August Go Live'!$BB$5:$BC$22,2,0)</f>
        <v>Hanna Schneider</v>
      </c>
      <c r="G31" s="3" t="s">
        <v>21</v>
      </c>
      <c r="H31" s="3" t="s">
        <v>33</v>
      </c>
      <c r="I31" s="3" t="s">
        <v>36</v>
      </c>
      <c r="J31" s="3" t="s">
        <v>39</v>
      </c>
      <c r="K31" s="3" t="s">
        <v>24</v>
      </c>
      <c r="L31" s="3" t="s">
        <v>166</v>
      </c>
      <c r="M31" s="3">
        <v>7</v>
      </c>
      <c r="N31" s="3">
        <v>6</v>
      </c>
      <c r="O31" s="54" t="s">
        <v>167</v>
      </c>
    </row>
    <row r="32" spans="1:15">
      <c r="A32" s="3" t="s">
        <v>168</v>
      </c>
      <c r="B32" s="3">
        <v>6859</v>
      </c>
      <c r="C32" s="4">
        <v>45914</v>
      </c>
      <c r="D32" s="18" t="str">
        <f ca="1">IF(C32-TODAY()&lt;0,"NA",C32-TODAY())</f>
        <v>NA</v>
      </c>
      <c r="E32" s="3" t="s">
        <v>56</v>
      </c>
      <c r="F32" s="3" t="str">
        <f>VLOOKUP(E32,'August Go Live'!$BB$5:$BC$22,2,0)</f>
        <v>John Hurst</v>
      </c>
      <c r="G32" s="3" t="s">
        <v>27</v>
      </c>
      <c r="H32" s="3" t="s">
        <v>41</v>
      </c>
      <c r="I32" s="3" t="str">
        <f>VLOOKUP(H32,$T$3:$U$7,2,0)</f>
        <v>John Hurst</v>
      </c>
      <c r="J32" s="3" t="s">
        <v>28</v>
      </c>
      <c r="K32" s="3" t="s">
        <v>24</v>
      </c>
      <c r="L32" s="3" t="s">
        <v>24</v>
      </c>
      <c r="M32" s="3">
        <v>19</v>
      </c>
      <c r="N32" s="3">
        <v>17</v>
      </c>
      <c r="O32" s="3" t="s">
        <v>169</v>
      </c>
    </row>
    <row r="33" spans="1:15">
      <c r="A33" s="3" t="s">
        <v>170</v>
      </c>
      <c r="B33" s="3">
        <v>6870</v>
      </c>
      <c r="C33" s="4">
        <v>45916</v>
      </c>
      <c r="D33" s="18" t="str">
        <f ca="1">IF(C33-TODAY()&lt;0,"NA",C33-TODAY())</f>
        <v>NA</v>
      </c>
      <c r="E33" s="3" t="s">
        <v>62</v>
      </c>
      <c r="F33" s="3" t="str">
        <f>VLOOKUP(E33,'August Go Live'!$BB$5:$BC$22,2,0)</f>
        <v>Hanna Schneider</v>
      </c>
      <c r="G33" s="3" t="s">
        <v>27</v>
      </c>
      <c r="H33" s="3" t="s">
        <v>33</v>
      </c>
      <c r="I33" s="3" t="str">
        <f>VLOOKUP(H33,$T$3:$U$7,2,0)</f>
        <v>Saurabh Tyagi</v>
      </c>
      <c r="J33" s="3" t="s">
        <v>39</v>
      </c>
      <c r="K33" s="3" t="s">
        <v>24</v>
      </c>
      <c r="L33" s="3" t="s">
        <v>24</v>
      </c>
      <c r="M33" s="3">
        <v>15</v>
      </c>
      <c r="N33" s="3">
        <v>15</v>
      </c>
      <c r="O33" s="3" t="s">
        <v>64</v>
      </c>
    </row>
    <row r="34" spans="1:15">
      <c r="A34" s="3" t="s">
        <v>171</v>
      </c>
      <c r="B34" s="3">
        <v>6877</v>
      </c>
      <c r="C34" s="4">
        <v>45916</v>
      </c>
      <c r="D34" s="18" t="str">
        <f ca="1">IF(C34-TODAY()&lt;0,"NA",C34-TODAY())</f>
        <v>NA</v>
      </c>
      <c r="E34" s="3" t="s">
        <v>54</v>
      </c>
      <c r="F34" s="3" t="str">
        <f>VLOOKUP(E34,'August Go Live'!$BB$5:$BC$22,2,0)</f>
        <v>Hanna Schneider</v>
      </c>
      <c r="G34" s="3" t="s">
        <v>27</v>
      </c>
      <c r="H34" s="3" t="s">
        <v>33</v>
      </c>
      <c r="I34" s="3" t="str">
        <f>VLOOKUP(H34,$T$3:$U$7,2,0)</f>
        <v>Saurabh Tyagi</v>
      </c>
      <c r="J34" s="3" t="s">
        <v>23</v>
      </c>
      <c r="K34" s="3" t="s">
        <v>24</v>
      </c>
      <c r="L34" s="3" t="s">
        <v>24</v>
      </c>
      <c r="M34" s="3">
        <v>12</v>
      </c>
      <c r="N34" s="3">
        <v>12</v>
      </c>
      <c r="O34" s="3"/>
    </row>
    <row r="35" spans="1:15">
      <c r="A35" s="3" t="s">
        <v>172</v>
      </c>
      <c r="B35" s="3">
        <v>6905</v>
      </c>
      <c r="C35" s="4">
        <v>45916</v>
      </c>
      <c r="D35" s="18" t="str">
        <f ca="1">IF(C35-TODAY()&lt;0,"NA",C35-TODAY())</f>
        <v>NA</v>
      </c>
      <c r="E35" s="3" t="s">
        <v>62</v>
      </c>
      <c r="F35" s="3" t="str">
        <f>VLOOKUP(E35,'August Go Live'!$BB$5:$BC$22,2,0)</f>
        <v>Hanna Schneider</v>
      </c>
      <c r="G35" s="3" t="s">
        <v>27</v>
      </c>
      <c r="H35" s="3" t="s">
        <v>33</v>
      </c>
      <c r="I35" s="3" t="str">
        <f>VLOOKUP(H35,$T$3:$U$7,2,0)</f>
        <v>Saurabh Tyagi</v>
      </c>
      <c r="J35" s="3" t="s">
        <v>23</v>
      </c>
      <c r="K35" s="3" t="s">
        <v>24</v>
      </c>
      <c r="L35" s="3" t="s">
        <v>69</v>
      </c>
      <c r="M35" s="3">
        <v>8</v>
      </c>
      <c r="N35" s="3">
        <v>8</v>
      </c>
      <c r="O35" s="3" t="s">
        <v>173</v>
      </c>
    </row>
    <row r="36" spans="1:15">
      <c r="A36" s="3" t="s">
        <v>174</v>
      </c>
      <c r="B36" s="3">
        <v>6932</v>
      </c>
      <c r="C36" s="4">
        <v>45916</v>
      </c>
      <c r="D36" s="18" t="str">
        <f ca="1">IF(C36-TODAY()&lt;0,"NA",C36-TODAY())</f>
        <v>NA</v>
      </c>
      <c r="E36" s="3" t="s">
        <v>26</v>
      </c>
      <c r="F36" s="3" t="str">
        <f>VLOOKUP(E36,'August Go Live'!$BB$5:$BC$22,2,0)</f>
        <v>Steven Konieczny</v>
      </c>
      <c r="G36" s="3" t="s">
        <v>27</v>
      </c>
      <c r="H36" s="3" t="s">
        <v>22</v>
      </c>
      <c r="I36" s="3" t="str">
        <f>VLOOKUP(H36,$T$3:$U$7,2,0)</f>
        <v>Joey McCollom</v>
      </c>
      <c r="J36" s="3" t="s">
        <v>23</v>
      </c>
      <c r="K36" s="3" t="s">
        <v>24</v>
      </c>
      <c r="L36" s="3" t="s">
        <v>24</v>
      </c>
      <c r="M36" s="3">
        <v>16</v>
      </c>
      <c r="N36" s="3">
        <v>16</v>
      </c>
      <c r="O36" s="3"/>
    </row>
    <row r="37" spans="1:15">
      <c r="A37" s="3" t="s">
        <v>175</v>
      </c>
      <c r="B37" s="3">
        <v>6765</v>
      </c>
      <c r="C37" s="4">
        <v>45916</v>
      </c>
      <c r="D37" s="18" t="str">
        <f ca="1">IF(C37-TODAY()&lt;0,"NA",C37-TODAY())</f>
        <v>NA</v>
      </c>
      <c r="E37" s="3" t="s">
        <v>54</v>
      </c>
      <c r="F37" s="3" t="str">
        <f>VLOOKUP(E37,'August Go Live'!$BB$5:$BC$22,2,0)</f>
        <v>Hanna Schneider</v>
      </c>
      <c r="G37" s="3" t="s">
        <v>27</v>
      </c>
      <c r="H37" s="3" t="s">
        <v>33</v>
      </c>
      <c r="I37" s="3" t="str">
        <f>VLOOKUP(H37,$T$3:$U$7,2,0)</f>
        <v>Saurabh Tyagi</v>
      </c>
      <c r="J37" s="3" t="s">
        <v>51</v>
      </c>
      <c r="K37" s="3" t="s">
        <v>148</v>
      </c>
      <c r="L37" s="3" t="s">
        <v>24</v>
      </c>
      <c r="M37" s="3">
        <v>15</v>
      </c>
      <c r="N37" s="3">
        <v>14</v>
      </c>
      <c r="O37" s="3" t="s">
        <v>29</v>
      </c>
    </row>
    <row r="38" spans="1:15">
      <c r="A38" s="3" t="s">
        <v>176</v>
      </c>
      <c r="B38" s="3">
        <v>6762</v>
      </c>
      <c r="C38" s="4">
        <v>45916</v>
      </c>
      <c r="D38" s="18" t="str">
        <f ca="1">IF(C38-TODAY()&lt;0,"NA",C38-TODAY())</f>
        <v>NA</v>
      </c>
      <c r="E38" s="3" t="s">
        <v>59</v>
      </c>
      <c r="F38" s="3" t="str">
        <f>VLOOKUP(E38,'August Go Live'!$BB$5:$BC$22,2,0)</f>
        <v>Hanna Schneider</v>
      </c>
      <c r="G38" s="3" t="s">
        <v>27</v>
      </c>
      <c r="H38" s="3" t="s">
        <v>47</v>
      </c>
      <c r="I38" s="3" t="str">
        <f>VLOOKUP(H38,$T$3:$U$7,2,0)</f>
        <v>Saurabh Tyagi</v>
      </c>
      <c r="J38" s="3" t="s">
        <v>39</v>
      </c>
      <c r="K38" s="3" t="s">
        <v>24</v>
      </c>
      <c r="L38" s="3" t="s">
        <v>24</v>
      </c>
      <c r="M38" s="2">
        <v>16</v>
      </c>
      <c r="N38" s="2">
        <v>16</v>
      </c>
      <c r="O38" s="3" t="s">
        <v>64</v>
      </c>
    </row>
    <row r="39" spans="1:15" ht="30.75">
      <c r="A39" s="3" t="s">
        <v>177</v>
      </c>
      <c r="B39" s="3">
        <v>6904</v>
      </c>
      <c r="C39" s="4">
        <v>45916</v>
      </c>
      <c r="D39" s="18" t="str">
        <f ca="1">IF(C39-TODAY()&lt;0,"NA",C39-TODAY())</f>
        <v>NA</v>
      </c>
      <c r="E39" s="3" t="s">
        <v>62</v>
      </c>
      <c r="F39" s="3" t="str">
        <f>VLOOKUP(E39,'August Go Live'!$BB$5:$BC$22,2,0)</f>
        <v>Hanna Schneider</v>
      </c>
      <c r="G39" s="3" t="s">
        <v>27</v>
      </c>
      <c r="H39" s="3" t="s">
        <v>33</v>
      </c>
      <c r="I39" s="3" t="str">
        <f>VLOOKUP(H39,$T$3:$U$7,2,0)</f>
        <v>Saurabh Tyagi</v>
      </c>
      <c r="J39" s="3" t="s">
        <v>39</v>
      </c>
      <c r="K39" s="3" t="s">
        <v>24</v>
      </c>
      <c r="L39" s="3" t="s">
        <v>178</v>
      </c>
      <c r="M39" s="3">
        <v>8</v>
      </c>
      <c r="N39" s="3">
        <v>6</v>
      </c>
      <c r="O39" s="54" t="s">
        <v>179</v>
      </c>
    </row>
    <row r="40" spans="1:15">
      <c r="A40" s="3" t="s">
        <v>180</v>
      </c>
      <c r="B40" s="3">
        <v>6827</v>
      </c>
      <c r="C40" s="4">
        <v>45916</v>
      </c>
      <c r="D40" s="18" t="str">
        <f ca="1">IF(C40-TODAY()&lt;0,"NA",C40-TODAY())</f>
        <v>NA</v>
      </c>
      <c r="E40" s="3" t="s">
        <v>59</v>
      </c>
      <c r="F40" s="3" t="str">
        <f>VLOOKUP(E40,'August Go Live'!$BB$5:$BC$22,2,0)</f>
        <v>Hanna Schneider</v>
      </c>
      <c r="G40" s="3" t="s">
        <v>27</v>
      </c>
      <c r="H40" s="3" t="s">
        <v>47</v>
      </c>
      <c r="I40" s="3" t="str">
        <f>VLOOKUP(H40,$T$3:$U$7,2,0)</f>
        <v>Saurabh Tyagi</v>
      </c>
      <c r="J40" s="3" t="s">
        <v>23</v>
      </c>
      <c r="K40" s="3" t="s">
        <v>24</v>
      </c>
      <c r="L40" s="3" t="s">
        <v>24</v>
      </c>
      <c r="M40" s="3">
        <v>12</v>
      </c>
      <c r="N40" s="3">
        <v>10</v>
      </c>
      <c r="O40" s="3" t="s">
        <v>181</v>
      </c>
    </row>
    <row r="41" spans="1:15">
      <c r="A41" s="3" t="s">
        <v>182</v>
      </c>
      <c r="B41" s="3">
        <v>6883</v>
      </c>
      <c r="C41" s="4">
        <v>45921</v>
      </c>
      <c r="D41" s="18" t="str">
        <f ca="1">IF(C41-TODAY()&lt;0,"NA",C41-TODAY())</f>
        <v>NA</v>
      </c>
      <c r="E41" s="3" t="s">
        <v>56</v>
      </c>
      <c r="F41" s="3" t="str">
        <f>VLOOKUP(E41,'August Go Live'!$BB$5:$BC$22,2,0)</f>
        <v>John Hurst</v>
      </c>
      <c r="G41" s="3" t="s">
        <v>27</v>
      </c>
      <c r="H41" s="3" t="s">
        <v>41</v>
      </c>
      <c r="I41" s="3" t="str">
        <f>VLOOKUP(H41,$T$3:$U$7,2,0)</f>
        <v>John Hurst</v>
      </c>
      <c r="J41" s="3" t="s">
        <v>28</v>
      </c>
      <c r="K41" s="3" t="s">
        <v>24</v>
      </c>
      <c r="L41" s="3" t="s">
        <v>24</v>
      </c>
      <c r="M41" s="3">
        <v>23</v>
      </c>
      <c r="N41" s="3">
        <v>22</v>
      </c>
      <c r="O41" s="3" t="s">
        <v>183</v>
      </c>
    </row>
    <row r="42" spans="1:15">
      <c r="A42" s="3" t="s">
        <v>184</v>
      </c>
      <c r="B42" s="3">
        <v>6907</v>
      </c>
      <c r="C42" s="4">
        <v>45921</v>
      </c>
      <c r="D42" s="18" t="str">
        <f ca="1">IF(C42-TODAY()&lt;0,"NA",C42-TODAY())</f>
        <v>NA</v>
      </c>
      <c r="E42" s="3" t="s">
        <v>56</v>
      </c>
      <c r="F42" s="3" t="str">
        <f>VLOOKUP(E42,'August Go Live'!$BB$5:$BC$22,2,0)</f>
        <v>John Hurst</v>
      </c>
      <c r="G42" s="3" t="s">
        <v>27</v>
      </c>
      <c r="H42" s="3" t="s">
        <v>41</v>
      </c>
      <c r="I42" s="3" t="str">
        <f>VLOOKUP(H42,$T$3:$U$7,2,0)</f>
        <v>John Hurst</v>
      </c>
      <c r="J42" s="3" t="s">
        <v>28</v>
      </c>
      <c r="K42" s="3" t="s">
        <v>24</v>
      </c>
      <c r="L42" s="3" t="s">
        <v>24</v>
      </c>
      <c r="M42" s="3">
        <v>24</v>
      </c>
      <c r="N42" s="3">
        <v>23</v>
      </c>
      <c r="O42" s="3" t="s">
        <v>183</v>
      </c>
    </row>
    <row r="43" spans="1:15">
      <c r="A43" s="3" t="s">
        <v>185</v>
      </c>
      <c r="B43" s="3">
        <v>6804</v>
      </c>
      <c r="C43" s="4">
        <v>45923</v>
      </c>
      <c r="D43" s="18" t="str">
        <f ca="1">IF(C43-TODAY()&lt;0,"NA",C43-TODAY())</f>
        <v>NA</v>
      </c>
      <c r="E43" s="3" t="s">
        <v>54</v>
      </c>
      <c r="F43" s="3" t="str">
        <f>VLOOKUP(E43,'August Go Live'!$BB$5:$BC$22,2,0)</f>
        <v>Hanna Schneider</v>
      </c>
      <c r="G43" s="3" t="s">
        <v>27</v>
      </c>
      <c r="H43" s="3" t="s">
        <v>33</v>
      </c>
      <c r="I43" s="3" t="str">
        <f>VLOOKUP(H43,$T$3:$U$7,2,0)</f>
        <v>Saurabh Tyagi</v>
      </c>
      <c r="J43" s="3" t="s">
        <v>23</v>
      </c>
      <c r="K43" s="3" t="s">
        <v>24</v>
      </c>
      <c r="L43" s="3" t="s">
        <v>24</v>
      </c>
      <c r="M43" s="3">
        <v>9</v>
      </c>
      <c r="N43" s="3">
        <v>9</v>
      </c>
      <c r="O43" s="3"/>
    </row>
    <row r="44" spans="1:15">
      <c r="A44" s="62" t="s">
        <v>186</v>
      </c>
      <c r="B44" s="3">
        <v>6946</v>
      </c>
      <c r="C44" s="4">
        <v>45923</v>
      </c>
      <c r="D44" s="18" t="str">
        <f ca="1">IF(C44-TODAY()&lt;0,"NA",C44-TODAY())</f>
        <v>NA</v>
      </c>
      <c r="E44" s="3" t="s">
        <v>67</v>
      </c>
      <c r="F44" s="3" t="str">
        <f>VLOOKUP(E44,'August Go Live'!$BB$5:$BC$22,2,0)</f>
        <v>Hanna Schneider</v>
      </c>
      <c r="G44" s="3" t="s">
        <v>27</v>
      </c>
      <c r="H44" s="3" t="s">
        <v>33</v>
      </c>
      <c r="I44" s="3" t="str">
        <f>VLOOKUP(H44,$T$3:$U$7,2,0)</f>
        <v>Saurabh Tyagi</v>
      </c>
      <c r="J44" s="3" t="s">
        <v>51</v>
      </c>
      <c r="K44" s="3" t="s">
        <v>24</v>
      </c>
      <c r="L44" s="3" t="s">
        <v>24</v>
      </c>
      <c r="M44" s="3">
        <v>14</v>
      </c>
      <c r="N44" s="3">
        <v>14</v>
      </c>
      <c r="O44" s="3" t="s">
        <v>29</v>
      </c>
    </row>
    <row r="45" spans="1:15">
      <c r="A45" s="62" t="s">
        <v>187</v>
      </c>
      <c r="B45" s="3">
        <v>6947</v>
      </c>
      <c r="C45" s="4">
        <v>45923</v>
      </c>
      <c r="D45" s="18" t="str">
        <f ca="1">IF(C45-TODAY()&lt;0,"NA",C45-TODAY())</f>
        <v>NA</v>
      </c>
      <c r="E45" s="3" t="s">
        <v>67</v>
      </c>
      <c r="F45" s="3" t="str">
        <f>VLOOKUP(E45,'August Go Live'!$BB$5:$BC$22,2,0)</f>
        <v>Hanna Schneider</v>
      </c>
      <c r="G45" s="3" t="s">
        <v>27</v>
      </c>
      <c r="H45" s="3" t="s">
        <v>33</v>
      </c>
      <c r="I45" s="3" t="str">
        <f>VLOOKUP(H45,$T$3:$U$7,2,0)</f>
        <v>Saurabh Tyagi</v>
      </c>
      <c r="J45" s="3" t="s">
        <v>39</v>
      </c>
      <c r="K45" s="3" t="s">
        <v>24</v>
      </c>
      <c r="L45" s="3" t="s">
        <v>24</v>
      </c>
      <c r="M45" s="3">
        <v>19</v>
      </c>
      <c r="N45" s="3">
        <v>19</v>
      </c>
      <c r="O45" s="3" t="s">
        <v>64</v>
      </c>
    </row>
    <row r="46" spans="1:15">
      <c r="A46" s="62" t="s">
        <v>188</v>
      </c>
      <c r="B46" s="3">
        <v>2408</v>
      </c>
      <c r="C46" s="4">
        <v>45923</v>
      </c>
      <c r="D46" s="18" t="str">
        <f ca="1">IF(C46-TODAY()&lt;0,"NA",C46-TODAY())</f>
        <v>NA</v>
      </c>
      <c r="E46" s="3" t="s">
        <v>67</v>
      </c>
      <c r="F46" s="3" t="str">
        <f>VLOOKUP(E46,'August Go Live'!$BB$5:$BC$22,2,0)</f>
        <v>Hanna Schneider</v>
      </c>
      <c r="G46" s="3" t="s">
        <v>27</v>
      </c>
      <c r="H46" s="3" t="s">
        <v>33</v>
      </c>
      <c r="I46" s="3" t="str">
        <f>VLOOKUP(H46,$T$3:$U$7,2,0)</f>
        <v>Saurabh Tyagi</v>
      </c>
      <c r="J46" s="3" t="s">
        <v>39</v>
      </c>
      <c r="K46" s="3" t="s">
        <v>24</v>
      </c>
      <c r="L46" s="3" t="s">
        <v>24</v>
      </c>
      <c r="M46" s="3">
        <v>17</v>
      </c>
      <c r="N46" s="3">
        <v>17</v>
      </c>
      <c r="O46" s="3" t="s">
        <v>64</v>
      </c>
    </row>
    <row r="47" spans="1:15">
      <c r="A47" s="62" t="s">
        <v>189</v>
      </c>
      <c r="B47" s="3">
        <v>6923</v>
      </c>
      <c r="C47" s="4">
        <v>45923</v>
      </c>
      <c r="D47" s="18" t="str">
        <f ca="1">IF(C47-TODAY()&lt;0,"NA",C47-TODAY())</f>
        <v>NA</v>
      </c>
      <c r="E47" s="3" t="s">
        <v>67</v>
      </c>
      <c r="F47" s="3" t="str">
        <f>VLOOKUP(E47,'August Go Live'!$BB$5:$BC$22,2,0)</f>
        <v>Hanna Schneider</v>
      </c>
      <c r="G47" s="3" t="s">
        <v>27</v>
      </c>
      <c r="H47" s="3" t="s">
        <v>33</v>
      </c>
      <c r="I47" s="3" t="str">
        <f>VLOOKUP(H47,$T$3:$U$7,2,0)</f>
        <v>Saurabh Tyagi</v>
      </c>
      <c r="J47" s="3" t="s">
        <v>23</v>
      </c>
      <c r="K47" s="3" t="s">
        <v>24</v>
      </c>
      <c r="L47" s="3" t="s">
        <v>24</v>
      </c>
      <c r="M47" s="3">
        <v>14</v>
      </c>
      <c r="N47" s="3">
        <v>14</v>
      </c>
      <c r="O47" s="3"/>
    </row>
    <row r="48" spans="1:15">
      <c r="A48" s="23" t="s">
        <v>190</v>
      </c>
      <c r="B48" s="23">
        <v>6900</v>
      </c>
      <c r="C48" s="22">
        <v>45923</v>
      </c>
      <c r="D48" s="31" t="str">
        <f ca="1">IF(C48-TODAY()&lt;0,"NA",C48-TODAY())</f>
        <v>NA</v>
      </c>
      <c r="E48" s="23" t="s">
        <v>37</v>
      </c>
      <c r="F48" s="23" t="str">
        <f>VLOOKUP(E48,'August Go Live'!$BB$5:$BC$22,2,0)</f>
        <v>Hanna Schneider</v>
      </c>
      <c r="G48" s="23" t="s">
        <v>27</v>
      </c>
      <c r="H48" s="23" t="s">
        <v>47</v>
      </c>
      <c r="I48" s="23" t="str">
        <f>VLOOKUP(H48,$T$3:$U$7,2,0)</f>
        <v>Saurabh Tyagi</v>
      </c>
      <c r="J48" s="3" t="s">
        <v>51</v>
      </c>
      <c r="K48" s="23" t="s">
        <v>24</v>
      </c>
      <c r="L48" s="23" t="s">
        <v>24</v>
      </c>
      <c r="M48" s="23">
        <v>6</v>
      </c>
      <c r="N48" s="23">
        <v>6</v>
      </c>
      <c r="O48" s="23" t="s">
        <v>191</v>
      </c>
    </row>
    <row r="49" spans="1:15" s="17" customFormat="1">
      <c r="A49" s="18" t="s">
        <v>192</v>
      </c>
      <c r="B49" s="18">
        <v>7062</v>
      </c>
      <c r="C49" s="47">
        <v>45923</v>
      </c>
      <c r="D49" s="18" t="str">
        <f ca="1">IF(C49-TODAY()&lt;0,"NA",C49-TODAY())</f>
        <v>NA</v>
      </c>
      <c r="E49" s="18" t="s">
        <v>85</v>
      </c>
      <c r="F49" s="18" t="str">
        <f>VLOOKUP(E49,'August Go Live'!$BB$5:$BC$22,2,0)</f>
        <v>Angie Bogart</v>
      </c>
      <c r="G49" s="18" t="s">
        <v>21</v>
      </c>
      <c r="H49" s="18" t="s">
        <v>22</v>
      </c>
      <c r="I49" s="18" t="str">
        <f>VLOOKUP(H49,$T$3:$U$7,2,0)</f>
        <v>Joey McCollom</v>
      </c>
      <c r="J49" s="3" t="s">
        <v>39</v>
      </c>
      <c r="K49" s="18" t="s">
        <v>24</v>
      </c>
      <c r="L49" s="18" t="s">
        <v>69</v>
      </c>
      <c r="M49" s="18">
        <v>18</v>
      </c>
      <c r="N49" s="18">
        <v>9</v>
      </c>
      <c r="O49" s="18" t="s">
        <v>193</v>
      </c>
    </row>
    <row r="50" spans="1:15" s="17" customFormat="1">
      <c r="A50" s="17" t="s">
        <v>194</v>
      </c>
      <c r="B50" s="46">
        <v>7061</v>
      </c>
      <c r="C50" s="47">
        <v>45923</v>
      </c>
      <c r="D50" s="18" t="str">
        <f ca="1">IF(C50-TODAY()&lt;0,"NA",C50-TODAY())</f>
        <v>NA</v>
      </c>
      <c r="E50" s="18" t="s">
        <v>36</v>
      </c>
      <c r="F50" s="18" t="str">
        <f>VLOOKUP(E50,'August Go Live'!$BB$5:$BC$22,2,0)</f>
        <v>Hanna Schneider</v>
      </c>
      <c r="G50" s="18" t="s">
        <v>38</v>
      </c>
      <c r="H50" s="18" t="s">
        <v>44</v>
      </c>
      <c r="I50" s="18" t="str">
        <f>VLOOKUP(H50,$T$3:$U$7,2,0)</f>
        <v>Alex Rust</v>
      </c>
      <c r="J50" s="3" t="s">
        <v>28</v>
      </c>
      <c r="K50" s="18" t="s">
        <v>24</v>
      </c>
      <c r="L50" s="18" t="s">
        <v>24</v>
      </c>
      <c r="M50" s="18">
        <v>5</v>
      </c>
      <c r="N50" s="18">
        <v>5</v>
      </c>
      <c r="O50" s="18" t="s">
        <v>29</v>
      </c>
    </row>
    <row r="51" spans="1:15" s="17" customFormat="1">
      <c r="A51" s="19" t="s">
        <v>195</v>
      </c>
      <c r="B51" s="46">
        <v>7083</v>
      </c>
      <c r="C51" s="47">
        <v>45929</v>
      </c>
      <c r="D51" s="18" t="str">
        <f ca="1">IF(C51-TODAY()&lt;0,"NA",C51-TODAY())</f>
        <v>NA</v>
      </c>
      <c r="E51" s="18" t="s">
        <v>36</v>
      </c>
      <c r="F51" s="18" t="str">
        <f>VLOOKUP(E51,'August Go Live'!$BB$5:$BC$22,2,0)</f>
        <v>Hanna Schneider</v>
      </c>
      <c r="G51" s="18" t="s">
        <v>38</v>
      </c>
      <c r="H51" s="18" t="s">
        <v>44</v>
      </c>
      <c r="I51" s="18" t="str">
        <f>VLOOKUP(H51,$T$3:$U$7,2,0)</f>
        <v>Alex Rust</v>
      </c>
      <c r="J51" s="3" t="s">
        <v>23</v>
      </c>
      <c r="K51" s="18" t="s">
        <v>24</v>
      </c>
      <c r="L51" s="18" t="s">
        <v>24</v>
      </c>
      <c r="M51" s="18"/>
      <c r="N51" s="18"/>
      <c r="O51" s="18"/>
    </row>
    <row r="52" spans="1:15" s="17" customFormat="1">
      <c r="A52" s="19" t="s">
        <v>196</v>
      </c>
      <c r="B52" s="46">
        <v>7055</v>
      </c>
      <c r="C52" s="47">
        <v>45929</v>
      </c>
      <c r="D52" s="18" t="str">
        <f t="shared" ref="D52" ca="1" si="0">IF(C52-TODAY()&lt;0,"NA",C52-TODAY())</f>
        <v>NA</v>
      </c>
      <c r="E52" s="19" t="s">
        <v>36</v>
      </c>
      <c r="F52" s="18" t="str">
        <f>VLOOKUP(E52,'August Go Live'!$BB$5:$BC$22,2,0)</f>
        <v>Hanna Schneider</v>
      </c>
      <c r="G52" s="18" t="s">
        <v>38</v>
      </c>
      <c r="H52" s="18" t="s">
        <v>33</v>
      </c>
      <c r="I52" s="18" t="str">
        <f t="shared" ref="I52" si="1">VLOOKUP(H52,$T$3:$U$7,2,0)</f>
        <v>Saurabh Tyagi</v>
      </c>
      <c r="J52" s="3" t="s">
        <v>51</v>
      </c>
      <c r="K52" s="19" t="s">
        <v>24</v>
      </c>
      <c r="L52" s="19" t="s">
        <v>69</v>
      </c>
    </row>
    <row r="53" spans="1:15" s="17" customFormat="1">
      <c r="A53" s="18" t="s">
        <v>197</v>
      </c>
      <c r="B53" s="18">
        <v>6890</v>
      </c>
      <c r="C53" s="47">
        <v>45930</v>
      </c>
      <c r="D53" s="18" t="str">
        <f ca="1">IF(C53-TODAY()&lt;0,"NA",C53-TODAY())</f>
        <v>NA</v>
      </c>
      <c r="E53" s="18" t="s">
        <v>83</v>
      </c>
      <c r="F53" s="18" t="str">
        <f>VLOOKUP(E53,'August Go Live'!$BB$5:$BC$22,2,0)</f>
        <v>Angie Bogart</v>
      </c>
      <c r="G53" s="18" t="s">
        <v>27</v>
      </c>
      <c r="H53" s="18" t="s">
        <v>44</v>
      </c>
      <c r="I53" s="18" t="str">
        <f>VLOOKUP(H53,$T$3:$U$7,2,0)</f>
        <v>Alex Rust</v>
      </c>
      <c r="J53" s="3" t="s">
        <v>39</v>
      </c>
      <c r="K53" s="18" t="s">
        <v>24</v>
      </c>
      <c r="L53" s="18" t="s">
        <v>24</v>
      </c>
      <c r="M53" s="18"/>
      <c r="N53" s="18"/>
      <c r="O53" s="18"/>
    </row>
    <row r="54" spans="1:15" s="17" customFormat="1">
      <c r="A54" s="18" t="s">
        <v>198</v>
      </c>
      <c r="B54" s="18">
        <v>6882</v>
      </c>
      <c r="C54" s="47">
        <v>45930</v>
      </c>
      <c r="D54" s="18" t="str">
        <f ca="1">IF(C54-TODAY()&lt;0,"NA",C54-TODAY())</f>
        <v>NA</v>
      </c>
      <c r="E54" s="18" t="s">
        <v>26</v>
      </c>
      <c r="F54" s="18" t="str">
        <f>VLOOKUP(E54,'August Go Live'!$BB$5:$BC$22,2,0)</f>
        <v>Steven Konieczny</v>
      </c>
      <c r="G54" s="18" t="s">
        <v>27</v>
      </c>
      <c r="H54" s="18" t="s">
        <v>22</v>
      </c>
      <c r="I54" s="18" t="str">
        <f>VLOOKUP(H54,$T$3:$U$7,2,0)</f>
        <v>Joey McCollom</v>
      </c>
      <c r="J54" s="3" t="s">
        <v>23</v>
      </c>
      <c r="K54" s="18" t="s">
        <v>24</v>
      </c>
      <c r="L54" s="18" t="s">
        <v>24</v>
      </c>
      <c r="M54" s="18"/>
      <c r="N54" s="18"/>
      <c r="O54" s="18"/>
    </row>
    <row r="55" spans="1:15" s="17" customFormat="1">
      <c r="A55" s="18" t="s">
        <v>199</v>
      </c>
      <c r="B55" s="18">
        <v>5946</v>
      </c>
      <c r="C55" s="47">
        <v>45930</v>
      </c>
      <c r="D55" s="18" t="str">
        <f ca="1">IF(C55-TODAY()&lt;0,"NA",C55-TODAY())</f>
        <v>NA</v>
      </c>
      <c r="E55" s="18" t="s">
        <v>26</v>
      </c>
      <c r="F55" s="18" t="str">
        <f>VLOOKUP(E55,'August Go Live'!$BB$5:$BC$22,2,0)</f>
        <v>Steven Konieczny</v>
      </c>
      <c r="G55" s="18" t="s">
        <v>27</v>
      </c>
      <c r="H55" s="18" t="s">
        <v>22</v>
      </c>
      <c r="I55" s="18" t="str">
        <f>VLOOKUP(H55,$T$3:$U$7,2,0)</f>
        <v>Joey McCollom</v>
      </c>
      <c r="J55" s="3" t="s">
        <v>51</v>
      </c>
      <c r="K55" s="18" t="s">
        <v>24</v>
      </c>
      <c r="L55" s="18" t="s">
        <v>24</v>
      </c>
      <c r="M55" s="18"/>
      <c r="N55" s="18"/>
      <c r="O55" s="18" t="s">
        <v>29</v>
      </c>
    </row>
    <row r="56" spans="1:15" s="17" customFormat="1">
      <c r="A56" s="18" t="s">
        <v>200</v>
      </c>
      <c r="B56" s="18">
        <v>5949</v>
      </c>
      <c r="C56" s="47">
        <v>45930</v>
      </c>
      <c r="D56" s="18" t="str">
        <f ca="1">IF(C56-TODAY()&lt;0,"NA",C56-TODAY())</f>
        <v>NA</v>
      </c>
      <c r="E56" s="18" t="s">
        <v>26</v>
      </c>
      <c r="F56" s="18" t="str">
        <f>VLOOKUP(E56,'August Go Live'!$BB$5:$BC$22,2,0)</f>
        <v>Steven Konieczny</v>
      </c>
      <c r="G56" s="18" t="s">
        <v>27</v>
      </c>
      <c r="H56" s="18" t="s">
        <v>22</v>
      </c>
      <c r="I56" s="18" t="str">
        <f>VLOOKUP(H56,$T$3:$U$7,2,0)</f>
        <v>Joey McCollom</v>
      </c>
      <c r="J56" s="3" t="s">
        <v>23</v>
      </c>
      <c r="K56" s="18" t="s">
        <v>24</v>
      </c>
      <c r="L56" s="18" t="s">
        <v>24</v>
      </c>
      <c r="M56" s="18"/>
      <c r="N56" s="18"/>
      <c r="O56" s="18"/>
    </row>
    <row r="57" spans="1:15" s="17" customFormat="1">
      <c r="A57" s="18" t="s">
        <v>201</v>
      </c>
      <c r="B57" s="18">
        <v>5940</v>
      </c>
      <c r="C57" s="47">
        <v>45930</v>
      </c>
      <c r="D57" s="18" t="str">
        <f ca="1">IF(C57-TODAY()&lt;0,"NA",C57-TODAY())</f>
        <v>NA</v>
      </c>
      <c r="E57" s="18" t="s">
        <v>26</v>
      </c>
      <c r="F57" s="18" t="str">
        <f>VLOOKUP(E57,'August Go Live'!$BB$5:$BC$22,2,0)</f>
        <v>Steven Konieczny</v>
      </c>
      <c r="G57" s="18" t="s">
        <v>27</v>
      </c>
      <c r="H57" s="18" t="s">
        <v>22</v>
      </c>
      <c r="I57" s="18" t="str">
        <f>VLOOKUP(H57,$T$3:$U$7,2,0)</f>
        <v>Joey McCollom</v>
      </c>
      <c r="J57" s="3" t="s">
        <v>39</v>
      </c>
      <c r="K57" s="18" t="s">
        <v>24</v>
      </c>
      <c r="L57" s="18" t="s">
        <v>24</v>
      </c>
      <c r="M57" s="18"/>
      <c r="N57" s="18"/>
      <c r="O57" s="18"/>
    </row>
    <row r="58" spans="1:15" s="17" customFormat="1">
      <c r="A58" s="18" t="s">
        <v>202</v>
      </c>
      <c r="B58" s="18">
        <v>5937</v>
      </c>
      <c r="C58" s="47">
        <v>45930</v>
      </c>
      <c r="D58" s="18" t="str">
        <f ca="1">IF(C58-TODAY()&lt;0,"NA",C58-TODAY())</f>
        <v>NA</v>
      </c>
      <c r="E58" s="18" t="s">
        <v>26</v>
      </c>
      <c r="F58" s="18" t="str">
        <f>VLOOKUP(E58,'August Go Live'!$BB$5:$BC$22,2,0)</f>
        <v>Steven Konieczny</v>
      </c>
      <c r="G58" s="18" t="s">
        <v>27</v>
      </c>
      <c r="H58" s="18" t="s">
        <v>22</v>
      </c>
      <c r="I58" s="18" t="str">
        <f>VLOOKUP(H58,$T$3:$U$7,2,0)</f>
        <v>Joey McCollom</v>
      </c>
      <c r="J58" s="3" t="s">
        <v>23</v>
      </c>
      <c r="K58" s="18" t="s">
        <v>24</v>
      </c>
      <c r="L58" s="18" t="s">
        <v>24</v>
      </c>
      <c r="M58" s="18"/>
      <c r="N58" s="18"/>
      <c r="O58" s="18"/>
    </row>
    <row r="59" spans="1:15" s="17" customFormat="1">
      <c r="A59" s="18" t="s">
        <v>203</v>
      </c>
      <c r="B59" s="18">
        <v>5948</v>
      </c>
      <c r="C59" s="47">
        <v>45930</v>
      </c>
      <c r="D59" s="18" t="str">
        <f ca="1">IF(C59-TODAY()&lt;0,"NA",C59-TODAY())</f>
        <v>NA</v>
      </c>
      <c r="E59" s="18" t="s">
        <v>26</v>
      </c>
      <c r="F59" s="18" t="str">
        <f>VLOOKUP(E59,'August Go Live'!$BB$5:$BC$22,2,0)</f>
        <v>Steven Konieczny</v>
      </c>
      <c r="G59" s="18" t="s">
        <v>27</v>
      </c>
      <c r="H59" s="18" t="s">
        <v>22</v>
      </c>
      <c r="I59" s="18" t="str">
        <f>VLOOKUP(H59,$T$3:$U$7,2,0)</f>
        <v>Joey McCollom</v>
      </c>
      <c r="J59" s="3" t="s">
        <v>51</v>
      </c>
      <c r="K59" s="18" t="s">
        <v>24</v>
      </c>
      <c r="L59" s="18" t="s">
        <v>24</v>
      </c>
      <c r="M59" s="18"/>
      <c r="N59" s="18"/>
      <c r="O59" s="18" t="s">
        <v>29</v>
      </c>
    </row>
    <row r="60" spans="1:15" s="17" customFormat="1">
      <c r="A60" s="18" t="s">
        <v>204</v>
      </c>
      <c r="B60" s="18">
        <v>5950</v>
      </c>
      <c r="C60" s="47">
        <v>45930</v>
      </c>
      <c r="D60" s="18" t="str">
        <f ca="1">IF(C60-TODAY()&lt;0,"NA",C60-TODAY())</f>
        <v>NA</v>
      </c>
      <c r="E60" s="18" t="s">
        <v>26</v>
      </c>
      <c r="F60" s="18" t="str">
        <f>VLOOKUP(E60,'August Go Live'!$BB$5:$BC$22,2,0)</f>
        <v>Steven Konieczny</v>
      </c>
      <c r="G60" s="18" t="s">
        <v>27</v>
      </c>
      <c r="H60" s="18" t="s">
        <v>22</v>
      </c>
      <c r="I60" s="18" t="str">
        <f>VLOOKUP(H60,$T$3:$U$7,2,0)</f>
        <v>Joey McCollom</v>
      </c>
      <c r="J60" s="3" t="s">
        <v>39</v>
      </c>
      <c r="K60" s="18" t="s">
        <v>24</v>
      </c>
      <c r="L60" s="18" t="s">
        <v>24</v>
      </c>
      <c r="M60" s="18"/>
      <c r="N60" s="18"/>
      <c r="O60" s="18"/>
    </row>
    <row r="61" spans="1:15" s="17" customFormat="1">
      <c r="A61" s="18" t="s">
        <v>205</v>
      </c>
      <c r="B61" s="18">
        <v>5938</v>
      </c>
      <c r="C61" s="47">
        <v>45930</v>
      </c>
      <c r="D61" s="18" t="str">
        <f ca="1">IF(C61-TODAY()&lt;0,"NA",C61-TODAY())</f>
        <v>NA</v>
      </c>
      <c r="E61" s="18" t="s">
        <v>26</v>
      </c>
      <c r="F61" s="18" t="str">
        <f>VLOOKUP(E61,'August Go Live'!$BB$5:$BC$22,2,0)</f>
        <v>Steven Konieczny</v>
      </c>
      <c r="G61" s="18" t="s">
        <v>27</v>
      </c>
      <c r="H61" s="18" t="s">
        <v>22</v>
      </c>
      <c r="I61" s="18" t="str">
        <f>VLOOKUP(H61,$T$3:$U$7,2,0)</f>
        <v>Joey McCollom</v>
      </c>
      <c r="J61" s="3" t="s">
        <v>23</v>
      </c>
      <c r="K61" s="18" t="s">
        <v>24</v>
      </c>
      <c r="L61" s="18" t="s">
        <v>24</v>
      </c>
      <c r="M61" s="18"/>
      <c r="N61" s="18"/>
      <c r="O61" s="18"/>
    </row>
    <row r="62" spans="1:15" s="17" customFormat="1">
      <c r="A62" s="18" t="s">
        <v>206</v>
      </c>
      <c r="B62" s="18">
        <v>5936</v>
      </c>
      <c r="C62" s="47">
        <v>45930</v>
      </c>
      <c r="D62" s="18" t="str">
        <f ca="1">IF(C62-TODAY()&lt;0,"NA",C62-TODAY())</f>
        <v>NA</v>
      </c>
      <c r="E62" s="18" t="s">
        <v>26</v>
      </c>
      <c r="F62" s="18" t="str">
        <f>VLOOKUP(E62,'August Go Live'!$BB$5:$BC$22,2,0)</f>
        <v>Steven Konieczny</v>
      </c>
      <c r="G62" s="18" t="s">
        <v>27</v>
      </c>
      <c r="H62" s="18" t="s">
        <v>22</v>
      </c>
      <c r="I62" s="18" t="str">
        <f>VLOOKUP(H62,$T$3:$U$7,2,0)</f>
        <v>Joey McCollom</v>
      </c>
      <c r="J62" s="3" t="s">
        <v>23</v>
      </c>
      <c r="K62" s="18" t="s">
        <v>24</v>
      </c>
      <c r="L62" s="18" t="s">
        <v>24</v>
      </c>
      <c r="M62" s="18"/>
      <c r="N62" s="18"/>
      <c r="O62" s="18"/>
    </row>
    <row r="63" spans="1:15" s="17" customFormat="1">
      <c r="A63" s="18" t="s">
        <v>207</v>
      </c>
      <c r="B63" s="18">
        <v>5945</v>
      </c>
      <c r="C63" s="47">
        <v>45930</v>
      </c>
      <c r="D63" s="18" t="str">
        <f ca="1">IF(C63-TODAY()&lt;0,"NA",C63-TODAY())</f>
        <v>NA</v>
      </c>
      <c r="E63" s="18" t="s">
        <v>36</v>
      </c>
      <c r="F63" s="18" t="str">
        <f>VLOOKUP(E63,'August Go Live'!$BB$5:$BC$22,2,0)</f>
        <v>Hanna Schneider</v>
      </c>
      <c r="G63" s="18" t="s">
        <v>27</v>
      </c>
      <c r="H63" s="18" t="s">
        <v>22</v>
      </c>
      <c r="I63" s="18" t="str">
        <f>VLOOKUP(H63,$T$3:$U$7,2,0)</f>
        <v>Joey McCollom</v>
      </c>
      <c r="J63" s="3" t="s">
        <v>51</v>
      </c>
      <c r="K63" s="18" t="s">
        <v>24</v>
      </c>
      <c r="L63" s="18" t="s">
        <v>24</v>
      </c>
      <c r="M63" s="18"/>
      <c r="N63" s="18"/>
      <c r="O63" s="18" t="s">
        <v>29</v>
      </c>
    </row>
    <row r="64" spans="1:15" s="17" customFormat="1">
      <c r="A64" s="18" t="s">
        <v>208</v>
      </c>
      <c r="B64" s="18">
        <v>5944</v>
      </c>
      <c r="C64" s="47">
        <v>45930</v>
      </c>
      <c r="D64" s="18" t="str">
        <f ca="1">IF(C64-TODAY()&lt;0,"NA",C64-TODAY())</f>
        <v>NA</v>
      </c>
      <c r="E64" s="18" t="s">
        <v>26</v>
      </c>
      <c r="F64" s="18" t="str">
        <f>VLOOKUP(E64,'August Go Live'!$BB$5:$BC$22,2,0)</f>
        <v>Steven Konieczny</v>
      </c>
      <c r="G64" s="18" t="s">
        <v>27</v>
      </c>
      <c r="H64" s="18" t="s">
        <v>22</v>
      </c>
      <c r="I64" s="18" t="str">
        <f>VLOOKUP(H64,$T$3:$U$7,2,0)</f>
        <v>Joey McCollom</v>
      </c>
      <c r="J64" s="3" t="s">
        <v>39</v>
      </c>
      <c r="K64" s="18" t="s">
        <v>24</v>
      </c>
      <c r="L64" s="18" t="s">
        <v>24</v>
      </c>
      <c r="M64" s="18"/>
      <c r="N64" s="18"/>
      <c r="O64" s="18"/>
    </row>
    <row r="65" spans="1:15" s="17" customFormat="1">
      <c r="A65" s="18" t="s">
        <v>209</v>
      </c>
      <c r="B65" s="18">
        <v>5942</v>
      </c>
      <c r="C65" s="47">
        <v>45930</v>
      </c>
      <c r="D65" s="18" t="str">
        <f ca="1">IF(C65-TODAY()&lt;0,"NA",C65-TODAY())</f>
        <v>NA</v>
      </c>
      <c r="E65" s="18" t="s">
        <v>26</v>
      </c>
      <c r="F65" s="18" t="str">
        <f>VLOOKUP(E65,'August Go Live'!$BB$5:$BC$22,2,0)</f>
        <v>Steven Konieczny</v>
      </c>
      <c r="G65" s="18" t="s">
        <v>27</v>
      </c>
      <c r="H65" s="18" t="s">
        <v>22</v>
      </c>
      <c r="I65" s="18" t="str">
        <f>VLOOKUP(H65,$T$3:$U$7,2,0)</f>
        <v>Joey McCollom</v>
      </c>
      <c r="J65" s="3" t="s">
        <v>39</v>
      </c>
      <c r="K65" s="18" t="s">
        <v>24</v>
      </c>
      <c r="L65" s="18" t="s">
        <v>24</v>
      </c>
      <c r="M65" s="18"/>
      <c r="N65" s="18"/>
      <c r="O65" s="18"/>
    </row>
    <row r="66" spans="1:15" s="17" customFormat="1">
      <c r="A66" s="18" t="s">
        <v>210</v>
      </c>
      <c r="B66" s="18">
        <v>7018</v>
      </c>
      <c r="C66" s="47">
        <v>45930</v>
      </c>
      <c r="D66" s="18" t="str">
        <f ca="1">IF(C66-TODAY()&lt;0,"NA",C66-TODAY())</f>
        <v>NA</v>
      </c>
      <c r="E66" s="18" t="s">
        <v>36</v>
      </c>
      <c r="F66" s="18" t="str">
        <f>VLOOKUP(E66,'August Go Live'!$BB$5:$BC$22,2,0)</f>
        <v>Hanna Schneider</v>
      </c>
      <c r="G66" s="18" t="s">
        <v>38</v>
      </c>
      <c r="H66" s="18" t="s">
        <v>33</v>
      </c>
      <c r="I66" s="18" t="str">
        <f>VLOOKUP(H66,$T$3:$U$7,2,0)</f>
        <v>Saurabh Tyagi</v>
      </c>
      <c r="J66" s="3" t="s">
        <v>39</v>
      </c>
      <c r="K66" s="18" t="s">
        <v>24</v>
      </c>
      <c r="L66" s="18" t="s">
        <v>69</v>
      </c>
      <c r="M66" s="18"/>
      <c r="N66" s="18"/>
      <c r="O66" s="18" t="s">
        <v>38</v>
      </c>
    </row>
    <row r="67" spans="1:15" s="17" customFormat="1">
      <c r="A67" s="19" t="s">
        <v>211</v>
      </c>
      <c r="B67" s="46">
        <v>7063</v>
      </c>
      <c r="C67" s="47">
        <v>45930</v>
      </c>
      <c r="D67" s="18" t="str">
        <f ca="1">IF(C67-TODAY()&lt;0,"NA",C67-TODAY())</f>
        <v>NA</v>
      </c>
      <c r="G67" s="19" t="s">
        <v>27</v>
      </c>
      <c r="H67" s="18" t="s">
        <v>33</v>
      </c>
      <c r="I67" s="18" t="str">
        <f>VLOOKUP(H67,$T$3:$U$7,2,0)</f>
        <v>Saurabh Tyagi</v>
      </c>
      <c r="J67" s="3" t="s">
        <v>51</v>
      </c>
      <c r="K67" s="19" t="s">
        <v>69</v>
      </c>
      <c r="L67" s="18" t="s">
        <v>24</v>
      </c>
      <c r="O67" s="19" t="s">
        <v>212</v>
      </c>
    </row>
    <row r="68" spans="1:15" s="17" customFormat="1">
      <c r="A68" s="44" t="s">
        <v>213</v>
      </c>
      <c r="B68" s="18">
        <v>6879</v>
      </c>
      <c r="C68" s="47">
        <v>45930</v>
      </c>
      <c r="D68" s="18" t="str">
        <f ca="1">IF(C68-TODAY()&lt;0,"NA",C68-TODAY())</f>
        <v>NA</v>
      </c>
      <c r="E68" s="18" t="s">
        <v>67</v>
      </c>
      <c r="F68" s="18" t="str">
        <f>VLOOKUP(E68,'August Go Live'!$BB$5:$BC$22,2,0)</f>
        <v>Hanna Schneider</v>
      </c>
      <c r="G68" s="18" t="s">
        <v>27</v>
      </c>
      <c r="H68" s="18" t="s">
        <v>33</v>
      </c>
      <c r="I68" s="18" t="str">
        <f>VLOOKUP(H68,$T$3:$U$7,2,0)</f>
        <v>Saurabh Tyagi</v>
      </c>
      <c r="J68" s="3" t="s">
        <v>23</v>
      </c>
      <c r="K68" s="18" t="s">
        <v>24</v>
      </c>
      <c r="L68" s="18" t="s">
        <v>24</v>
      </c>
      <c r="M68" s="18"/>
      <c r="N68" s="18"/>
      <c r="O68" s="18"/>
    </row>
  </sheetData>
  <autoFilter ref="A1:U68" xr:uid="{E345A3EC-88B5-784C-9B0A-F024FDB62F4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BD5F-AFD3-40DD-928A-EE9314F48872}">
  <dimension ref="A1:AB59"/>
  <sheetViews>
    <sheetView showGridLines="0" workbookViewId="0">
      <selection activeCell="C2" sqref="C2"/>
    </sheetView>
  </sheetViews>
  <sheetFormatPr defaultColWidth="8.875" defaultRowHeight="15.75" customHeight="1"/>
  <cols>
    <col min="1" max="1" width="36.125" style="37" bestFit="1" customWidth="1"/>
    <col min="2" max="2" width="8.625" style="34" bestFit="1" customWidth="1"/>
    <col min="3" max="3" width="14.5" style="34" bestFit="1" customWidth="1"/>
    <col min="4" max="4" width="13.625" style="34" bestFit="1" customWidth="1"/>
    <col min="5" max="5" width="16.25" style="34" bestFit="1" customWidth="1"/>
    <col min="6" max="6" width="16.25" style="34" customWidth="1"/>
    <col min="7" max="7" width="20.125" style="34" bestFit="1" customWidth="1"/>
    <col min="8" max="8" width="18.75" style="34" bestFit="1" customWidth="1"/>
    <col min="9" max="9" width="12.75" style="34" bestFit="1" customWidth="1"/>
    <col min="10" max="10" width="10.875" style="34" bestFit="1" customWidth="1"/>
    <col min="11" max="11" width="18" style="34" bestFit="1" customWidth="1"/>
    <col min="12" max="12" width="26.625" style="34" bestFit="1" customWidth="1"/>
    <col min="13" max="13" width="25.875" style="34" bestFit="1" customWidth="1"/>
    <col min="14" max="14" width="16.625" style="34" bestFit="1" customWidth="1"/>
    <col min="15" max="15" width="24" style="34" bestFit="1" customWidth="1"/>
    <col min="16" max="26" width="8.875" style="34"/>
    <col min="27" max="27" width="18.75" style="34" bestFit="1" customWidth="1"/>
    <col min="28" max="28" width="13.125" style="34" bestFit="1" customWidth="1"/>
    <col min="29" max="16384" width="8.875" style="34"/>
  </cols>
  <sheetData>
    <row r="1" spans="1:28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1" t="s">
        <v>9</v>
      </c>
      <c r="K1" s="41" t="s">
        <v>10</v>
      </c>
      <c r="L1" s="14" t="s">
        <v>14</v>
      </c>
      <c r="M1" s="14" t="s">
        <v>15</v>
      </c>
      <c r="N1" s="14" t="s">
        <v>16</v>
      </c>
      <c r="O1" s="41" t="s">
        <v>17</v>
      </c>
      <c r="AA1" s="6" t="s">
        <v>22</v>
      </c>
      <c r="AB1" s="12" t="s">
        <v>31</v>
      </c>
    </row>
    <row r="2" spans="1:28" s="65" customFormat="1">
      <c r="A2" s="70" t="s">
        <v>214</v>
      </c>
      <c r="B2" s="44">
        <v>7084</v>
      </c>
      <c r="C2" s="80">
        <v>45931</v>
      </c>
      <c r="D2" s="18" t="str">
        <f ca="1">IF(C2-TODAY()&lt;0,"NA",C2-TODAY())</f>
        <v>NA</v>
      </c>
      <c r="E2" s="70" t="s">
        <v>74</v>
      </c>
      <c r="F2" s="18" t="s">
        <v>20</v>
      </c>
      <c r="G2" s="44" t="s">
        <v>38</v>
      </c>
      <c r="H2" s="20" t="s">
        <v>44</v>
      </c>
      <c r="I2" s="18" t="str">
        <f>VLOOKUP(H2,$AA$1:$AB$9,2,0)</f>
        <v>Alex Rust</v>
      </c>
      <c r="J2" s="70" t="s">
        <v>215</v>
      </c>
      <c r="K2" s="70" t="s">
        <v>69</v>
      </c>
      <c r="L2" s="64"/>
      <c r="M2" s="64"/>
      <c r="N2" s="64"/>
      <c r="O2" s="63"/>
      <c r="AA2" s="66"/>
      <c r="AB2" s="67"/>
    </row>
    <row r="3" spans="1:28" s="65" customFormat="1">
      <c r="A3" s="44" t="s">
        <v>216</v>
      </c>
      <c r="B3" s="44">
        <v>6982</v>
      </c>
      <c r="C3" s="81">
        <v>45937</v>
      </c>
      <c r="D3" s="18">
        <f ca="1">IF(C3-TODAY()&lt;0,"NA",C3-TODAY())</f>
        <v>0</v>
      </c>
      <c r="E3" s="44" t="s">
        <v>36</v>
      </c>
      <c r="F3" s="18" t="str">
        <f>VLOOKUP(E3,'September Go Live'!E:F,2,0)</f>
        <v>Hanna Schneider</v>
      </c>
      <c r="G3" s="44" t="s">
        <v>38</v>
      </c>
      <c r="H3" s="44" t="s">
        <v>33</v>
      </c>
      <c r="I3" s="18" t="str">
        <f>VLOOKUP(H3,$AA$1:$AB$9,2,0)</f>
        <v>Saurabh Tyagi</v>
      </c>
      <c r="J3" s="68" t="s">
        <v>23</v>
      </c>
      <c r="K3" s="68" t="s">
        <v>24</v>
      </c>
      <c r="L3" s="64"/>
      <c r="M3" s="64"/>
      <c r="N3" s="64"/>
      <c r="O3" s="63"/>
      <c r="AA3" s="66"/>
      <c r="AB3" s="67"/>
    </row>
    <row r="4" spans="1:28" s="65" customFormat="1">
      <c r="A4" s="18" t="s">
        <v>217</v>
      </c>
      <c r="B4" s="20">
        <v>6931</v>
      </c>
      <c r="C4" s="81">
        <v>45931</v>
      </c>
      <c r="D4" s="18" t="str">
        <f ca="1">IF(C4-TODAY()&lt;0,"NA",C4-TODAY())</f>
        <v>NA</v>
      </c>
      <c r="E4" s="18" t="s">
        <v>36</v>
      </c>
      <c r="F4" s="18" t="str">
        <f>VLOOKUP(E4,'September Go Live'!E:F,2,0)</f>
        <v>Hanna Schneider</v>
      </c>
      <c r="G4" s="18" t="s">
        <v>21</v>
      </c>
      <c r="H4" s="20" t="s">
        <v>33</v>
      </c>
      <c r="I4" s="18" t="str">
        <f>VLOOKUP(H4,$AA$1:$AB$9,2,0)</f>
        <v>Saurabh Tyagi</v>
      </c>
      <c r="J4" s="18" t="s">
        <v>215</v>
      </c>
      <c r="K4" s="18" t="s">
        <v>24</v>
      </c>
      <c r="L4" s="18"/>
      <c r="M4" s="18"/>
      <c r="N4" s="18"/>
      <c r="O4" s="18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s="65" customFormat="1">
      <c r="A5" s="18" t="s">
        <v>218</v>
      </c>
      <c r="B5" s="20">
        <v>6925</v>
      </c>
      <c r="C5" s="81">
        <v>45931</v>
      </c>
      <c r="D5" s="18" t="str">
        <f ca="1">IF(C5-TODAY()&lt;0,"NA",C5-TODAY())</f>
        <v>NA</v>
      </c>
      <c r="E5" s="18" t="s">
        <v>36</v>
      </c>
      <c r="F5" s="18" t="str">
        <f>VLOOKUP(E5,'September Go Live'!E:F,2,0)</f>
        <v>Hanna Schneider</v>
      </c>
      <c r="G5" s="18" t="s">
        <v>21</v>
      </c>
      <c r="H5" s="20" t="s">
        <v>33</v>
      </c>
      <c r="I5" s="18" t="str">
        <f>VLOOKUP(H5,$AA$1:$AB$9,2,0)</f>
        <v>Saurabh Tyagi</v>
      </c>
      <c r="J5" s="18" t="s">
        <v>39</v>
      </c>
      <c r="K5" s="18" t="s">
        <v>24</v>
      </c>
      <c r="L5" s="18"/>
      <c r="M5" s="18"/>
      <c r="N5" s="18"/>
      <c r="O5" s="18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>
      <c r="A6" s="18" t="s">
        <v>219</v>
      </c>
      <c r="B6" s="18">
        <v>6915</v>
      </c>
      <c r="C6" s="81">
        <v>45936</v>
      </c>
      <c r="D6" s="18" t="str">
        <f ca="1">IF(C6-TODAY()&lt;0,"NA",C6-TODAY())</f>
        <v>NA</v>
      </c>
      <c r="E6" s="18" t="s">
        <v>36</v>
      </c>
      <c r="F6" s="18" t="str">
        <f>VLOOKUP(E6,'September Go Live'!E:F,2,0)</f>
        <v>Hanna Schneider</v>
      </c>
      <c r="G6" s="18" t="s">
        <v>38</v>
      </c>
      <c r="H6" s="20" t="s">
        <v>33</v>
      </c>
      <c r="I6" s="18" t="str">
        <f>VLOOKUP(H6,$AA$1:$AB$9,2,0)</f>
        <v>Saurabh Tyagi</v>
      </c>
      <c r="J6" s="18" t="s">
        <v>28</v>
      </c>
      <c r="K6" s="18" t="s">
        <v>24</v>
      </c>
      <c r="L6" s="18"/>
      <c r="M6" s="18"/>
      <c r="N6" s="18"/>
      <c r="O6" s="51"/>
      <c r="AA6" s="8" t="s">
        <v>33</v>
      </c>
      <c r="AB6" s="13" t="s">
        <v>34</v>
      </c>
    </row>
    <row r="7" spans="1:28">
      <c r="A7" s="18" t="s">
        <v>220</v>
      </c>
      <c r="B7" s="18">
        <v>6917</v>
      </c>
      <c r="C7" s="81">
        <v>45936</v>
      </c>
      <c r="D7" s="18" t="str">
        <f t="shared" ref="D7:D58" ca="1" si="0">IF(C7-TODAY()&lt;0,"NA",C7-TODAY())</f>
        <v>NA</v>
      </c>
      <c r="E7" s="18" t="s">
        <v>36</v>
      </c>
      <c r="F7" s="18" t="str">
        <f>VLOOKUP(E7,'September Go Live'!E:F,2,0)</f>
        <v>Hanna Schneider</v>
      </c>
      <c r="G7" s="18" t="s">
        <v>38</v>
      </c>
      <c r="H7" s="20" t="s">
        <v>33</v>
      </c>
      <c r="I7" s="18" t="str">
        <f>VLOOKUP(H7,$AA$1:$AB$9,2,0)</f>
        <v>Saurabh Tyagi</v>
      </c>
      <c r="J7" s="18" t="s">
        <v>23</v>
      </c>
      <c r="K7" s="18" t="s">
        <v>24</v>
      </c>
      <c r="L7" s="18"/>
      <c r="M7" s="18"/>
      <c r="N7" s="18"/>
      <c r="O7" s="18"/>
      <c r="AA7" s="8" t="s">
        <v>41</v>
      </c>
      <c r="AB7" s="13" t="s">
        <v>42</v>
      </c>
    </row>
    <row r="8" spans="1:28">
      <c r="A8" s="18" t="s">
        <v>221</v>
      </c>
      <c r="B8" s="18">
        <v>6926</v>
      </c>
      <c r="C8" s="81">
        <v>45937</v>
      </c>
      <c r="D8" s="18">
        <f t="shared" ca="1" si="0"/>
        <v>0</v>
      </c>
      <c r="E8" s="18" t="s">
        <v>74</v>
      </c>
      <c r="F8" s="18" t="s">
        <v>20</v>
      </c>
      <c r="G8" s="18" t="s">
        <v>27</v>
      </c>
      <c r="H8" s="20" t="s">
        <v>22</v>
      </c>
      <c r="I8" s="18" t="str">
        <f>VLOOKUP(H8,$AA$1:$AB$9,2,0)</f>
        <v>Joey McCollom</v>
      </c>
      <c r="J8" s="18" t="s">
        <v>51</v>
      </c>
      <c r="K8" s="18" t="s">
        <v>24</v>
      </c>
      <c r="L8" s="18"/>
      <c r="M8" s="18"/>
      <c r="N8" s="18"/>
      <c r="O8" s="18"/>
      <c r="AA8" s="8" t="s">
        <v>44</v>
      </c>
      <c r="AB8" s="13" t="s">
        <v>45</v>
      </c>
    </row>
    <row r="9" spans="1:28">
      <c r="A9" s="18" t="s">
        <v>222</v>
      </c>
      <c r="B9" s="18">
        <v>6927</v>
      </c>
      <c r="C9" s="81">
        <v>45937</v>
      </c>
      <c r="D9" s="18">
        <f t="shared" ca="1" si="0"/>
        <v>0</v>
      </c>
      <c r="E9" s="18" t="s">
        <v>74</v>
      </c>
      <c r="F9" s="18" t="s">
        <v>20</v>
      </c>
      <c r="G9" s="18" t="s">
        <v>27</v>
      </c>
      <c r="H9" s="20" t="s">
        <v>22</v>
      </c>
      <c r="I9" s="18" t="str">
        <f>VLOOKUP(H9,$AA$1:$AB$9,2,0)</f>
        <v>Joey McCollom</v>
      </c>
      <c r="J9" s="18" t="s">
        <v>39</v>
      </c>
      <c r="K9" s="18" t="s">
        <v>24</v>
      </c>
      <c r="L9" s="18" t="s">
        <v>24</v>
      </c>
      <c r="M9" s="18"/>
      <c r="N9" s="18"/>
      <c r="O9" s="18"/>
      <c r="AA9" s="10" t="s">
        <v>47</v>
      </c>
      <c r="AB9" s="5" t="s">
        <v>34</v>
      </c>
    </row>
    <row r="10" spans="1:28">
      <c r="A10" s="18" t="s">
        <v>223</v>
      </c>
      <c r="B10" s="18">
        <v>6916</v>
      </c>
      <c r="C10" s="81">
        <v>45937</v>
      </c>
      <c r="D10" s="18">
        <f t="shared" ca="1" si="0"/>
        <v>0</v>
      </c>
      <c r="E10" s="18" t="s">
        <v>62</v>
      </c>
      <c r="F10" s="18" t="str">
        <f>VLOOKUP(E10,'September Go Live'!E:F,2,0)</f>
        <v>Hanna Schneider</v>
      </c>
      <c r="G10" s="18" t="s">
        <v>27</v>
      </c>
      <c r="H10" s="20" t="s">
        <v>33</v>
      </c>
      <c r="I10" s="18" t="str">
        <f>VLOOKUP(H10,$AA$1:$AB$9,2,0)</f>
        <v>Saurabh Tyagi</v>
      </c>
      <c r="J10" s="18" t="s">
        <v>28</v>
      </c>
      <c r="K10" s="18" t="s">
        <v>24</v>
      </c>
      <c r="L10" s="18"/>
      <c r="M10" s="18"/>
      <c r="N10" s="18"/>
      <c r="O10" s="18"/>
    </row>
    <row r="11" spans="1:28">
      <c r="A11" s="18" t="s">
        <v>224</v>
      </c>
      <c r="B11" s="18">
        <v>6911</v>
      </c>
      <c r="C11" s="81">
        <v>45937</v>
      </c>
      <c r="D11" s="18">
        <f t="shared" ca="1" si="0"/>
        <v>0</v>
      </c>
      <c r="E11" s="18" t="s">
        <v>83</v>
      </c>
      <c r="F11" s="18" t="str">
        <f>VLOOKUP(E11,'September Go Live'!E:F,2,0)</f>
        <v>Angie Bogart</v>
      </c>
      <c r="G11" s="18" t="s">
        <v>27</v>
      </c>
      <c r="H11" s="20" t="s">
        <v>44</v>
      </c>
      <c r="I11" s="18" t="str">
        <f>VLOOKUP(H11,$AA$1:$AB$9,2,0)</f>
        <v>Alex Rust</v>
      </c>
      <c r="J11" s="18" t="s">
        <v>23</v>
      </c>
      <c r="K11" s="18" t="s">
        <v>24</v>
      </c>
      <c r="L11" s="18"/>
      <c r="M11" s="18"/>
      <c r="N11" s="18"/>
      <c r="O11" s="18"/>
    </row>
    <row r="12" spans="1:28" ht="13.5" customHeight="1">
      <c r="A12" s="18" t="s">
        <v>225</v>
      </c>
      <c r="B12" s="18">
        <v>6912</v>
      </c>
      <c r="C12" s="81">
        <v>45937</v>
      </c>
      <c r="D12" s="18">
        <f t="shared" ca="1" si="0"/>
        <v>0</v>
      </c>
      <c r="E12" s="18" t="s">
        <v>19</v>
      </c>
      <c r="F12" s="18" t="s">
        <v>20</v>
      </c>
      <c r="G12" s="18" t="s">
        <v>27</v>
      </c>
      <c r="H12" s="20" t="s">
        <v>22</v>
      </c>
      <c r="I12" s="18" t="str">
        <f>VLOOKUP(H12,$AA$1:$AB$9,2,0)</f>
        <v>Joey McCollom</v>
      </c>
      <c r="J12" s="18" t="s">
        <v>23</v>
      </c>
      <c r="K12" s="18" t="s">
        <v>24</v>
      </c>
      <c r="L12" s="18"/>
      <c r="M12" s="18"/>
      <c r="N12" s="18"/>
      <c r="O12" s="18"/>
    </row>
    <row r="13" spans="1:28">
      <c r="A13" s="18" t="s">
        <v>226</v>
      </c>
      <c r="B13" s="18">
        <v>6908</v>
      </c>
      <c r="C13" s="81">
        <v>45937</v>
      </c>
      <c r="D13" s="18">
        <f t="shared" ca="1" si="0"/>
        <v>0</v>
      </c>
      <c r="E13" s="18" t="s">
        <v>71</v>
      </c>
      <c r="F13" s="18" t="s">
        <v>65</v>
      </c>
      <c r="G13" s="18" t="s">
        <v>27</v>
      </c>
      <c r="H13" s="20" t="s">
        <v>44</v>
      </c>
      <c r="I13" s="18" t="str">
        <f>VLOOKUP(H13,$AA$1:$AB$9,2,0)</f>
        <v>Alex Rust</v>
      </c>
      <c r="J13" s="18" t="s">
        <v>51</v>
      </c>
      <c r="K13" s="18" t="s">
        <v>24</v>
      </c>
      <c r="L13" s="18"/>
      <c r="M13" s="18"/>
      <c r="N13" s="18"/>
      <c r="O13" s="18"/>
    </row>
    <row r="14" spans="1:28">
      <c r="A14" s="18" t="s">
        <v>227</v>
      </c>
      <c r="B14" s="18">
        <v>6913</v>
      </c>
      <c r="C14" s="81">
        <v>45937</v>
      </c>
      <c r="D14" s="18">
        <f t="shared" ca="1" si="0"/>
        <v>0</v>
      </c>
      <c r="E14" s="18" t="s">
        <v>19</v>
      </c>
      <c r="F14" s="18" t="s">
        <v>20</v>
      </c>
      <c r="G14" s="18" t="s">
        <v>27</v>
      </c>
      <c r="H14" s="20" t="s">
        <v>22</v>
      </c>
      <c r="I14" s="18" t="str">
        <f>VLOOKUP(H14,$AA$1:$AB$9,2,0)</f>
        <v>Joey McCollom</v>
      </c>
      <c r="J14" s="18" t="s">
        <v>39</v>
      </c>
      <c r="K14" s="18" t="s">
        <v>24</v>
      </c>
      <c r="L14" s="18" t="s">
        <v>24</v>
      </c>
      <c r="M14" s="18"/>
      <c r="N14" s="18"/>
      <c r="O14" s="18"/>
    </row>
    <row r="15" spans="1:28">
      <c r="A15" s="18" t="s">
        <v>228</v>
      </c>
      <c r="B15" s="18">
        <v>6914</v>
      </c>
      <c r="C15" s="81">
        <v>45937</v>
      </c>
      <c r="D15" s="18">
        <f t="shared" ca="1" si="0"/>
        <v>0</v>
      </c>
      <c r="E15" s="18" t="s">
        <v>19</v>
      </c>
      <c r="F15" s="18" t="str">
        <f>VLOOKUP(E15,'September Go Live'!E:F,2,0)</f>
        <v>Steven Konieczny</v>
      </c>
      <c r="G15" s="18" t="s">
        <v>27</v>
      </c>
      <c r="H15" s="20" t="s">
        <v>22</v>
      </c>
      <c r="I15" s="18" t="str">
        <f>VLOOKUP(H15,$AA$1:$AB$9,2,0)</f>
        <v>Joey McCollom</v>
      </c>
      <c r="J15" s="18" t="s">
        <v>28</v>
      </c>
      <c r="K15" s="18" t="s">
        <v>24</v>
      </c>
      <c r="L15" s="18"/>
      <c r="M15" s="18"/>
      <c r="N15" s="18"/>
      <c r="O15" s="18"/>
    </row>
    <row r="16" spans="1:28">
      <c r="A16" s="19" t="s">
        <v>229</v>
      </c>
      <c r="B16" s="46">
        <v>7044</v>
      </c>
      <c r="C16" s="81">
        <v>45937</v>
      </c>
      <c r="D16" s="18">
        <f ca="1">IF(C16-TODAY()&lt;0,"NA",C16-TODAY())</f>
        <v>0</v>
      </c>
      <c r="E16" s="19" t="s">
        <v>36</v>
      </c>
      <c r="F16" s="3" t="str">
        <f>VLOOKUP(E16,'August Go Live'!$BB$5:$BC$22,2,0)</f>
        <v>Hanna Schneider</v>
      </c>
      <c r="G16" s="18" t="s">
        <v>38</v>
      </c>
      <c r="H16" s="18" t="s">
        <v>33</v>
      </c>
      <c r="I16" s="23" t="str">
        <f>VLOOKUP(H16,'September Go Live'!$T$3:$U$7,2,0)</f>
        <v>Saurabh Tyagi</v>
      </c>
      <c r="J16" s="19" t="s">
        <v>230</v>
      </c>
      <c r="K16" s="19" t="s">
        <v>24</v>
      </c>
      <c r="L16" s="19" t="s">
        <v>69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>
      <c r="A17" s="18" t="s">
        <v>231</v>
      </c>
      <c r="B17" s="18">
        <v>6943</v>
      </c>
      <c r="C17" s="81">
        <v>45937</v>
      </c>
      <c r="D17" s="18">
        <f t="shared" ca="1" si="0"/>
        <v>0</v>
      </c>
      <c r="E17" s="18" t="s">
        <v>19</v>
      </c>
      <c r="F17" s="18" t="s">
        <v>20</v>
      </c>
      <c r="G17" s="18" t="s">
        <v>27</v>
      </c>
      <c r="H17" s="20" t="s">
        <v>22</v>
      </c>
      <c r="I17" s="18" t="str">
        <f>VLOOKUP(H17,$AA$1:$AB$9,2,0)</f>
        <v>Joey McCollom</v>
      </c>
      <c r="J17" s="18" t="s">
        <v>51</v>
      </c>
      <c r="K17" s="18" t="s">
        <v>24</v>
      </c>
      <c r="L17" s="18"/>
      <c r="M17" s="18"/>
      <c r="N17" s="18"/>
      <c r="O17" s="18"/>
    </row>
    <row r="18" spans="1:28">
      <c r="A18" s="18" t="s">
        <v>232</v>
      </c>
      <c r="B18" s="18">
        <v>6894</v>
      </c>
      <c r="C18" s="81">
        <v>45942</v>
      </c>
      <c r="D18" s="18">
        <f t="shared" ca="1" si="0"/>
        <v>5</v>
      </c>
      <c r="E18" s="18" t="s">
        <v>56</v>
      </c>
      <c r="F18" s="18" t="str">
        <f>VLOOKUP(E18,'September Go Live'!E:F,2,0)</f>
        <v>John Hurst</v>
      </c>
      <c r="G18" s="18" t="s">
        <v>27</v>
      </c>
      <c r="H18" s="20" t="s">
        <v>41</v>
      </c>
      <c r="I18" s="18" t="str">
        <f>VLOOKUP(H18,$AA$1:$AB$9,2,0)</f>
        <v>John Hurst</v>
      </c>
      <c r="J18" s="18" t="s">
        <v>39</v>
      </c>
      <c r="K18" s="18" t="s">
        <v>24</v>
      </c>
      <c r="L18" s="18" t="s">
        <v>24</v>
      </c>
      <c r="M18" s="18"/>
      <c r="N18" s="18"/>
      <c r="O18" s="18"/>
    </row>
    <row r="19" spans="1:28">
      <c r="A19" s="18" t="s">
        <v>233</v>
      </c>
      <c r="B19" s="18">
        <v>6896</v>
      </c>
      <c r="C19" s="81">
        <v>45942</v>
      </c>
      <c r="D19" s="18">
        <f t="shared" ca="1" si="0"/>
        <v>5</v>
      </c>
      <c r="E19" s="18" t="s">
        <v>56</v>
      </c>
      <c r="F19" s="18" t="str">
        <f>VLOOKUP(E19,'September Go Live'!E:F,2,0)</f>
        <v>John Hurst</v>
      </c>
      <c r="G19" s="18" t="s">
        <v>27</v>
      </c>
      <c r="H19" s="20" t="s">
        <v>41</v>
      </c>
      <c r="I19" s="18" t="str">
        <f>VLOOKUP(H19,$AA$1:$AB$9,2,0)</f>
        <v>John Hurst</v>
      </c>
      <c r="J19" s="18" t="s">
        <v>39</v>
      </c>
      <c r="K19" s="18" t="s">
        <v>24</v>
      </c>
      <c r="L19" s="18" t="s">
        <v>24</v>
      </c>
      <c r="M19" s="18"/>
      <c r="N19" s="18"/>
      <c r="O19" s="18"/>
    </row>
    <row r="20" spans="1:28">
      <c r="A20" s="18" t="s">
        <v>234</v>
      </c>
      <c r="B20" s="18">
        <v>6895</v>
      </c>
      <c r="C20" s="81">
        <v>45942</v>
      </c>
      <c r="D20" s="18">
        <f t="shared" ca="1" si="0"/>
        <v>5</v>
      </c>
      <c r="E20" s="18" t="s">
        <v>56</v>
      </c>
      <c r="F20" s="18" t="str">
        <f>VLOOKUP(E20,'September Go Live'!E:F,2,0)</f>
        <v>John Hurst</v>
      </c>
      <c r="G20" s="18" t="s">
        <v>27</v>
      </c>
      <c r="H20" s="20" t="s">
        <v>41</v>
      </c>
      <c r="I20" s="18" t="str">
        <f>VLOOKUP(H20,$AA$1:$AB$9,2,0)</f>
        <v>John Hurst</v>
      </c>
      <c r="J20" s="18" t="s">
        <v>28</v>
      </c>
      <c r="K20" s="18" t="s">
        <v>24</v>
      </c>
      <c r="L20" s="18"/>
      <c r="M20" s="18"/>
      <c r="N20" s="18"/>
      <c r="O20" s="18"/>
    </row>
    <row r="21" spans="1:28">
      <c r="A21" s="19" t="s">
        <v>235</v>
      </c>
      <c r="B21" s="17"/>
      <c r="C21" s="81">
        <v>45943</v>
      </c>
      <c r="D21" s="18">
        <f ca="1">IF(C21-TODAY()&lt;0,"NA",C21-TODAY())</f>
        <v>6</v>
      </c>
      <c r="E21" s="19" t="s">
        <v>36</v>
      </c>
      <c r="F21" s="18" t="str">
        <f>VLOOKUP(E21,'August Go Live'!$BB$5:$BC$22,2,0)</f>
        <v>Hanna Schneider</v>
      </c>
      <c r="G21" s="18" t="s">
        <v>38</v>
      </c>
      <c r="H21" s="18" t="s">
        <v>44</v>
      </c>
      <c r="I21" s="18" t="str">
        <f>VLOOKUP(H21,$AA$1:$AB$9,2,0)</f>
        <v>Alex Rust</v>
      </c>
      <c r="J21" s="19" t="s">
        <v>230</v>
      </c>
      <c r="K21" s="19" t="s">
        <v>69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18" t="s">
        <v>236</v>
      </c>
      <c r="B22" s="18">
        <v>6886</v>
      </c>
      <c r="C22" s="81">
        <v>45944</v>
      </c>
      <c r="D22" s="18">
        <f t="shared" ca="1" si="0"/>
        <v>7</v>
      </c>
      <c r="E22" s="18" t="s">
        <v>19</v>
      </c>
      <c r="F22" s="18" t="str">
        <f>VLOOKUP(E22,'September Go Live'!E:F,2,0)</f>
        <v>Steven Konieczny</v>
      </c>
      <c r="G22" s="18" t="s">
        <v>27</v>
      </c>
      <c r="H22" s="20" t="s">
        <v>22</v>
      </c>
      <c r="I22" s="18" t="str">
        <f>VLOOKUP(H22,$AA$1:$AB$9,2,0)</f>
        <v>Joey McCollom</v>
      </c>
      <c r="J22" s="18" t="s">
        <v>51</v>
      </c>
      <c r="K22" s="18" t="s">
        <v>24</v>
      </c>
      <c r="L22" s="18"/>
      <c r="M22" s="18"/>
      <c r="N22" s="18"/>
      <c r="O22" s="18"/>
    </row>
    <row r="23" spans="1:28">
      <c r="A23" s="18" t="s">
        <v>237</v>
      </c>
      <c r="B23" s="18"/>
      <c r="C23" s="81">
        <v>45944</v>
      </c>
      <c r="D23" s="18">
        <f t="shared" ca="1" si="0"/>
        <v>7</v>
      </c>
      <c r="E23" s="18" t="s">
        <v>19</v>
      </c>
      <c r="F23" s="18" t="str">
        <f>VLOOKUP(E23,'September Go Live'!E:F,2,0)</f>
        <v>Steven Konieczny</v>
      </c>
      <c r="G23" s="18" t="s">
        <v>27</v>
      </c>
      <c r="H23" s="20" t="s">
        <v>22</v>
      </c>
      <c r="I23" s="18" t="str">
        <f>VLOOKUP(H23,$AA$1:$AB$9,2,0)</f>
        <v>Joey McCollom</v>
      </c>
      <c r="J23" s="18" t="s">
        <v>39</v>
      </c>
      <c r="K23" s="18" t="s">
        <v>24</v>
      </c>
      <c r="L23" s="18" t="s">
        <v>24</v>
      </c>
      <c r="M23" s="18"/>
      <c r="N23" s="18"/>
      <c r="O23" s="18"/>
    </row>
    <row r="24" spans="1:28">
      <c r="A24" s="18" t="s">
        <v>238</v>
      </c>
      <c r="B24" s="18">
        <v>6933</v>
      </c>
      <c r="C24" s="81">
        <v>45944</v>
      </c>
      <c r="D24" s="18">
        <f t="shared" ca="1" si="0"/>
        <v>7</v>
      </c>
      <c r="E24" s="18" t="s">
        <v>19</v>
      </c>
      <c r="F24" s="18" t="str">
        <f>VLOOKUP(E24,'September Go Live'!E:F,2,0)</f>
        <v>Steven Konieczny</v>
      </c>
      <c r="G24" s="18" t="s">
        <v>27</v>
      </c>
      <c r="H24" s="20" t="s">
        <v>22</v>
      </c>
      <c r="I24" s="18" t="str">
        <f>VLOOKUP(H24,$AA$1:$AB$9,2,0)</f>
        <v>Joey McCollom</v>
      </c>
      <c r="J24" s="18" t="s">
        <v>23</v>
      </c>
      <c r="K24" s="18" t="s">
        <v>24</v>
      </c>
      <c r="L24" s="18"/>
      <c r="M24" s="18"/>
      <c r="N24" s="18"/>
      <c r="O24" s="18"/>
    </row>
    <row r="25" spans="1:28">
      <c r="A25" s="18" t="s">
        <v>239</v>
      </c>
      <c r="B25" s="18">
        <v>7010</v>
      </c>
      <c r="C25" s="81">
        <v>45944</v>
      </c>
      <c r="D25" s="18">
        <f t="shared" ca="1" si="0"/>
        <v>7</v>
      </c>
      <c r="E25" s="18" t="s">
        <v>36</v>
      </c>
      <c r="F25" s="18" t="str">
        <f>VLOOKUP(E25,'September Go Live'!E:F,2,0)</f>
        <v>Hanna Schneider</v>
      </c>
      <c r="G25" s="18" t="s">
        <v>21</v>
      </c>
      <c r="H25" s="20" t="s">
        <v>33</v>
      </c>
      <c r="I25" s="18" t="str">
        <f>VLOOKUP(H25,$AA$1:$AB$9,2,0)</f>
        <v>Saurabh Tyagi</v>
      </c>
      <c r="J25" s="18" t="s">
        <v>28</v>
      </c>
      <c r="K25" s="18" t="s">
        <v>69</v>
      </c>
      <c r="L25" s="18"/>
      <c r="M25" s="18"/>
      <c r="N25" s="18"/>
      <c r="O25" s="18"/>
    </row>
    <row r="26" spans="1:28">
      <c r="A26" s="18" t="s">
        <v>240</v>
      </c>
      <c r="B26" s="18">
        <v>6790</v>
      </c>
      <c r="C26" s="81">
        <v>45944</v>
      </c>
      <c r="D26" s="18">
        <f t="shared" ca="1" si="0"/>
        <v>7</v>
      </c>
      <c r="E26" s="18" t="s">
        <v>83</v>
      </c>
      <c r="F26" s="18" t="str">
        <f>VLOOKUP(E26,'September Go Live'!E:F,2,0)</f>
        <v>Angie Bogart</v>
      </c>
      <c r="G26" s="18" t="s">
        <v>27</v>
      </c>
      <c r="H26" s="20" t="s">
        <v>22</v>
      </c>
      <c r="I26" s="18" t="str">
        <f>VLOOKUP(H26,$AA$1:$AB$9,2,0)</f>
        <v>Joey McCollom</v>
      </c>
      <c r="J26" s="18" t="s">
        <v>28</v>
      </c>
      <c r="K26" s="18" t="s">
        <v>24</v>
      </c>
      <c r="L26" s="18"/>
      <c r="M26" s="18"/>
      <c r="N26" s="18"/>
      <c r="O26" s="18"/>
    </row>
    <row r="27" spans="1:28">
      <c r="A27" s="18" t="s">
        <v>241</v>
      </c>
      <c r="B27" s="18">
        <v>6899</v>
      </c>
      <c r="C27" s="81">
        <v>45944</v>
      </c>
      <c r="D27" s="18">
        <f t="shared" ca="1" si="0"/>
        <v>7</v>
      </c>
      <c r="E27" s="18" t="s">
        <v>83</v>
      </c>
      <c r="F27" s="18" t="str">
        <f>VLOOKUP(E27,'September Go Live'!E:F,2,0)</f>
        <v>Angie Bogart</v>
      </c>
      <c r="G27" s="18" t="s">
        <v>27</v>
      </c>
      <c r="H27" s="20" t="s">
        <v>22</v>
      </c>
      <c r="I27" s="18" t="str">
        <f>VLOOKUP(H27,$AA$1:$AB$9,2,0)</f>
        <v>Joey McCollom</v>
      </c>
      <c r="J27" s="18" t="s">
        <v>39</v>
      </c>
      <c r="K27" s="18" t="s">
        <v>24</v>
      </c>
      <c r="L27" s="18" t="s">
        <v>24</v>
      </c>
      <c r="M27" s="18"/>
      <c r="N27" s="18"/>
      <c r="O27" s="18"/>
    </row>
    <row r="28" spans="1:28">
      <c r="A28" s="18" t="s">
        <v>242</v>
      </c>
      <c r="B28" s="18">
        <v>6828</v>
      </c>
      <c r="C28" s="81">
        <v>45944</v>
      </c>
      <c r="D28" s="18">
        <f t="shared" ca="1" si="0"/>
        <v>7</v>
      </c>
      <c r="E28" s="18" t="s">
        <v>83</v>
      </c>
      <c r="F28" s="18" t="str">
        <f>VLOOKUP(E28,'September Go Live'!E:F,2,0)</f>
        <v>Angie Bogart</v>
      </c>
      <c r="G28" s="18" t="s">
        <v>27</v>
      </c>
      <c r="H28" s="20" t="s">
        <v>22</v>
      </c>
      <c r="I28" s="18" t="str">
        <f>VLOOKUP(H28,$AA$1:$AB$9,2,0)</f>
        <v>Joey McCollom</v>
      </c>
      <c r="J28" s="18" t="s">
        <v>51</v>
      </c>
      <c r="K28" s="18" t="s">
        <v>24</v>
      </c>
      <c r="L28" s="18"/>
      <c r="M28" s="18"/>
      <c r="N28" s="18"/>
      <c r="O28" s="18"/>
    </row>
    <row r="29" spans="1:28">
      <c r="A29" s="31" t="s">
        <v>243</v>
      </c>
      <c r="B29" s="38">
        <v>5811</v>
      </c>
      <c r="C29" s="82">
        <v>45944</v>
      </c>
      <c r="D29" s="18">
        <f t="shared" ca="1" si="0"/>
        <v>7</v>
      </c>
      <c r="E29" s="18" t="s">
        <v>74</v>
      </c>
      <c r="F29" s="18" t="s">
        <v>20</v>
      </c>
      <c r="G29" s="18" t="s">
        <v>38</v>
      </c>
      <c r="H29" s="20" t="s">
        <v>44</v>
      </c>
      <c r="I29" s="18" t="s">
        <v>31</v>
      </c>
      <c r="J29" s="18" t="s">
        <v>23</v>
      </c>
      <c r="K29" s="18" t="s">
        <v>69</v>
      </c>
      <c r="L29" s="18"/>
      <c r="M29" s="18"/>
      <c r="N29" s="18"/>
      <c r="O29" s="18"/>
    </row>
    <row r="30" spans="1:28">
      <c r="A30" s="18" t="s">
        <v>244</v>
      </c>
      <c r="B30" s="46">
        <v>7073</v>
      </c>
      <c r="C30" s="81">
        <v>45944</v>
      </c>
      <c r="D30" s="18">
        <f t="shared" ca="1" si="0"/>
        <v>7</v>
      </c>
      <c r="E30" s="18" t="s">
        <v>74</v>
      </c>
      <c r="F30" s="18" t="s">
        <v>20</v>
      </c>
      <c r="G30" s="18" t="s">
        <v>38</v>
      </c>
      <c r="H30" s="20" t="s">
        <v>44</v>
      </c>
      <c r="I30" s="18" t="s">
        <v>31</v>
      </c>
      <c r="J30" s="18" t="s">
        <v>23</v>
      </c>
      <c r="K30" s="18" t="s">
        <v>69</v>
      </c>
      <c r="L30" s="18"/>
      <c r="M30" s="18"/>
      <c r="N30" s="18"/>
      <c r="O30" s="18"/>
    </row>
    <row r="31" spans="1:28">
      <c r="A31" s="34" t="s">
        <v>245</v>
      </c>
      <c r="B31" s="79"/>
      <c r="C31" s="81">
        <v>45945</v>
      </c>
      <c r="D31" s="18">
        <f t="shared" ca="1" si="0"/>
        <v>8</v>
      </c>
      <c r="E31" s="18"/>
      <c r="F31" s="18"/>
      <c r="G31" s="18" t="s">
        <v>21</v>
      </c>
      <c r="H31" s="18" t="s">
        <v>33</v>
      </c>
      <c r="I31" s="18"/>
      <c r="J31" s="18" t="s">
        <v>28</v>
      </c>
      <c r="K31" s="18" t="s">
        <v>69</v>
      </c>
      <c r="L31" s="18"/>
      <c r="M31" s="18"/>
      <c r="N31" s="18"/>
      <c r="O31" s="18"/>
    </row>
    <row r="32" spans="1:28">
      <c r="A32" s="52" t="s">
        <v>246</v>
      </c>
      <c r="B32" s="52"/>
      <c r="C32" s="81">
        <v>45951</v>
      </c>
      <c r="D32" s="18">
        <f t="shared" ca="1" si="0"/>
        <v>14</v>
      </c>
      <c r="E32" s="18" t="s">
        <v>74</v>
      </c>
      <c r="F32" s="18" t="s">
        <v>20</v>
      </c>
      <c r="G32" s="18" t="s">
        <v>38</v>
      </c>
      <c r="H32" s="20" t="s">
        <v>44</v>
      </c>
      <c r="I32" s="18" t="s">
        <v>31</v>
      </c>
      <c r="J32" s="18" t="s">
        <v>23</v>
      </c>
      <c r="K32" s="18" t="s">
        <v>69</v>
      </c>
      <c r="L32" s="18"/>
      <c r="M32" s="18"/>
      <c r="N32" s="18"/>
      <c r="O32" s="18"/>
    </row>
    <row r="33" spans="1:28">
      <c r="A33" s="44" t="s">
        <v>247</v>
      </c>
      <c r="B33" s="18">
        <v>6988</v>
      </c>
      <c r="C33" s="81">
        <v>45951</v>
      </c>
      <c r="D33" s="18">
        <f t="shared" ca="1" si="0"/>
        <v>14</v>
      </c>
      <c r="E33" s="18" t="s">
        <v>74</v>
      </c>
      <c r="F33" s="18" t="s">
        <v>20</v>
      </c>
      <c r="G33" s="18" t="s">
        <v>27</v>
      </c>
      <c r="H33" s="20" t="s">
        <v>22</v>
      </c>
      <c r="I33" s="18" t="str">
        <f>VLOOKUP(H33,$AA$1:$AB$9,2,0)</f>
        <v>Joey McCollom</v>
      </c>
      <c r="J33" s="18" t="s">
        <v>28</v>
      </c>
      <c r="K33" s="18" t="s">
        <v>69</v>
      </c>
      <c r="L33" s="18"/>
      <c r="M33" s="18"/>
      <c r="N33" s="18"/>
      <c r="O33" s="18" t="s">
        <v>248</v>
      </c>
    </row>
    <row r="34" spans="1:28">
      <c r="A34" s="18" t="s">
        <v>249</v>
      </c>
      <c r="B34" s="18">
        <v>6940</v>
      </c>
      <c r="C34" s="81">
        <v>45951</v>
      </c>
      <c r="D34" s="18">
        <f t="shared" ca="1" si="0"/>
        <v>14</v>
      </c>
      <c r="E34" s="18" t="s">
        <v>67</v>
      </c>
      <c r="F34" s="18" t="str">
        <f>VLOOKUP(E34,'September Go Live'!E:F,2,0)</f>
        <v>Hanna Schneider</v>
      </c>
      <c r="G34" s="18" t="s">
        <v>27</v>
      </c>
      <c r="H34" s="20" t="s">
        <v>33</v>
      </c>
      <c r="I34" s="18" t="str">
        <f>VLOOKUP(H34,$AA$1:$AB$9,2,0)</f>
        <v>Saurabh Tyagi</v>
      </c>
      <c r="J34" s="18" t="s">
        <v>23</v>
      </c>
      <c r="K34" s="18" t="s">
        <v>69</v>
      </c>
      <c r="L34" s="18"/>
      <c r="M34" s="18"/>
      <c r="N34" s="18"/>
      <c r="O34" s="18"/>
    </row>
    <row r="35" spans="1:28">
      <c r="A35" s="18" t="s">
        <v>250</v>
      </c>
      <c r="B35" s="18">
        <v>6939</v>
      </c>
      <c r="C35" s="81">
        <v>45951</v>
      </c>
      <c r="D35" s="18">
        <f t="shared" ca="1" si="0"/>
        <v>14</v>
      </c>
      <c r="E35" s="18" t="s">
        <v>67</v>
      </c>
      <c r="F35" s="18" t="str">
        <f>VLOOKUP(E35,'September Go Live'!E:F,2,0)</f>
        <v>Hanna Schneider</v>
      </c>
      <c r="G35" s="18" t="s">
        <v>27</v>
      </c>
      <c r="H35" s="20" t="s">
        <v>33</v>
      </c>
      <c r="I35" s="18" t="str">
        <f>VLOOKUP(H35,$AA$1:$AB$9,2,0)</f>
        <v>Saurabh Tyagi</v>
      </c>
      <c r="J35" s="18" t="s">
        <v>51</v>
      </c>
      <c r="K35" s="18" t="s">
        <v>69</v>
      </c>
      <c r="L35" s="18"/>
      <c r="M35" s="18"/>
      <c r="N35" s="18"/>
      <c r="O35" s="18" t="s">
        <v>251</v>
      </c>
    </row>
    <row r="36" spans="1:28">
      <c r="A36" s="18" t="s">
        <v>252</v>
      </c>
      <c r="B36" s="18">
        <v>6942</v>
      </c>
      <c r="C36" s="81">
        <v>45951</v>
      </c>
      <c r="D36" s="18">
        <f t="shared" ca="1" si="0"/>
        <v>14</v>
      </c>
      <c r="E36" s="18" t="s">
        <v>59</v>
      </c>
      <c r="F36" s="18" t="str">
        <f>VLOOKUP(E36,'September Go Live'!E:F,2,0)</f>
        <v>Hanna Schneider</v>
      </c>
      <c r="G36" s="18" t="s">
        <v>27</v>
      </c>
      <c r="H36" s="20" t="s">
        <v>33</v>
      </c>
      <c r="I36" s="18" t="str">
        <f>VLOOKUP(H36,$AA$1:$AB$9,2,0)</f>
        <v>Saurabh Tyagi</v>
      </c>
      <c r="J36" s="18" t="s">
        <v>39</v>
      </c>
      <c r="K36" s="18" t="s">
        <v>24</v>
      </c>
      <c r="L36" s="18" t="s">
        <v>24</v>
      </c>
      <c r="M36" s="18"/>
      <c r="N36" s="18"/>
      <c r="O36" s="18"/>
    </row>
    <row r="37" spans="1:28">
      <c r="A37" s="18" t="s">
        <v>253</v>
      </c>
      <c r="B37" s="18">
        <v>6994</v>
      </c>
      <c r="C37" s="81">
        <v>45951</v>
      </c>
      <c r="D37" s="18">
        <f t="shared" ca="1" si="0"/>
        <v>14</v>
      </c>
      <c r="E37" s="18" t="s">
        <v>59</v>
      </c>
      <c r="F37" s="18" t="str">
        <f>VLOOKUP(E37,'September Go Live'!E:F,2,0)</f>
        <v>Hanna Schneider</v>
      </c>
      <c r="G37" s="18" t="s">
        <v>27</v>
      </c>
      <c r="H37" s="20" t="s">
        <v>33</v>
      </c>
      <c r="I37" s="18" t="str">
        <f>VLOOKUP(H37,$AA$1:$AB$9,2,0)</f>
        <v>Saurabh Tyagi</v>
      </c>
      <c r="J37" s="18" t="s">
        <v>28</v>
      </c>
      <c r="K37" s="18" t="s">
        <v>24</v>
      </c>
      <c r="L37" s="18"/>
      <c r="M37" s="18"/>
      <c r="N37" s="18"/>
      <c r="O37" s="18"/>
    </row>
    <row r="38" spans="1:28">
      <c r="A38" s="18" t="s">
        <v>254</v>
      </c>
      <c r="B38" s="18">
        <v>6938</v>
      </c>
      <c r="C38" s="81">
        <v>45951</v>
      </c>
      <c r="D38" s="18">
        <f t="shared" ca="1" si="0"/>
        <v>14</v>
      </c>
      <c r="E38" s="18" t="s">
        <v>59</v>
      </c>
      <c r="F38" s="18" t="str">
        <f>VLOOKUP(E38,'September Go Live'!E:F,2,0)</f>
        <v>Hanna Schneider</v>
      </c>
      <c r="G38" s="18" t="s">
        <v>27</v>
      </c>
      <c r="H38" s="20" t="s">
        <v>33</v>
      </c>
      <c r="I38" s="18" t="str">
        <f>VLOOKUP(H38,$AA$1:$AB$9,2,0)</f>
        <v>Saurabh Tyagi</v>
      </c>
      <c r="J38" s="18" t="s">
        <v>23</v>
      </c>
      <c r="K38" s="18" t="s">
        <v>24</v>
      </c>
      <c r="L38" s="18"/>
      <c r="M38" s="18"/>
      <c r="N38" s="18"/>
      <c r="O38" s="18"/>
    </row>
    <row r="39" spans="1:28">
      <c r="A39" s="18" t="s">
        <v>255</v>
      </c>
      <c r="B39" s="18">
        <v>6937</v>
      </c>
      <c r="C39" s="81">
        <v>45951</v>
      </c>
      <c r="D39" s="18">
        <f t="shared" ca="1" si="0"/>
        <v>14</v>
      </c>
      <c r="E39" s="18" t="s">
        <v>59</v>
      </c>
      <c r="F39" s="18" t="str">
        <f>VLOOKUP(E39,'September Go Live'!E:F,2,0)</f>
        <v>Hanna Schneider</v>
      </c>
      <c r="G39" s="18" t="s">
        <v>27</v>
      </c>
      <c r="H39" s="20" t="s">
        <v>33</v>
      </c>
      <c r="I39" s="18" t="str">
        <f>VLOOKUP(H39,$AA$1:$AB$9,2,0)</f>
        <v>Saurabh Tyagi</v>
      </c>
      <c r="J39" s="18" t="s">
        <v>51</v>
      </c>
      <c r="K39" s="18" t="s">
        <v>24</v>
      </c>
      <c r="L39" s="18"/>
      <c r="M39" s="18"/>
      <c r="N39" s="18"/>
      <c r="O39" s="18"/>
    </row>
    <row r="40" spans="1:28">
      <c r="A40" s="18" t="s">
        <v>256</v>
      </c>
      <c r="B40" s="18">
        <v>6720</v>
      </c>
      <c r="C40" s="81">
        <v>45956</v>
      </c>
      <c r="D40" s="18">
        <f t="shared" ca="1" si="0"/>
        <v>19</v>
      </c>
      <c r="E40" s="18" t="s">
        <v>56</v>
      </c>
      <c r="F40" s="18" t="str">
        <f>VLOOKUP(E40,'September Go Live'!E:F,2,0)</f>
        <v>John Hurst</v>
      </c>
      <c r="G40" s="18" t="s">
        <v>27</v>
      </c>
      <c r="H40" s="20" t="s">
        <v>41</v>
      </c>
      <c r="I40" s="18" t="str">
        <f>VLOOKUP(H40,$AA$1:$AB$9,2,0)</f>
        <v>John Hurst</v>
      </c>
      <c r="J40" s="18" t="s">
        <v>23</v>
      </c>
      <c r="K40" s="18" t="s">
        <v>24</v>
      </c>
      <c r="L40" s="18"/>
      <c r="M40" s="18"/>
      <c r="N40" s="18"/>
      <c r="O40" s="18"/>
    </row>
    <row r="41" spans="1:28">
      <c r="A41" s="18" t="s">
        <v>257</v>
      </c>
      <c r="B41" s="18">
        <v>6722</v>
      </c>
      <c r="C41" s="81">
        <v>45956</v>
      </c>
      <c r="D41" s="18">
        <f t="shared" ca="1" si="0"/>
        <v>19</v>
      </c>
      <c r="E41" s="18" t="s">
        <v>56</v>
      </c>
      <c r="F41" s="18" t="str">
        <f>VLOOKUP(E41,'September Go Live'!E:F,2,0)</f>
        <v>John Hurst</v>
      </c>
      <c r="G41" s="18" t="s">
        <v>27</v>
      </c>
      <c r="H41" s="20" t="s">
        <v>41</v>
      </c>
      <c r="I41" s="18" t="str">
        <f>VLOOKUP(H41,$AA$1:$AB$9,2,0)</f>
        <v>John Hurst</v>
      </c>
      <c r="J41" s="18" t="s">
        <v>51</v>
      </c>
      <c r="K41" s="18" t="s">
        <v>24</v>
      </c>
      <c r="L41" s="18"/>
      <c r="M41" s="18"/>
      <c r="N41" s="18"/>
      <c r="O41" s="18"/>
    </row>
    <row r="42" spans="1:28">
      <c r="A42" s="18" t="s">
        <v>258</v>
      </c>
      <c r="B42" s="38">
        <v>6997</v>
      </c>
      <c r="C42" s="81">
        <v>45957</v>
      </c>
      <c r="D42" s="18">
        <f ca="1">IF(C42-TODAY()&lt;0,"NA",C42-TODAY())</f>
        <v>20</v>
      </c>
      <c r="E42" s="18" t="s">
        <v>36</v>
      </c>
      <c r="F42" s="18" t="str">
        <f>VLOOKUP(E42,'September Go Live'!E:F,2,0)</f>
        <v>Hanna Schneider</v>
      </c>
      <c r="G42" s="18" t="s">
        <v>38</v>
      </c>
      <c r="H42" s="20" t="s">
        <v>33</v>
      </c>
      <c r="I42" s="18" t="str">
        <f>VLOOKUP(H42,$AA$1:$AB$9,2,0)</f>
        <v>Saurabh Tyagi</v>
      </c>
      <c r="J42" s="18" t="s">
        <v>28</v>
      </c>
      <c r="K42" s="18" t="s">
        <v>24</v>
      </c>
      <c r="L42" s="18"/>
      <c r="M42" s="18"/>
      <c r="N42" s="18"/>
      <c r="O42" s="18"/>
      <c r="AA42" s="8"/>
      <c r="AB42" s="13"/>
    </row>
    <row r="43" spans="1:28">
      <c r="A43" s="18" t="s">
        <v>259</v>
      </c>
      <c r="B43" s="18">
        <v>6996</v>
      </c>
      <c r="C43" s="81">
        <v>45958</v>
      </c>
      <c r="D43" s="18">
        <f t="shared" ca="1" si="0"/>
        <v>21</v>
      </c>
      <c r="E43" s="18" t="s">
        <v>71</v>
      </c>
      <c r="F43" s="18" t="s">
        <v>65</v>
      </c>
      <c r="G43" s="18" t="s">
        <v>27</v>
      </c>
      <c r="H43" s="20" t="s">
        <v>44</v>
      </c>
      <c r="I43" s="18" t="str">
        <f>VLOOKUP(H43,$AA$1:$AB$9,2,0)</f>
        <v>Alex Rust</v>
      </c>
      <c r="J43" s="18" t="s">
        <v>39</v>
      </c>
      <c r="K43" s="18" t="s">
        <v>69</v>
      </c>
      <c r="L43" s="18" t="s">
        <v>24</v>
      </c>
      <c r="M43" s="18"/>
      <c r="N43" s="18"/>
      <c r="O43" s="18"/>
    </row>
    <row r="44" spans="1:28">
      <c r="A44" s="18" t="s">
        <v>260</v>
      </c>
      <c r="B44" s="18">
        <v>6974</v>
      </c>
      <c r="C44" s="81">
        <v>45958</v>
      </c>
      <c r="D44" s="18">
        <f t="shared" ca="1" si="0"/>
        <v>21</v>
      </c>
      <c r="E44" s="18" t="s">
        <v>26</v>
      </c>
      <c r="F44" s="18" t="str">
        <f>VLOOKUP(E44,'September Go Live'!E:F,2,0)</f>
        <v>Steven Konieczny</v>
      </c>
      <c r="G44" s="18" t="s">
        <v>27</v>
      </c>
      <c r="H44" s="20" t="s">
        <v>22</v>
      </c>
      <c r="I44" s="18" t="str">
        <f>VLOOKUP(H44,$AA$1:$AB$9,2,0)</f>
        <v>Joey McCollom</v>
      </c>
      <c r="J44" s="18" t="s">
        <v>28</v>
      </c>
      <c r="K44" s="18" t="s">
        <v>24</v>
      </c>
      <c r="L44" s="18"/>
      <c r="M44" s="18"/>
      <c r="N44" s="18"/>
      <c r="O44" s="18"/>
    </row>
    <row r="45" spans="1:28">
      <c r="A45" s="18" t="s">
        <v>261</v>
      </c>
      <c r="B45" s="18">
        <v>6746</v>
      </c>
      <c r="C45" s="81">
        <v>45958</v>
      </c>
      <c r="D45" s="18">
        <f t="shared" ca="1" si="0"/>
        <v>21</v>
      </c>
      <c r="E45" s="18" t="s">
        <v>71</v>
      </c>
      <c r="F45" s="18" t="s">
        <v>65</v>
      </c>
      <c r="G45" s="18" t="s">
        <v>27</v>
      </c>
      <c r="H45" s="20" t="s">
        <v>44</v>
      </c>
      <c r="I45" s="18" t="str">
        <f>VLOOKUP(H45,$AA$1:$AB$9,2,0)</f>
        <v>Alex Rust</v>
      </c>
      <c r="J45" s="18" t="s">
        <v>23</v>
      </c>
      <c r="K45" s="18" t="s">
        <v>24</v>
      </c>
      <c r="L45" s="18"/>
      <c r="M45" s="18"/>
      <c r="N45" s="18"/>
      <c r="O45" s="18"/>
    </row>
    <row r="46" spans="1:28">
      <c r="A46" s="18" t="s">
        <v>262</v>
      </c>
      <c r="B46" s="18">
        <v>7040</v>
      </c>
      <c r="C46" s="81">
        <v>45958</v>
      </c>
      <c r="D46" s="18">
        <f t="shared" ca="1" si="0"/>
        <v>21</v>
      </c>
      <c r="E46" s="18" t="s">
        <v>19</v>
      </c>
      <c r="F46" s="18" t="str">
        <f>VLOOKUP(E46,'September Go Live'!E:F,2,0)</f>
        <v>Steven Konieczny</v>
      </c>
      <c r="G46" s="18" t="s">
        <v>21</v>
      </c>
      <c r="H46" s="20" t="s">
        <v>44</v>
      </c>
      <c r="I46" s="18" t="str">
        <f>VLOOKUP(H46,$AA$1:$AB$9,2,0)</f>
        <v>Alex Rust</v>
      </c>
      <c r="J46" s="18" t="s">
        <v>28</v>
      </c>
      <c r="K46" s="18" t="s">
        <v>69</v>
      </c>
      <c r="L46" s="18"/>
      <c r="M46" s="18"/>
      <c r="N46" s="18"/>
      <c r="O46" s="18"/>
    </row>
    <row r="47" spans="1:28">
      <c r="A47" s="18" t="s">
        <v>263</v>
      </c>
      <c r="B47" s="18">
        <v>6976</v>
      </c>
      <c r="C47" s="81">
        <v>45958</v>
      </c>
      <c r="D47" s="18">
        <f t="shared" ca="1" si="0"/>
        <v>21</v>
      </c>
      <c r="E47" s="18" t="s">
        <v>26</v>
      </c>
      <c r="F47" s="18" t="str">
        <f>VLOOKUP(E47,'September Go Live'!E:F,2,0)</f>
        <v>Steven Konieczny</v>
      </c>
      <c r="G47" s="18" t="s">
        <v>27</v>
      </c>
      <c r="H47" s="20" t="s">
        <v>22</v>
      </c>
      <c r="I47" s="18" t="str">
        <f>VLOOKUP(H47,$AA$1:$AB$9,2,0)</f>
        <v>Joey McCollom</v>
      </c>
      <c r="J47" s="18" t="s">
        <v>51</v>
      </c>
      <c r="K47" s="18" t="s">
        <v>24</v>
      </c>
      <c r="L47" s="18"/>
      <c r="M47" s="18"/>
      <c r="N47" s="18"/>
      <c r="O47" s="18"/>
    </row>
    <row r="48" spans="1:28">
      <c r="A48" s="18" t="s">
        <v>264</v>
      </c>
      <c r="B48" s="18"/>
      <c r="C48" s="81">
        <v>45958</v>
      </c>
      <c r="D48" s="18">
        <f t="shared" ca="1" si="0"/>
        <v>21</v>
      </c>
      <c r="E48" s="18" t="s">
        <v>26</v>
      </c>
      <c r="F48" s="18" t="str">
        <f>VLOOKUP(E48,'September Go Live'!E:F,2,0)</f>
        <v>Steven Konieczny</v>
      </c>
      <c r="G48" s="18" t="s">
        <v>27</v>
      </c>
      <c r="H48" s="20" t="s">
        <v>22</v>
      </c>
      <c r="I48" s="18" t="str">
        <f>VLOOKUP(H48,$AA$1:$AB$9,2,0)</f>
        <v>Joey McCollom</v>
      </c>
      <c r="J48" s="18" t="s">
        <v>39</v>
      </c>
      <c r="K48" s="18" t="s">
        <v>69</v>
      </c>
      <c r="L48" s="18" t="s">
        <v>24</v>
      </c>
      <c r="M48" s="18"/>
      <c r="N48" s="18"/>
      <c r="O48" s="18"/>
    </row>
    <row r="49" spans="1:15">
      <c r="A49" s="18" t="s">
        <v>265</v>
      </c>
      <c r="B49" s="18"/>
      <c r="C49" s="81">
        <v>45958</v>
      </c>
      <c r="D49" s="18">
        <f t="shared" ca="1" si="0"/>
        <v>21</v>
      </c>
      <c r="E49" s="18" t="s">
        <v>26</v>
      </c>
      <c r="F49" s="18" t="str">
        <f>VLOOKUP(E49,'September Go Live'!E:F,2,0)</f>
        <v>Steven Konieczny</v>
      </c>
      <c r="G49" s="18" t="s">
        <v>27</v>
      </c>
      <c r="H49" s="20" t="s">
        <v>22</v>
      </c>
      <c r="I49" s="18" t="str">
        <f>VLOOKUP(H49,$AA$1:$AB$9,2,0)</f>
        <v>Joey McCollom</v>
      </c>
      <c r="J49" s="18" t="s">
        <v>23</v>
      </c>
      <c r="K49" s="18" t="s">
        <v>69</v>
      </c>
      <c r="L49" s="18"/>
      <c r="M49" s="18"/>
      <c r="N49" s="18"/>
      <c r="O49" s="18"/>
    </row>
    <row r="50" spans="1:15">
      <c r="A50" s="18" t="s">
        <v>266</v>
      </c>
      <c r="B50" s="18"/>
      <c r="C50" s="81">
        <v>45958</v>
      </c>
      <c r="D50" s="18">
        <f t="shared" ca="1" si="0"/>
        <v>21</v>
      </c>
      <c r="E50" s="18" t="s">
        <v>26</v>
      </c>
      <c r="F50" s="18" t="str">
        <f>VLOOKUP(E50,'September Go Live'!E:F,2,0)</f>
        <v>Steven Konieczny</v>
      </c>
      <c r="G50" s="18" t="s">
        <v>27</v>
      </c>
      <c r="H50" s="20" t="s">
        <v>22</v>
      </c>
      <c r="I50" s="18" t="str">
        <f>VLOOKUP(H50,$AA$1:$AB$9,2,0)</f>
        <v>Joey McCollom</v>
      </c>
      <c r="J50" s="18" t="s">
        <v>51</v>
      </c>
      <c r="K50" s="18" t="s">
        <v>69</v>
      </c>
      <c r="L50" s="18"/>
      <c r="M50" s="18"/>
      <c r="N50" s="18"/>
      <c r="O50" s="18" t="s">
        <v>251</v>
      </c>
    </row>
    <row r="51" spans="1:15">
      <c r="A51" s="18" t="s">
        <v>267</v>
      </c>
      <c r="B51" s="18">
        <v>6973</v>
      </c>
      <c r="C51" s="81">
        <v>45958</v>
      </c>
      <c r="D51" s="18">
        <f t="shared" ca="1" si="0"/>
        <v>21</v>
      </c>
      <c r="E51" s="18" t="s">
        <v>54</v>
      </c>
      <c r="F51" s="18" t="str">
        <f>VLOOKUP(E51,'September Go Live'!E:F,2,0)</f>
        <v>Hanna Schneider</v>
      </c>
      <c r="G51" s="18" t="s">
        <v>27</v>
      </c>
      <c r="H51" s="20" t="s">
        <v>33</v>
      </c>
      <c r="I51" s="18" t="str">
        <f>VLOOKUP(H51,$AA$1:$AB$9,2,0)</f>
        <v>Saurabh Tyagi</v>
      </c>
      <c r="J51" s="18" t="s">
        <v>28</v>
      </c>
      <c r="K51" s="18" t="s">
        <v>24</v>
      </c>
      <c r="L51" s="18"/>
      <c r="M51" s="18"/>
      <c r="N51" s="18"/>
      <c r="O51" s="18"/>
    </row>
    <row r="52" spans="1:15">
      <c r="A52" s="18" t="s">
        <v>268</v>
      </c>
      <c r="B52" s="18">
        <v>6961</v>
      </c>
      <c r="C52" s="81">
        <v>45958</v>
      </c>
      <c r="D52" s="18">
        <f t="shared" ca="1" si="0"/>
        <v>21</v>
      </c>
      <c r="E52" s="18" t="s">
        <v>19</v>
      </c>
      <c r="F52" s="18" t="str">
        <f>VLOOKUP(E52,'September Go Live'!E:F,2,0)</f>
        <v>Steven Konieczny</v>
      </c>
      <c r="G52" s="18" t="s">
        <v>27</v>
      </c>
      <c r="H52" s="20" t="s">
        <v>22</v>
      </c>
      <c r="I52" s="18" t="str">
        <f>VLOOKUP(H52,$AA$1:$AB$9,2,0)</f>
        <v>Joey McCollom</v>
      </c>
      <c r="J52" s="18" t="s">
        <v>23</v>
      </c>
      <c r="K52" s="18" t="s">
        <v>24</v>
      </c>
      <c r="L52" s="18"/>
      <c r="M52" s="18"/>
      <c r="N52" s="18"/>
      <c r="O52" s="18"/>
    </row>
    <row r="53" spans="1:15">
      <c r="A53" s="18" t="s">
        <v>269</v>
      </c>
      <c r="B53" s="18">
        <v>6962</v>
      </c>
      <c r="C53" s="81">
        <v>45958</v>
      </c>
      <c r="D53" s="18">
        <f t="shared" ca="1" si="0"/>
        <v>21</v>
      </c>
      <c r="E53" s="18" t="s">
        <v>19</v>
      </c>
      <c r="F53" s="18" t="str">
        <f>VLOOKUP(E53,'September Go Live'!E:F,2,0)</f>
        <v>Steven Konieczny</v>
      </c>
      <c r="G53" s="18" t="s">
        <v>27</v>
      </c>
      <c r="H53" s="20" t="s">
        <v>22</v>
      </c>
      <c r="I53" s="18" t="str">
        <f>VLOOKUP(H53,$AA$1:$AB$9,2,0)</f>
        <v>Joey McCollom</v>
      </c>
      <c r="J53" s="18" t="s">
        <v>51</v>
      </c>
      <c r="K53" s="18" t="s">
        <v>24</v>
      </c>
      <c r="L53" s="18"/>
      <c r="M53" s="18"/>
      <c r="N53" s="18"/>
      <c r="O53" s="18"/>
    </row>
    <row r="54" spans="1:15">
      <c r="A54" s="18" t="s">
        <v>270</v>
      </c>
      <c r="B54" s="45">
        <v>6978</v>
      </c>
      <c r="C54" s="81">
        <v>45958</v>
      </c>
      <c r="D54" s="18">
        <f t="shared" ca="1" si="0"/>
        <v>21</v>
      </c>
      <c r="E54" s="18" t="s">
        <v>85</v>
      </c>
      <c r="F54" s="18" t="str">
        <f>VLOOKUP(E54,'September Go Live'!E:F,2,0)</f>
        <v>Angie Bogart</v>
      </c>
      <c r="G54" s="18" t="s">
        <v>27</v>
      </c>
      <c r="H54" s="20" t="s">
        <v>44</v>
      </c>
      <c r="I54" s="18" t="str">
        <f>VLOOKUP(H54,$AA$1:$AB$9,2,0)</f>
        <v>Alex Rust</v>
      </c>
      <c r="J54" s="18" t="s">
        <v>51</v>
      </c>
      <c r="K54" s="18" t="s">
        <v>24</v>
      </c>
      <c r="L54" s="18"/>
      <c r="M54" s="18"/>
      <c r="N54" s="18"/>
      <c r="O54" s="18"/>
    </row>
    <row r="55" spans="1:15" ht="15.75" customHeight="1">
      <c r="A55" s="18" t="s">
        <v>271</v>
      </c>
      <c r="B55" s="45">
        <v>6975</v>
      </c>
      <c r="C55" s="81">
        <v>45958</v>
      </c>
      <c r="D55" s="18">
        <f t="shared" ca="1" si="0"/>
        <v>21</v>
      </c>
      <c r="E55" s="18" t="s">
        <v>26</v>
      </c>
      <c r="F55" s="18" t="str">
        <f>VLOOKUP(E55,'September Go Live'!E:F,2,0)</f>
        <v>Steven Konieczny</v>
      </c>
      <c r="G55" s="18" t="s">
        <v>27</v>
      </c>
      <c r="H55" s="18" t="s">
        <v>22</v>
      </c>
      <c r="I55" s="18" t="str">
        <f>VLOOKUP(H55,$AA$1:$AB$9,2,0)</f>
        <v>Joey McCollom</v>
      </c>
      <c r="J55" s="18" t="s">
        <v>51</v>
      </c>
      <c r="K55" s="18" t="s">
        <v>24</v>
      </c>
      <c r="L55" s="18"/>
      <c r="M55" s="18"/>
      <c r="N55" s="18"/>
      <c r="O55" s="18"/>
    </row>
    <row r="56" spans="1:15" ht="15.75" customHeight="1">
      <c r="A56" s="18" t="s">
        <v>272</v>
      </c>
      <c r="B56" s="18">
        <v>6981</v>
      </c>
      <c r="C56" s="81">
        <v>45958</v>
      </c>
      <c r="D56" s="18">
        <f t="shared" ca="1" si="0"/>
        <v>21</v>
      </c>
      <c r="E56" s="18" t="s">
        <v>26</v>
      </c>
      <c r="F56" s="18" t="str">
        <f>VLOOKUP(E56,'September Go Live'!E:F,2,0)</f>
        <v>Steven Konieczny</v>
      </c>
      <c r="G56" s="18" t="s">
        <v>27</v>
      </c>
      <c r="H56" s="20" t="s">
        <v>44</v>
      </c>
      <c r="I56" s="18" t="str">
        <f>VLOOKUP(H56,$AA$1:$AB$9,2,0)</f>
        <v>Alex Rust</v>
      </c>
      <c r="J56" s="18" t="s">
        <v>39</v>
      </c>
      <c r="K56" s="18" t="s">
        <v>69</v>
      </c>
      <c r="L56" s="18" t="s">
        <v>273</v>
      </c>
      <c r="M56" s="18"/>
      <c r="N56" s="18"/>
      <c r="O56" s="18"/>
    </row>
    <row r="57" spans="1:15" ht="15.75" customHeight="1">
      <c r="A57" s="18" t="s">
        <v>274</v>
      </c>
      <c r="B57" s="45">
        <v>6960</v>
      </c>
      <c r="C57" s="81">
        <v>45958</v>
      </c>
      <c r="D57" s="18">
        <f t="shared" ca="1" si="0"/>
        <v>21</v>
      </c>
      <c r="E57" s="18" t="s">
        <v>19</v>
      </c>
      <c r="F57" s="18" t="str">
        <f>VLOOKUP(E57,'September Go Live'!E:F,2,0)</f>
        <v>Steven Konieczny</v>
      </c>
      <c r="G57" s="18" t="s">
        <v>27</v>
      </c>
      <c r="H57" s="18" t="s">
        <v>22</v>
      </c>
      <c r="I57" s="18" t="str">
        <f>VLOOKUP(H57,$AA$1:$AB$9,2,0)</f>
        <v>Joey McCollom</v>
      </c>
      <c r="J57" s="18" t="s">
        <v>39</v>
      </c>
      <c r="K57" s="18" t="s">
        <v>24</v>
      </c>
      <c r="L57" s="18" t="s">
        <v>275</v>
      </c>
      <c r="M57" s="18"/>
      <c r="N57" s="18"/>
      <c r="O57" s="18"/>
    </row>
    <row r="58" spans="1:15">
      <c r="A58" s="31" t="s">
        <v>276</v>
      </c>
      <c r="B58" s="77">
        <v>6977</v>
      </c>
      <c r="C58" s="82">
        <v>45958</v>
      </c>
      <c r="D58" s="31">
        <f t="shared" ca="1" si="0"/>
        <v>21</v>
      </c>
      <c r="E58" s="31" t="s">
        <v>85</v>
      </c>
      <c r="F58" s="31" t="str">
        <f>VLOOKUP(E58,'September Go Live'!E:F,2,0)</f>
        <v>Angie Bogart</v>
      </c>
      <c r="G58" s="31" t="s">
        <v>27</v>
      </c>
      <c r="H58" s="31" t="s">
        <v>44</v>
      </c>
      <c r="I58" s="31" t="str">
        <f>VLOOKUP(H58,$AA$1:$AB$9,2,0)</f>
        <v>Alex Rust</v>
      </c>
      <c r="J58" s="31" t="s">
        <v>23</v>
      </c>
      <c r="K58" s="31" t="s">
        <v>24</v>
      </c>
      <c r="L58" s="31"/>
      <c r="M58" s="31"/>
      <c r="N58" s="31"/>
      <c r="O58" s="31"/>
    </row>
    <row r="59" spans="1:15" s="19" customFormat="1" ht="15.75" customHeight="1">
      <c r="A59" s="19" t="s">
        <v>277</v>
      </c>
      <c r="C59" s="81">
        <v>45958</v>
      </c>
      <c r="D59" s="18">
        <f t="shared" ref="D59" ca="1" si="1">IF(C59-TODAY()&lt;0,"NA",C59-TODAY())</f>
        <v>21</v>
      </c>
      <c r="E59" s="18" t="s">
        <v>36</v>
      </c>
      <c r="F59" s="18" t="str">
        <f>VLOOKUP(E59,'September Go Live'!E:F,2,0)</f>
        <v>Hanna Schneider</v>
      </c>
      <c r="G59" s="18" t="s">
        <v>38</v>
      </c>
      <c r="H59" s="20" t="s">
        <v>33</v>
      </c>
      <c r="I59" s="18" t="str">
        <f>VLOOKUP(H59,$AA$1:$AB$9,2,0)</f>
        <v>Saurabh Tyagi</v>
      </c>
      <c r="J59" s="19" t="s">
        <v>23</v>
      </c>
      <c r="K59" s="19" t="s">
        <v>69</v>
      </c>
    </row>
  </sheetData>
  <autoFilter ref="A1:O59" xr:uid="{7616BD5F-AFD3-40DD-928A-EE9314F4887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480B-29A9-455F-A268-68331B0D089C}">
  <dimension ref="A1:Z59"/>
  <sheetViews>
    <sheetView showGridLines="0" workbookViewId="0">
      <selection activeCell="C2" sqref="C2"/>
    </sheetView>
  </sheetViews>
  <sheetFormatPr defaultColWidth="8.875" defaultRowHeight="15.75" customHeight="1"/>
  <cols>
    <col min="1" max="1" width="45.5" style="37" bestFit="1" customWidth="1"/>
    <col min="2" max="2" width="8.625" style="34" bestFit="1" customWidth="1"/>
    <col min="3" max="3" width="16.25" style="34" bestFit="1" customWidth="1"/>
    <col min="4" max="4" width="13.625" style="34" bestFit="1" customWidth="1"/>
    <col min="5" max="5" width="16.25" style="34" bestFit="1" customWidth="1"/>
    <col min="6" max="6" width="16.25" style="34" customWidth="1"/>
    <col min="7" max="7" width="20.125" style="34" bestFit="1" customWidth="1"/>
    <col min="8" max="8" width="18.75" style="34" bestFit="1" customWidth="1"/>
    <col min="9" max="9" width="13.125" style="34" bestFit="1" customWidth="1"/>
    <col min="10" max="10" width="10.875" style="34" bestFit="1" customWidth="1"/>
    <col min="11" max="11" width="18" style="34" bestFit="1" customWidth="1"/>
    <col min="12" max="12" width="36.125" style="34" bestFit="1" customWidth="1"/>
    <col min="13" max="13" width="23.875" style="34" bestFit="1" customWidth="1"/>
    <col min="14" max="14" width="14.625" style="34" bestFit="1" customWidth="1"/>
    <col min="15" max="15" width="36.125" style="34" bestFit="1" customWidth="1"/>
    <col min="16" max="24" width="8.875" style="34"/>
    <col min="25" max="25" width="18.75" style="34" bestFit="1" customWidth="1"/>
    <col min="26" max="26" width="13.125" style="34" bestFit="1" customWidth="1"/>
    <col min="27" max="16384" width="8.875" style="34"/>
  </cols>
  <sheetData>
    <row r="1" spans="1:2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1" t="s">
        <v>9</v>
      </c>
      <c r="K1" s="41" t="s">
        <v>10</v>
      </c>
      <c r="L1" s="72" t="s">
        <v>14</v>
      </c>
      <c r="M1" s="71" t="s">
        <v>15</v>
      </c>
      <c r="N1" s="71" t="s">
        <v>16</v>
      </c>
      <c r="O1" s="41" t="s">
        <v>17</v>
      </c>
    </row>
    <row r="2" spans="1:26">
      <c r="A2" s="39" t="s">
        <v>278</v>
      </c>
      <c r="B2" s="39">
        <v>6985</v>
      </c>
      <c r="C2" s="80">
        <v>45965</v>
      </c>
      <c r="D2" s="43">
        <f ca="1">IF(C2-TODAY()&lt;0,"NA",C2-TODAY())</f>
        <v>28</v>
      </c>
      <c r="E2" s="39" t="s">
        <v>85</v>
      </c>
      <c r="F2" s="39" t="str">
        <f>VLOOKUP(E2,'October Go Live'!E:F,2,0)</f>
        <v>Angie Bogart</v>
      </c>
      <c r="G2" s="39" t="s">
        <v>27</v>
      </c>
      <c r="H2" s="39" t="s">
        <v>44</v>
      </c>
      <c r="I2" s="19" t="str">
        <f>VLOOKUP(H2,$Y$6:$Z$10,2,0)</f>
        <v>Alex Rust</v>
      </c>
      <c r="J2" s="19" t="s">
        <v>279</v>
      </c>
      <c r="K2" s="19" t="s">
        <v>24</v>
      </c>
      <c r="L2" s="73"/>
      <c r="M2" s="19"/>
      <c r="N2" s="19"/>
      <c r="O2" s="19"/>
    </row>
    <row r="3" spans="1:26">
      <c r="A3" s="39" t="s">
        <v>280</v>
      </c>
      <c r="B3" s="39">
        <v>7060</v>
      </c>
      <c r="C3" s="80">
        <v>45965</v>
      </c>
      <c r="D3" s="43">
        <f t="shared" ref="D3:D51" ca="1" si="0">IF(C3-TODAY()&lt;0,"NA",C3-TODAY())</f>
        <v>28</v>
      </c>
      <c r="E3" s="39" t="s">
        <v>83</v>
      </c>
      <c r="F3" s="39" t="str">
        <f>VLOOKUP(E3,'October Go Live'!E:F,2,0)</f>
        <v>Angie Bogart</v>
      </c>
      <c r="G3" s="39" t="s">
        <v>27</v>
      </c>
      <c r="H3" s="39" t="s">
        <v>33</v>
      </c>
      <c r="I3" s="19" t="str">
        <f>VLOOKUP(H3,$Y$6:$Z$10,2,0)</f>
        <v>Saurabh Tyagi</v>
      </c>
      <c r="J3" s="19" t="s">
        <v>23</v>
      </c>
      <c r="K3" s="19" t="s">
        <v>24</v>
      </c>
      <c r="L3" s="73"/>
      <c r="M3" s="19"/>
      <c r="N3" s="19"/>
      <c r="O3" s="19"/>
    </row>
    <row r="4" spans="1:26">
      <c r="A4" s="39" t="s">
        <v>281</v>
      </c>
      <c r="B4" s="39">
        <v>6993</v>
      </c>
      <c r="C4" s="80">
        <v>45965</v>
      </c>
      <c r="D4" s="43">
        <f t="shared" ca="1" si="0"/>
        <v>28</v>
      </c>
      <c r="E4" s="39" t="s">
        <v>83</v>
      </c>
      <c r="F4" s="39" t="str">
        <f>VLOOKUP(E4,'October Go Live'!E:F,2,0)</f>
        <v>Angie Bogart</v>
      </c>
      <c r="G4" s="39" t="s">
        <v>27</v>
      </c>
      <c r="H4" s="39" t="s">
        <v>44</v>
      </c>
      <c r="I4" s="19" t="str">
        <f>VLOOKUP(H4,$Y$6:$Z$10,2,0)</f>
        <v>Alex Rust</v>
      </c>
      <c r="J4" s="19" t="s">
        <v>39</v>
      </c>
      <c r="K4" s="19" t="s">
        <v>24</v>
      </c>
      <c r="L4" s="73"/>
      <c r="M4" s="19"/>
      <c r="N4" s="19"/>
      <c r="O4" s="19"/>
    </row>
    <row r="5" spans="1:26">
      <c r="A5" s="39" t="s">
        <v>282</v>
      </c>
      <c r="B5" s="39">
        <v>6984</v>
      </c>
      <c r="C5" s="80">
        <v>45965</v>
      </c>
      <c r="D5" s="43">
        <f t="shared" ca="1" si="0"/>
        <v>28</v>
      </c>
      <c r="E5" s="39" t="s">
        <v>85</v>
      </c>
      <c r="F5" s="39" t="str">
        <f>VLOOKUP(E5,'October Go Live'!E:F,2,0)</f>
        <v>Angie Bogart</v>
      </c>
      <c r="G5" s="39" t="s">
        <v>27</v>
      </c>
      <c r="H5" s="39" t="s">
        <v>44</v>
      </c>
      <c r="I5" s="19" t="str">
        <f>VLOOKUP(H5,$Y$6:$Z$10,2,0)</f>
        <v>Alex Rust</v>
      </c>
      <c r="J5" s="19" t="s">
        <v>23</v>
      </c>
      <c r="K5" s="19" t="s">
        <v>24</v>
      </c>
      <c r="L5" s="73"/>
      <c r="M5" s="19"/>
      <c r="N5" s="19"/>
      <c r="O5" s="19"/>
    </row>
    <row r="6" spans="1:26">
      <c r="A6" s="39" t="s">
        <v>283</v>
      </c>
      <c r="B6" s="39">
        <v>6986</v>
      </c>
      <c r="C6" s="80">
        <v>45965</v>
      </c>
      <c r="D6" s="43">
        <f t="shared" ca="1" si="0"/>
        <v>28</v>
      </c>
      <c r="E6" s="39" t="s">
        <v>85</v>
      </c>
      <c r="F6" s="39" t="str">
        <f>VLOOKUP(E6,'October Go Live'!E:F,2,0)</f>
        <v>Angie Bogart</v>
      </c>
      <c r="G6" s="39" t="s">
        <v>27</v>
      </c>
      <c r="H6" s="39" t="s">
        <v>44</v>
      </c>
      <c r="I6" s="19" t="str">
        <f>VLOOKUP(H6,$Y$6:$Z$10,2,0)</f>
        <v>Alex Rust</v>
      </c>
      <c r="J6" s="19" t="s">
        <v>39</v>
      </c>
      <c r="K6" s="19" t="s">
        <v>24</v>
      </c>
      <c r="L6" s="73"/>
      <c r="M6" s="19"/>
      <c r="N6" s="19"/>
      <c r="O6" s="19"/>
      <c r="Y6" s="20" t="s">
        <v>22</v>
      </c>
      <c r="Z6" s="42" t="s">
        <v>31</v>
      </c>
    </row>
    <row r="7" spans="1:26" ht="13.5" customHeight="1">
      <c r="A7" s="39" t="s">
        <v>284</v>
      </c>
      <c r="B7" s="39"/>
      <c r="C7" s="80">
        <v>45965</v>
      </c>
      <c r="D7" s="43">
        <f t="shared" ca="1" si="0"/>
        <v>28</v>
      </c>
      <c r="E7" s="39" t="s">
        <v>85</v>
      </c>
      <c r="F7" s="39" t="str">
        <f>VLOOKUP(E7,'October Go Live'!E:F,2,0)</f>
        <v>Angie Bogart</v>
      </c>
      <c r="G7" s="39" t="s">
        <v>27</v>
      </c>
      <c r="H7" s="39" t="s">
        <v>44</v>
      </c>
      <c r="I7" s="19" t="str">
        <f>VLOOKUP(H7,$Y$6:$Z$10,2,0)</f>
        <v>Alex Rust</v>
      </c>
      <c r="J7" s="19" t="s">
        <v>279</v>
      </c>
      <c r="K7" s="19" t="s">
        <v>24</v>
      </c>
      <c r="L7" s="74"/>
      <c r="M7" s="19"/>
      <c r="N7" s="19"/>
      <c r="O7" s="19"/>
      <c r="Y7" s="20" t="s">
        <v>33</v>
      </c>
      <c r="Z7" s="42" t="s">
        <v>34</v>
      </c>
    </row>
    <row r="8" spans="1:26">
      <c r="A8" s="39" t="s">
        <v>285</v>
      </c>
      <c r="B8" s="39">
        <v>6987</v>
      </c>
      <c r="C8" s="80">
        <v>45965</v>
      </c>
      <c r="D8" s="43">
        <f t="shared" ca="1" si="0"/>
        <v>28</v>
      </c>
      <c r="E8" s="39" t="s">
        <v>85</v>
      </c>
      <c r="F8" s="39" t="str">
        <f>VLOOKUP(E8,'October Go Live'!E:F,2,0)</f>
        <v>Angie Bogart</v>
      </c>
      <c r="G8" s="39" t="s">
        <v>27</v>
      </c>
      <c r="H8" s="39" t="s">
        <v>44</v>
      </c>
      <c r="I8" s="19" t="str">
        <f>VLOOKUP(H8,$Y$6:$Z$10,2,0)</f>
        <v>Alex Rust</v>
      </c>
      <c r="J8" s="19" t="s">
        <v>28</v>
      </c>
      <c r="K8" s="19" t="s">
        <v>24</v>
      </c>
      <c r="L8" s="73"/>
      <c r="M8" s="19"/>
      <c r="N8" s="19"/>
      <c r="O8" s="19"/>
      <c r="Y8" s="20" t="s">
        <v>41</v>
      </c>
      <c r="Z8" s="42" t="s">
        <v>42</v>
      </c>
    </row>
    <row r="9" spans="1:26">
      <c r="A9" s="39" t="s">
        <v>286</v>
      </c>
      <c r="B9" s="39">
        <v>6983</v>
      </c>
      <c r="C9" s="80">
        <v>45965</v>
      </c>
      <c r="D9" s="43">
        <f t="shared" ca="1" si="0"/>
        <v>28</v>
      </c>
      <c r="E9" s="39" t="s">
        <v>85</v>
      </c>
      <c r="F9" s="39" t="str">
        <f>VLOOKUP(E9,'October Go Live'!E:F,2,0)</f>
        <v>Angie Bogart</v>
      </c>
      <c r="G9" s="39" t="s">
        <v>27</v>
      </c>
      <c r="H9" s="39" t="s">
        <v>44</v>
      </c>
      <c r="I9" s="19" t="str">
        <f>VLOOKUP(H9,$Y$6:$Z$10,2,0)</f>
        <v>Alex Rust</v>
      </c>
      <c r="J9" s="19" t="s">
        <v>23</v>
      </c>
      <c r="K9" s="19" t="s">
        <v>69</v>
      </c>
      <c r="L9" s="73" t="s">
        <v>287</v>
      </c>
      <c r="M9" s="19"/>
      <c r="N9" s="19"/>
      <c r="O9" s="19"/>
      <c r="Y9" s="20" t="s">
        <v>44</v>
      </c>
      <c r="Z9" s="42" t="s">
        <v>45</v>
      </c>
    </row>
    <row r="10" spans="1:26">
      <c r="A10" s="39" t="s">
        <v>288</v>
      </c>
      <c r="B10" s="39">
        <v>6929</v>
      </c>
      <c r="C10" s="80">
        <v>45965</v>
      </c>
      <c r="D10" s="43">
        <f t="shared" ca="1" si="0"/>
        <v>28</v>
      </c>
      <c r="E10" s="39" t="s">
        <v>54</v>
      </c>
      <c r="F10" s="39" t="str">
        <f>VLOOKUP(E10,'October Go Live'!E:F,2,0)</f>
        <v>Hanna Schneider</v>
      </c>
      <c r="G10" s="39" t="s">
        <v>27</v>
      </c>
      <c r="H10" s="39" t="s">
        <v>33</v>
      </c>
      <c r="I10" s="19" t="str">
        <f>VLOOKUP(H10,$Y$6:$Z$10,2,0)</f>
        <v>Saurabh Tyagi</v>
      </c>
      <c r="J10" s="19" t="s">
        <v>28</v>
      </c>
      <c r="K10" s="19" t="s">
        <v>24</v>
      </c>
      <c r="L10" s="73"/>
      <c r="M10" s="19"/>
      <c r="N10" s="19"/>
      <c r="O10" s="19"/>
      <c r="Y10" s="20" t="s">
        <v>47</v>
      </c>
      <c r="Z10" s="42" t="s">
        <v>34</v>
      </c>
    </row>
    <row r="11" spans="1:26">
      <c r="A11" s="39" t="s">
        <v>289</v>
      </c>
      <c r="B11" s="39">
        <v>6857</v>
      </c>
      <c r="C11" s="80">
        <v>45965</v>
      </c>
      <c r="D11" s="43">
        <f t="shared" ca="1" si="0"/>
        <v>28</v>
      </c>
      <c r="E11" s="39" t="s">
        <v>71</v>
      </c>
      <c r="F11" s="39" t="str">
        <f>VLOOKUP(E11,'October Go Live'!E:F,2,0)</f>
        <v>Angie Bogart</v>
      </c>
      <c r="G11" s="39" t="s">
        <v>27</v>
      </c>
      <c r="H11" s="39" t="s">
        <v>44</v>
      </c>
      <c r="I11" s="19" t="str">
        <f>VLOOKUP(H11,$Y$6:$Z$10,2,0)</f>
        <v>Alex Rust</v>
      </c>
      <c r="J11" s="19" t="s">
        <v>23</v>
      </c>
      <c r="K11" s="19" t="s">
        <v>24</v>
      </c>
      <c r="L11" s="73"/>
      <c r="M11" s="19"/>
      <c r="N11" s="19"/>
      <c r="O11" s="19"/>
    </row>
    <row r="12" spans="1:26">
      <c r="A12" s="39" t="s">
        <v>290</v>
      </c>
      <c r="B12" s="39">
        <v>7059</v>
      </c>
      <c r="C12" s="80">
        <v>45965</v>
      </c>
      <c r="D12" s="43">
        <f t="shared" ca="1" si="0"/>
        <v>28</v>
      </c>
      <c r="E12" s="39" t="s">
        <v>83</v>
      </c>
      <c r="F12" s="39" t="str">
        <f>VLOOKUP(E12,'October Go Live'!E:F,2,0)</f>
        <v>Angie Bogart</v>
      </c>
      <c r="G12" s="39" t="s">
        <v>27</v>
      </c>
      <c r="H12" s="39" t="s">
        <v>33</v>
      </c>
      <c r="I12" s="19" t="str">
        <f>VLOOKUP(H12,$Y$6:$Z$10,2,0)</f>
        <v>Saurabh Tyagi</v>
      </c>
      <c r="J12" s="19" t="s">
        <v>39</v>
      </c>
      <c r="K12" s="19" t="s">
        <v>24</v>
      </c>
      <c r="L12" s="73"/>
      <c r="M12" s="19"/>
      <c r="N12" s="19"/>
      <c r="O12" s="19"/>
    </row>
    <row r="13" spans="1:26">
      <c r="A13" s="39" t="s">
        <v>291</v>
      </c>
      <c r="B13" s="39">
        <v>7066</v>
      </c>
      <c r="C13" s="80">
        <v>45965</v>
      </c>
      <c r="D13" s="43">
        <f t="shared" ca="1" si="0"/>
        <v>28</v>
      </c>
      <c r="E13" s="39" t="s">
        <v>83</v>
      </c>
      <c r="F13" s="39" t="str">
        <f>VLOOKUP(E13,'October Go Live'!E:F,2,0)</f>
        <v>Angie Bogart</v>
      </c>
      <c r="G13" s="39" t="s">
        <v>27</v>
      </c>
      <c r="H13" s="39" t="s">
        <v>33</v>
      </c>
      <c r="I13" s="19" t="str">
        <f>VLOOKUP(H13,$Y$6:$Z$10,2,0)</f>
        <v>Saurabh Tyagi</v>
      </c>
      <c r="J13" s="19" t="s">
        <v>279</v>
      </c>
      <c r="K13" s="19" t="s">
        <v>24</v>
      </c>
      <c r="L13" s="73"/>
      <c r="M13" s="19"/>
      <c r="N13" s="19"/>
      <c r="O13" s="19"/>
    </row>
    <row r="14" spans="1:26">
      <c r="A14" s="39" t="s">
        <v>292</v>
      </c>
      <c r="B14" s="39">
        <v>7064</v>
      </c>
      <c r="C14" s="80">
        <v>45965</v>
      </c>
      <c r="D14" s="43">
        <f t="shared" ca="1" si="0"/>
        <v>28</v>
      </c>
      <c r="E14" s="39" t="s">
        <v>83</v>
      </c>
      <c r="F14" s="39" t="str">
        <f>VLOOKUP(E14,'October Go Live'!E:F,2,0)</f>
        <v>Angie Bogart</v>
      </c>
      <c r="G14" s="39" t="s">
        <v>27</v>
      </c>
      <c r="H14" s="39" t="s">
        <v>33</v>
      </c>
      <c r="I14" s="19" t="str">
        <f>VLOOKUP(H14,$Y$6:$Z$10,2,0)</f>
        <v>Saurabh Tyagi</v>
      </c>
      <c r="J14" s="19" t="s">
        <v>23</v>
      </c>
      <c r="K14" s="19" t="s">
        <v>24</v>
      </c>
      <c r="L14" s="73"/>
      <c r="M14" s="19"/>
      <c r="N14" s="19"/>
      <c r="O14" s="19"/>
    </row>
    <row r="15" spans="1:26">
      <c r="A15" s="39" t="s">
        <v>293</v>
      </c>
      <c r="B15" s="39"/>
      <c r="C15" s="80">
        <v>45971</v>
      </c>
      <c r="D15" s="43">
        <f t="shared" ca="1" si="0"/>
        <v>34</v>
      </c>
      <c r="E15" s="39" t="s">
        <v>42</v>
      </c>
      <c r="F15" s="39" t="s">
        <v>42</v>
      </c>
      <c r="G15" s="39" t="s">
        <v>27</v>
      </c>
      <c r="H15" s="39" t="s">
        <v>41</v>
      </c>
      <c r="I15" s="19" t="str">
        <f t="shared" ref="I15:I18" si="1">VLOOKUP(H15,$Y$6:$Z$10,2,0)</f>
        <v>John Hurst</v>
      </c>
      <c r="J15" s="19" t="s">
        <v>39</v>
      </c>
      <c r="K15" s="19" t="s">
        <v>69</v>
      </c>
      <c r="L15" s="73"/>
      <c r="M15" s="19"/>
      <c r="N15" s="19"/>
      <c r="O15" s="19"/>
    </row>
    <row r="16" spans="1:26">
      <c r="A16" s="39" t="s">
        <v>294</v>
      </c>
      <c r="B16" s="39"/>
      <c r="C16" s="80">
        <v>45971</v>
      </c>
      <c r="D16" s="43">
        <f t="shared" ca="1" si="0"/>
        <v>34</v>
      </c>
      <c r="E16" s="39" t="s">
        <v>42</v>
      </c>
      <c r="F16" s="39" t="s">
        <v>42</v>
      </c>
      <c r="G16" s="39" t="s">
        <v>27</v>
      </c>
      <c r="H16" s="39" t="s">
        <v>41</v>
      </c>
      <c r="I16" s="19" t="str">
        <f t="shared" si="1"/>
        <v>John Hurst</v>
      </c>
      <c r="J16" s="19" t="s">
        <v>28</v>
      </c>
      <c r="K16" s="19" t="s">
        <v>69</v>
      </c>
      <c r="L16" s="73"/>
      <c r="M16" s="19"/>
      <c r="N16" s="19"/>
      <c r="O16" s="19"/>
    </row>
    <row r="17" spans="1:15">
      <c r="A17" s="39" t="s">
        <v>295</v>
      </c>
      <c r="B17" s="39"/>
      <c r="C17" s="80">
        <v>45971</v>
      </c>
      <c r="D17" s="43">
        <f t="shared" ref="D17" ca="1" si="2">IF(C17-TODAY()&lt;0,"NA",C17-TODAY())</f>
        <v>34</v>
      </c>
      <c r="E17" s="39" t="s">
        <v>42</v>
      </c>
      <c r="F17" s="39" t="s">
        <v>42</v>
      </c>
      <c r="G17" s="39" t="s">
        <v>27</v>
      </c>
      <c r="H17" s="39" t="s">
        <v>41</v>
      </c>
      <c r="I17" s="19" t="str">
        <f t="shared" si="1"/>
        <v>John Hurst</v>
      </c>
      <c r="J17" s="19" t="s">
        <v>23</v>
      </c>
      <c r="K17" s="19" t="s">
        <v>69</v>
      </c>
      <c r="L17" s="73"/>
      <c r="M17" s="19"/>
      <c r="N17" s="19"/>
      <c r="O17" s="19"/>
    </row>
    <row r="18" spans="1:15">
      <c r="A18" s="39" t="s">
        <v>296</v>
      </c>
      <c r="B18" s="39"/>
      <c r="C18" s="80">
        <v>45971</v>
      </c>
      <c r="D18" s="43">
        <f t="shared" ref="D18" ca="1" si="3">IF(C18-TODAY()&lt;0,"NA",C18-TODAY())</f>
        <v>34</v>
      </c>
      <c r="E18" s="39" t="s">
        <v>42</v>
      </c>
      <c r="F18" s="39" t="s">
        <v>42</v>
      </c>
      <c r="G18" s="39" t="s">
        <v>27</v>
      </c>
      <c r="H18" s="39" t="s">
        <v>41</v>
      </c>
      <c r="I18" s="19" t="str">
        <f t="shared" si="1"/>
        <v>John Hurst</v>
      </c>
      <c r="J18" s="19" t="s">
        <v>279</v>
      </c>
      <c r="K18" s="19" t="s">
        <v>69</v>
      </c>
      <c r="L18" s="73"/>
      <c r="M18" s="19"/>
      <c r="N18" s="19"/>
      <c r="O18" s="19"/>
    </row>
    <row r="19" spans="1:15">
      <c r="A19" s="39" t="s">
        <v>297</v>
      </c>
      <c r="B19" s="39"/>
      <c r="C19" s="80">
        <v>45971</v>
      </c>
      <c r="D19" s="43">
        <f t="shared" ref="D19" ca="1" si="4">IF(C19-TODAY()&lt;0,"NA",C19-TODAY())</f>
        <v>34</v>
      </c>
      <c r="E19" s="3" t="s">
        <v>36</v>
      </c>
      <c r="F19" s="3" t="str">
        <f>VLOOKUP(E19,'August Go Live'!$BB$5:$BC$22,2,0)</f>
        <v>Hanna Schneider</v>
      </c>
      <c r="G19" s="3" t="s">
        <v>38</v>
      </c>
      <c r="H19" s="3" t="s">
        <v>44</v>
      </c>
      <c r="I19" s="3" t="s">
        <v>31</v>
      </c>
      <c r="J19" s="19" t="s">
        <v>279</v>
      </c>
      <c r="K19" s="19" t="s">
        <v>69</v>
      </c>
      <c r="L19" s="73"/>
      <c r="M19" s="19"/>
      <c r="N19" s="19"/>
      <c r="O19" s="19"/>
    </row>
    <row r="20" spans="1:15">
      <c r="A20" s="39" t="s">
        <v>298</v>
      </c>
      <c r="B20" s="39">
        <v>7005</v>
      </c>
      <c r="C20" s="80">
        <v>45972</v>
      </c>
      <c r="D20" s="43">
        <f t="shared" ca="1" si="0"/>
        <v>35</v>
      </c>
      <c r="E20" s="39" t="s">
        <v>59</v>
      </c>
      <c r="F20" s="39" t="str">
        <f>VLOOKUP(E20,'October Go Live'!E:F,2,0)</f>
        <v>Hanna Schneider</v>
      </c>
      <c r="G20" s="39" t="s">
        <v>27</v>
      </c>
      <c r="H20" s="39" t="s">
        <v>33</v>
      </c>
      <c r="I20" s="19" t="str">
        <f>VLOOKUP(H20,$Y$6:$Z$10,2,0)</f>
        <v>Saurabh Tyagi</v>
      </c>
      <c r="J20" s="19" t="s">
        <v>39</v>
      </c>
      <c r="K20" s="19" t="s">
        <v>69</v>
      </c>
      <c r="L20" s="73"/>
      <c r="M20" s="19"/>
      <c r="N20" s="19"/>
      <c r="O20" s="19"/>
    </row>
    <row r="21" spans="1:15">
      <c r="A21" s="39" t="s">
        <v>299</v>
      </c>
      <c r="B21" s="39">
        <v>7054</v>
      </c>
      <c r="C21" s="80">
        <v>45972</v>
      </c>
      <c r="D21" s="43">
        <f t="shared" ca="1" si="0"/>
        <v>35</v>
      </c>
      <c r="E21" s="39" t="s">
        <v>59</v>
      </c>
      <c r="F21" s="39" t="str">
        <f>VLOOKUP(E21,'October Go Live'!E:F,2,0)</f>
        <v>Hanna Schneider</v>
      </c>
      <c r="G21" s="39" t="s">
        <v>27</v>
      </c>
      <c r="H21" s="39" t="s">
        <v>33</v>
      </c>
      <c r="I21" s="19" t="str">
        <f>VLOOKUP(H21,$Y$6:$Z$10,2,0)</f>
        <v>Saurabh Tyagi</v>
      </c>
      <c r="J21" s="19" t="s">
        <v>23</v>
      </c>
      <c r="K21" s="19" t="s">
        <v>69</v>
      </c>
      <c r="L21" s="73" t="s">
        <v>287</v>
      </c>
      <c r="M21" s="19"/>
      <c r="N21" s="19"/>
      <c r="O21" s="19"/>
    </row>
    <row r="22" spans="1:15">
      <c r="A22" s="39" t="s">
        <v>300</v>
      </c>
      <c r="B22" s="39">
        <v>6991</v>
      </c>
      <c r="C22" s="80">
        <v>45972</v>
      </c>
      <c r="D22" s="43">
        <f t="shared" ca="1" si="0"/>
        <v>35</v>
      </c>
      <c r="E22" s="39" t="s">
        <v>59</v>
      </c>
      <c r="F22" s="39" t="str">
        <f>VLOOKUP(E22,'October Go Live'!E:F,2,0)</f>
        <v>Hanna Schneider</v>
      </c>
      <c r="G22" s="39" t="s">
        <v>27</v>
      </c>
      <c r="H22" s="39" t="s">
        <v>33</v>
      </c>
      <c r="I22" s="19" t="str">
        <f>VLOOKUP(H22,$Y$6:$Z$10,2,0)</f>
        <v>Saurabh Tyagi</v>
      </c>
      <c r="J22" s="19" t="s">
        <v>279</v>
      </c>
      <c r="K22" s="19" t="s">
        <v>69</v>
      </c>
      <c r="L22" s="73"/>
      <c r="M22" s="19"/>
      <c r="N22" s="19"/>
      <c r="O22" s="19"/>
    </row>
    <row r="23" spans="1:15">
      <c r="A23" s="39" t="s">
        <v>301</v>
      </c>
      <c r="B23" s="39">
        <v>6990</v>
      </c>
      <c r="C23" s="80">
        <v>45972</v>
      </c>
      <c r="D23" s="43">
        <f t="shared" ca="1" si="0"/>
        <v>35</v>
      </c>
      <c r="E23" s="39" t="s">
        <v>59</v>
      </c>
      <c r="F23" s="39" t="str">
        <f>VLOOKUP(E23,'October Go Live'!E:F,2,0)</f>
        <v>Hanna Schneider</v>
      </c>
      <c r="G23" s="39" t="s">
        <v>27</v>
      </c>
      <c r="H23" s="39" t="s">
        <v>33</v>
      </c>
      <c r="I23" s="19" t="str">
        <f>VLOOKUP(H23,$Y$6:$Z$10,2,0)</f>
        <v>Saurabh Tyagi</v>
      </c>
      <c r="J23" s="19" t="s">
        <v>39</v>
      </c>
      <c r="K23" s="19" t="s">
        <v>69</v>
      </c>
      <c r="L23" s="73"/>
      <c r="M23" s="19"/>
      <c r="N23" s="19"/>
      <c r="O23" s="19"/>
    </row>
    <row r="24" spans="1:15">
      <c r="A24" s="39" t="s">
        <v>302</v>
      </c>
      <c r="B24" s="39">
        <v>6992</v>
      </c>
      <c r="C24" s="80">
        <v>45972</v>
      </c>
      <c r="D24" s="43">
        <f t="shared" ca="1" si="0"/>
        <v>35</v>
      </c>
      <c r="E24" s="39" t="s">
        <v>59</v>
      </c>
      <c r="F24" s="39" t="str">
        <f>VLOOKUP(E24,'October Go Live'!E:F,2,0)</f>
        <v>Hanna Schneider</v>
      </c>
      <c r="G24" s="39" t="s">
        <v>27</v>
      </c>
      <c r="H24" s="39" t="s">
        <v>33</v>
      </c>
      <c r="I24" s="19" t="str">
        <f>VLOOKUP(H24,$Y$6:$Z$10,2,0)</f>
        <v>Saurabh Tyagi</v>
      </c>
      <c r="J24" s="19" t="s">
        <v>23</v>
      </c>
      <c r="K24" s="19" t="s">
        <v>69</v>
      </c>
      <c r="L24" s="73"/>
      <c r="M24" s="19"/>
      <c r="N24" s="19"/>
      <c r="O24" s="19"/>
    </row>
    <row r="25" spans="1:15">
      <c r="A25" s="39" t="s">
        <v>303</v>
      </c>
      <c r="B25" s="39">
        <v>6922</v>
      </c>
      <c r="C25" s="80">
        <v>45972</v>
      </c>
      <c r="D25" s="43">
        <f t="shared" ca="1" si="0"/>
        <v>35</v>
      </c>
      <c r="E25" s="39" t="s">
        <v>67</v>
      </c>
      <c r="F25" s="39" t="str">
        <f>VLOOKUP(E25,'October Go Live'!E:F,2,0)</f>
        <v>Hanna Schneider</v>
      </c>
      <c r="G25" s="39" t="s">
        <v>27</v>
      </c>
      <c r="H25" s="39" t="s">
        <v>41</v>
      </c>
      <c r="I25" s="19"/>
      <c r="J25" s="19" t="s">
        <v>23</v>
      </c>
      <c r="K25" s="19" t="s">
        <v>24</v>
      </c>
      <c r="L25" s="73"/>
      <c r="M25" s="19"/>
      <c r="N25" s="19"/>
      <c r="O25" s="19"/>
    </row>
    <row r="26" spans="1:15">
      <c r="A26" s="39" t="s">
        <v>304</v>
      </c>
      <c r="B26" s="39"/>
      <c r="C26" s="80">
        <v>45972</v>
      </c>
      <c r="D26" s="43">
        <f t="shared" ca="1" si="0"/>
        <v>35</v>
      </c>
      <c r="E26" s="39" t="s">
        <v>62</v>
      </c>
      <c r="F26" s="39" t="str">
        <f>VLOOKUP(E26,'October Go Live'!E:F,2,0)</f>
        <v>Hanna Schneider</v>
      </c>
      <c r="G26" s="39" t="s">
        <v>27</v>
      </c>
      <c r="H26" s="39" t="s">
        <v>33</v>
      </c>
      <c r="I26" s="19" t="str">
        <f>VLOOKUP(H26,$Y$6:$Z$10,2,0)</f>
        <v>Saurabh Tyagi</v>
      </c>
      <c r="J26" s="19" t="s">
        <v>279</v>
      </c>
      <c r="K26" s="19" t="s">
        <v>69</v>
      </c>
      <c r="L26" s="73"/>
      <c r="M26" s="19"/>
      <c r="N26" s="19"/>
      <c r="O26" s="19"/>
    </row>
    <row r="27" spans="1:15">
      <c r="A27" s="39" t="s">
        <v>305</v>
      </c>
      <c r="B27" s="39"/>
      <c r="C27" s="80">
        <v>45972</v>
      </c>
      <c r="D27" s="43">
        <f t="shared" ca="1" si="0"/>
        <v>35</v>
      </c>
      <c r="E27" s="39" t="s">
        <v>62</v>
      </c>
      <c r="F27" s="39" t="str">
        <f>VLOOKUP(E27,'October Go Live'!E:F,2,0)</f>
        <v>Hanna Schneider</v>
      </c>
      <c r="G27" s="39" t="s">
        <v>27</v>
      </c>
      <c r="H27" s="39" t="s">
        <v>33</v>
      </c>
      <c r="I27" s="19" t="str">
        <f>VLOOKUP(H27,$Y$6:$Z$10,2,0)</f>
        <v>Saurabh Tyagi</v>
      </c>
      <c r="J27" s="19" t="s">
        <v>39</v>
      </c>
      <c r="K27" s="19" t="s">
        <v>24</v>
      </c>
      <c r="L27" s="73" t="s">
        <v>306</v>
      </c>
      <c r="M27" s="19"/>
      <c r="N27" s="19"/>
      <c r="O27" s="19"/>
    </row>
    <row r="28" spans="1:15" ht="16.5">
      <c r="A28" s="39" t="s">
        <v>307</v>
      </c>
      <c r="B28" s="39">
        <v>2262</v>
      </c>
      <c r="C28" s="80">
        <v>45972</v>
      </c>
      <c r="D28" s="43">
        <f t="shared" ca="1" si="0"/>
        <v>35</v>
      </c>
      <c r="E28" s="50" t="s">
        <v>85</v>
      </c>
      <c r="F28" s="39" t="str">
        <f>VLOOKUP(E28,'October Go Live'!E:F,2,0)</f>
        <v>Angie Bogart</v>
      </c>
      <c r="G28" s="39" t="s">
        <v>27</v>
      </c>
      <c r="H28" s="39" t="s">
        <v>44</v>
      </c>
      <c r="I28" s="19" t="str">
        <f>VLOOKUP(H28,$Y$6:$Z$10,2,0)</f>
        <v>Alex Rust</v>
      </c>
      <c r="J28" s="19" t="s">
        <v>279</v>
      </c>
      <c r="K28" s="19" t="s">
        <v>24</v>
      </c>
      <c r="L28" s="73"/>
      <c r="M28" s="19"/>
      <c r="N28" s="19"/>
      <c r="O28" s="19"/>
    </row>
    <row r="29" spans="1:15">
      <c r="A29" s="39" t="s">
        <v>308</v>
      </c>
      <c r="B29" s="39">
        <v>7032</v>
      </c>
      <c r="C29" s="80">
        <v>45972</v>
      </c>
      <c r="D29" s="43">
        <f t="shared" ca="1" si="0"/>
        <v>35</v>
      </c>
      <c r="E29" s="39" t="s">
        <v>62</v>
      </c>
      <c r="F29" s="39" t="str">
        <f>VLOOKUP(E29,'October Go Live'!E:F,2,0)</f>
        <v>Hanna Schneider</v>
      </c>
      <c r="G29" s="39" t="s">
        <v>27</v>
      </c>
      <c r="H29" s="39" t="s">
        <v>33</v>
      </c>
      <c r="I29" s="19" t="str">
        <f>VLOOKUP(H29,$Y$6:$Z$10,2,0)</f>
        <v>Saurabh Tyagi</v>
      </c>
      <c r="J29" s="19" t="s">
        <v>279</v>
      </c>
      <c r="K29" s="19" t="s">
        <v>69</v>
      </c>
      <c r="L29" s="73"/>
      <c r="M29" s="19"/>
      <c r="N29" s="19"/>
      <c r="O29" s="19"/>
    </row>
    <row r="30" spans="1:15">
      <c r="A30" s="39" t="s">
        <v>309</v>
      </c>
      <c r="B30" s="39">
        <v>6964</v>
      </c>
      <c r="C30" s="80">
        <v>45972</v>
      </c>
      <c r="D30" s="43">
        <f t="shared" ca="1" si="0"/>
        <v>35</v>
      </c>
      <c r="E30" s="39" t="s">
        <v>67</v>
      </c>
      <c r="F30" s="39" t="str">
        <f>VLOOKUP(E30,'October Go Live'!E:F,2,0)</f>
        <v>Hanna Schneider</v>
      </c>
      <c r="G30" s="39" t="s">
        <v>27</v>
      </c>
      <c r="H30" s="39" t="s">
        <v>33</v>
      </c>
      <c r="I30" s="19" t="str">
        <f>VLOOKUP(H30,$Y$6:$Z$10,2,0)</f>
        <v>Saurabh Tyagi</v>
      </c>
      <c r="J30" s="19" t="s">
        <v>279</v>
      </c>
      <c r="K30" s="19" t="s">
        <v>69</v>
      </c>
      <c r="L30" s="73"/>
      <c r="M30" s="19"/>
      <c r="N30" s="19"/>
      <c r="O30" s="19"/>
    </row>
    <row r="31" spans="1:15">
      <c r="A31" s="39" t="s">
        <v>310</v>
      </c>
      <c r="B31" s="39">
        <v>7004</v>
      </c>
      <c r="C31" s="80">
        <v>45972</v>
      </c>
      <c r="D31" s="43">
        <f t="shared" ca="1" si="0"/>
        <v>35</v>
      </c>
      <c r="E31" s="39" t="s">
        <v>62</v>
      </c>
      <c r="F31" s="39" t="str">
        <f>VLOOKUP(E31,'October Go Live'!E:F,2,0)</f>
        <v>Hanna Schneider</v>
      </c>
      <c r="G31" s="39" t="s">
        <v>27</v>
      </c>
      <c r="H31" s="39" t="s">
        <v>33</v>
      </c>
      <c r="I31" s="19" t="str">
        <f>VLOOKUP(H31,$Y$6:$Z$10,2,0)</f>
        <v>Saurabh Tyagi</v>
      </c>
      <c r="J31" s="19" t="s">
        <v>39</v>
      </c>
      <c r="K31" s="19" t="s">
        <v>24</v>
      </c>
      <c r="L31" s="73"/>
      <c r="M31" s="19"/>
      <c r="N31" s="19"/>
      <c r="O31" s="19"/>
    </row>
    <row r="32" spans="1:15">
      <c r="A32" s="39" t="s">
        <v>110</v>
      </c>
      <c r="B32" s="48">
        <v>6924</v>
      </c>
      <c r="C32" s="80">
        <v>45972</v>
      </c>
      <c r="D32" s="43">
        <f t="shared" ca="1" si="0"/>
        <v>35</v>
      </c>
      <c r="E32" s="39" t="s">
        <v>67</v>
      </c>
      <c r="F32" s="39" t="str">
        <f>VLOOKUP(E32,'October Go Live'!E:F,2,0)</f>
        <v>Hanna Schneider</v>
      </c>
      <c r="G32" s="39" t="s">
        <v>27</v>
      </c>
      <c r="H32" s="39" t="s">
        <v>41</v>
      </c>
      <c r="I32" s="19" t="s">
        <v>34</v>
      </c>
      <c r="J32" s="19" t="s">
        <v>39</v>
      </c>
      <c r="K32" s="19" t="s">
        <v>24</v>
      </c>
      <c r="L32" s="73"/>
      <c r="M32" s="19"/>
      <c r="N32" s="19"/>
      <c r="O32" s="19"/>
    </row>
    <row r="33" spans="1:15">
      <c r="A33" s="39" t="s">
        <v>311</v>
      </c>
      <c r="B33" s="39">
        <v>7043</v>
      </c>
      <c r="C33" s="80">
        <v>45972</v>
      </c>
      <c r="D33" s="43">
        <f t="shared" ca="1" si="0"/>
        <v>35</v>
      </c>
      <c r="E33" s="39" t="s">
        <v>71</v>
      </c>
      <c r="F33" s="39" t="str">
        <f>VLOOKUP(E33,'October Go Live'!E:F,2,0)</f>
        <v>Angie Bogart</v>
      </c>
      <c r="G33" s="39" t="s">
        <v>27</v>
      </c>
      <c r="H33" s="39" t="s">
        <v>44</v>
      </c>
      <c r="I33" s="19" t="str">
        <f>VLOOKUP(H33,$Y$6:$Z$10,2,0)</f>
        <v>Alex Rust</v>
      </c>
      <c r="J33" s="19" t="s">
        <v>39</v>
      </c>
      <c r="K33" s="19" t="s">
        <v>69</v>
      </c>
      <c r="L33" s="73"/>
      <c r="M33" s="19"/>
      <c r="N33" s="19"/>
      <c r="O33" s="19"/>
    </row>
    <row r="34" spans="1:15">
      <c r="A34" s="39" t="s">
        <v>312</v>
      </c>
      <c r="B34" s="39">
        <v>6930</v>
      </c>
      <c r="C34" s="80">
        <v>45972</v>
      </c>
      <c r="D34" s="43">
        <f t="shared" ca="1" si="0"/>
        <v>35</v>
      </c>
      <c r="E34" s="39" t="s">
        <v>83</v>
      </c>
      <c r="F34" s="39" t="str">
        <f>VLOOKUP(E34,'October Go Live'!E:F,2,0)</f>
        <v>Angie Bogart</v>
      </c>
      <c r="G34" s="39" t="s">
        <v>27</v>
      </c>
      <c r="H34" s="39" t="s">
        <v>44</v>
      </c>
      <c r="I34" s="19" t="str">
        <f>VLOOKUP(H34,$Y$6:$Z$10,2,0)</f>
        <v>Alex Rust</v>
      </c>
      <c r="J34" s="19" t="s">
        <v>39</v>
      </c>
      <c r="K34" s="19" t="s">
        <v>24</v>
      </c>
      <c r="L34" s="73"/>
      <c r="M34" s="19"/>
      <c r="N34" s="19"/>
      <c r="O34" s="19"/>
    </row>
    <row r="35" spans="1:15">
      <c r="A35" s="39" t="s">
        <v>313</v>
      </c>
      <c r="B35" s="39">
        <v>7036</v>
      </c>
      <c r="C35" s="80">
        <v>45972</v>
      </c>
      <c r="D35" s="43">
        <f t="shared" ca="1" si="0"/>
        <v>35</v>
      </c>
      <c r="E35" s="39" t="s">
        <v>19</v>
      </c>
      <c r="F35" s="39" t="str">
        <f>VLOOKUP(E35,'October Go Live'!E:F,2,0)</f>
        <v>Steven Konieczny</v>
      </c>
      <c r="G35" s="39" t="s">
        <v>27</v>
      </c>
      <c r="H35" s="39" t="s">
        <v>22</v>
      </c>
      <c r="I35" s="19" t="str">
        <f>VLOOKUP(H35,$Y$6:$Z$10,2,0)</f>
        <v>Joey McCollom</v>
      </c>
      <c r="J35" s="19" t="s">
        <v>23</v>
      </c>
      <c r="K35" s="19" t="s">
        <v>24</v>
      </c>
      <c r="L35" s="73"/>
      <c r="M35" s="19"/>
      <c r="N35" s="19"/>
      <c r="O35" s="19"/>
    </row>
    <row r="36" spans="1:15">
      <c r="A36" s="39" t="s">
        <v>314</v>
      </c>
      <c r="B36" s="39">
        <v>7034</v>
      </c>
      <c r="C36" s="80">
        <v>45972</v>
      </c>
      <c r="D36" s="43">
        <f t="shared" ca="1" si="0"/>
        <v>35</v>
      </c>
      <c r="E36" s="39" t="s">
        <v>19</v>
      </c>
      <c r="F36" s="39" t="str">
        <f>VLOOKUP(E36,'October Go Live'!E:F,2,0)</f>
        <v>Steven Konieczny</v>
      </c>
      <c r="G36" s="39" t="s">
        <v>27</v>
      </c>
      <c r="H36" s="39" t="s">
        <v>22</v>
      </c>
      <c r="I36" s="19" t="str">
        <f>VLOOKUP(H36,$Y$6:$Z$10,2,0)</f>
        <v>Joey McCollom</v>
      </c>
      <c r="J36" s="19" t="s">
        <v>279</v>
      </c>
      <c r="K36" s="19" t="s">
        <v>69</v>
      </c>
      <c r="L36" s="73"/>
      <c r="M36" s="19"/>
      <c r="N36" s="19"/>
      <c r="O36" s="19"/>
    </row>
    <row r="37" spans="1:15">
      <c r="A37" s="39" t="s">
        <v>315</v>
      </c>
      <c r="B37" s="39">
        <v>7035</v>
      </c>
      <c r="C37" s="80">
        <v>45972</v>
      </c>
      <c r="D37" s="43">
        <f t="shared" ca="1" si="0"/>
        <v>35</v>
      </c>
      <c r="E37" s="39" t="s">
        <v>19</v>
      </c>
      <c r="F37" s="39" t="str">
        <f>VLOOKUP(E37,'October Go Live'!E:F,2,0)</f>
        <v>Steven Konieczny</v>
      </c>
      <c r="G37" s="39" t="s">
        <v>27</v>
      </c>
      <c r="H37" s="39" t="s">
        <v>22</v>
      </c>
      <c r="I37" s="19" t="str">
        <f>VLOOKUP(H37,$Y$6:$Z$10,2,0)</f>
        <v>Joey McCollom</v>
      </c>
      <c r="J37" s="19" t="s">
        <v>23</v>
      </c>
      <c r="K37" s="19" t="s">
        <v>24</v>
      </c>
      <c r="L37" s="73"/>
      <c r="M37" s="19"/>
      <c r="N37" s="19"/>
      <c r="O37" s="19"/>
    </row>
    <row r="38" spans="1:15">
      <c r="A38" s="39" t="s">
        <v>316</v>
      </c>
      <c r="B38" s="39">
        <v>7033</v>
      </c>
      <c r="C38" s="80">
        <v>45972</v>
      </c>
      <c r="D38" s="43">
        <f t="shared" ca="1" si="0"/>
        <v>35</v>
      </c>
      <c r="E38" s="39" t="s">
        <v>19</v>
      </c>
      <c r="F38" s="39" t="str">
        <f>VLOOKUP(E38,'October Go Live'!E:F,2,0)</f>
        <v>Steven Konieczny</v>
      </c>
      <c r="G38" s="39" t="s">
        <v>27</v>
      </c>
      <c r="H38" s="39" t="s">
        <v>22</v>
      </c>
      <c r="I38" s="19" t="str">
        <f>VLOOKUP(H38,$Y$6:$Z$10,2,0)</f>
        <v>Joey McCollom</v>
      </c>
      <c r="J38" s="19" t="s">
        <v>279</v>
      </c>
      <c r="K38" s="19" t="s">
        <v>69</v>
      </c>
      <c r="L38" s="73"/>
      <c r="M38" s="19"/>
      <c r="N38" s="19"/>
      <c r="O38" s="19"/>
    </row>
    <row r="39" spans="1:15">
      <c r="A39" s="39" t="s">
        <v>317</v>
      </c>
      <c r="B39" s="39">
        <v>6668</v>
      </c>
      <c r="C39" s="80">
        <v>45977</v>
      </c>
      <c r="D39" s="43">
        <f t="shared" ca="1" si="0"/>
        <v>40</v>
      </c>
      <c r="E39" s="39" t="s">
        <v>56</v>
      </c>
      <c r="F39" s="39" t="str">
        <f>VLOOKUP(E39,'October Go Live'!E:F,2,0)</f>
        <v>John Hurst</v>
      </c>
      <c r="G39" s="39" t="s">
        <v>27</v>
      </c>
      <c r="H39" s="39" t="s">
        <v>41</v>
      </c>
      <c r="I39" s="19" t="str">
        <f>VLOOKUP(H39,$Y$6:$Z$10,2,0)</f>
        <v>John Hurst</v>
      </c>
      <c r="J39" s="19" t="s">
        <v>279</v>
      </c>
      <c r="K39" s="19" t="s">
        <v>24</v>
      </c>
      <c r="L39" s="73"/>
      <c r="M39" s="19"/>
      <c r="N39" s="19"/>
      <c r="O39" s="19"/>
    </row>
    <row r="40" spans="1:15">
      <c r="A40" s="39" t="s">
        <v>318</v>
      </c>
      <c r="B40" s="39">
        <v>6972</v>
      </c>
      <c r="C40" s="80">
        <v>45979</v>
      </c>
      <c r="D40" s="43">
        <f t="shared" ca="1" si="0"/>
        <v>42</v>
      </c>
      <c r="E40" s="39" t="s">
        <v>59</v>
      </c>
      <c r="F40" s="39" t="str">
        <f>VLOOKUP(E40,'October Go Live'!E:F,2,0)</f>
        <v>Hanna Schneider</v>
      </c>
      <c r="G40" s="39" t="s">
        <v>27</v>
      </c>
      <c r="H40" s="39" t="s">
        <v>33</v>
      </c>
      <c r="I40" s="19" t="str">
        <f>VLOOKUP(H40,$Y$6:$Z$10,2,0)</f>
        <v>Saurabh Tyagi</v>
      </c>
      <c r="J40" s="19" t="s">
        <v>39</v>
      </c>
      <c r="K40" s="19" t="s">
        <v>69</v>
      </c>
      <c r="L40" s="73"/>
      <c r="M40" s="19"/>
      <c r="N40" s="19"/>
      <c r="O40" s="19"/>
    </row>
    <row r="41" spans="1:15">
      <c r="A41" s="39" t="s">
        <v>319</v>
      </c>
      <c r="B41" s="39">
        <v>7025</v>
      </c>
      <c r="C41" s="80">
        <v>45979</v>
      </c>
      <c r="D41" s="43">
        <f t="shared" ca="1" si="0"/>
        <v>42</v>
      </c>
      <c r="E41" s="39" t="s">
        <v>54</v>
      </c>
      <c r="F41" s="39" t="str">
        <f>VLOOKUP(E41,'October Go Live'!E:F,2,0)</f>
        <v>Hanna Schneider</v>
      </c>
      <c r="G41" s="39" t="s">
        <v>27</v>
      </c>
      <c r="H41" s="39" t="s">
        <v>33</v>
      </c>
      <c r="I41" s="19" t="str">
        <f>VLOOKUP(H41,$Y$6:$Z$10,2,0)</f>
        <v>Saurabh Tyagi</v>
      </c>
      <c r="J41" s="19" t="s">
        <v>28</v>
      </c>
      <c r="K41" s="19" t="s">
        <v>29</v>
      </c>
      <c r="M41" s="19"/>
      <c r="N41" s="19"/>
      <c r="O41" s="19" t="s">
        <v>320</v>
      </c>
    </row>
    <row r="42" spans="1:15">
      <c r="A42" s="39" t="s">
        <v>321</v>
      </c>
      <c r="B42" s="39">
        <v>7021</v>
      </c>
      <c r="C42" s="80">
        <v>45979</v>
      </c>
      <c r="D42" s="43">
        <f t="shared" ca="1" si="0"/>
        <v>42</v>
      </c>
      <c r="E42" s="39" t="s">
        <v>54</v>
      </c>
      <c r="F42" s="39" t="str">
        <f>VLOOKUP(E42,'October Go Live'!E:F,2,0)</f>
        <v>Hanna Schneider</v>
      </c>
      <c r="G42" s="39" t="s">
        <v>27</v>
      </c>
      <c r="H42" s="39" t="s">
        <v>33</v>
      </c>
      <c r="I42" s="19" t="str">
        <f>VLOOKUP(H42,$Y$6:$Z$10,2,0)</f>
        <v>Saurabh Tyagi</v>
      </c>
      <c r="J42" s="19" t="s">
        <v>23</v>
      </c>
      <c r="K42" s="19" t="s">
        <v>24</v>
      </c>
      <c r="L42" s="73"/>
      <c r="M42" s="19"/>
      <c r="N42" s="19"/>
      <c r="O42" s="19"/>
    </row>
    <row r="43" spans="1:15">
      <c r="A43" s="39" t="s">
        <v>322</v>
      </c>
      <c r="B43" s="39">
        <v>7027</v>
      </c>
      <c r="C43" s="80">
        <v>45979</v>
      </c>
      <c r="D43" s="43">
        <f t="shared" ca="1" si="0"/>
        <v>42</v>
      </c>
      <c r="E43" s="39" t="s">
        <v>54</v>
      </c>
      <c r="F43" s="39" t="str">
        <f>VLOOKUP(E43,'October Go Live'!E:F,2,0)</f>
        <v>Hanna Schneider</v>
      </c>
      <c r="G43" s="39" t="s">
        <v>21</v>
      </c>
      <c r="H43" s="39" t="s">
        <v>33</v>
      </c>
      <c r="I43" s="19" t="str">
        <f>VLOOKUP(H43,$Y$6:$Z$10,2,0)</f>
        <v>Saurabh Tyagi</v>
      </c>
      <c r="J43" s="19" t="s">
        <v>39</v>
      </c>
      <c r="K43" s="19" t="s">
        <v>69</v>
      </c>
      <c r="L43" s="73"/>
      <c r="M43" s="19"/>
      <c r="N43" s="19"/>
      <c r="O43" s="19"/>
    </row>
    <row r="44" spans="1:15">
      <c r="A44" s="39" t="s">
        <v>323</v>
      </c>
      <c r="B44" s="39">
        <v>7026</v>
      </c>
      <c r="C44" s="80">
        <v>45979</v>
      </c>
      <c r="D44" s="43">
        <f t="shared" ca="1" si="0"/>
        <v>42</v>
      </c>
      <c r="E44" s="39" t="s">
        <v>54</v>
      </c>
      <c r="F44" s="39" t="str">
        <f>VLOOKUP(E44,'October Go Live'!E:F,2,0)</f>
        <v>Hanna Schneider</v>
      </c>
      <c r="G44" s="39" t="s">
        <v>27</v>
      </c>
      <c r="H44" s="39" t="s">
        <v>33</v>
      </c>
      <c r="I44" s="19" t="str">
        <f>VLOOKUP(H44,$Y$6:$Z$10,2,0)</f>
        <v>Saurabh Tyagi</v>
      </c>
      <c r="J44" s="19" t="s">
        <v>279</v>
      </c>
      <c r="K44" s="19" t="s">
        <v>69</v>
      </c>
      <c r="L44" s="73"/>
      <c r="M44" s="19"/>
      <c r="N44" s="19"/>
      <c r="O44" s="19"/>
    </row>
    <row r="45" spans="1:15">
      <c r="A45" s="39" t="s">
        <v>324</v>
      </c>
      <c r="B45" s="39">
        <v>7024</v>
      </c>
      <c r="C45" s="80">
        <v>45979</v>
      </c>
      <c r="D45" s="43">
        <f t="shared" ca="1" si="0"/>
        <v>42</v>
      </c>
      <c r="E45" s="39" t="s">
        <v>54</v>
      </c>
      <c r="F45" s="39" t="str">
        <f>VLOOKUP(E45,'October Go Live'!E:F,2,0)</f>
        <v>Hanna Schneider</v>
      </c>
      <c r="G45" s="39" t="s">
        <v>27</v>
      </c>
      <c r="H45" s="39" t="s">
        <v>33</v>
      </c>
      <c r="I45" s="19" t="str">
        <f>VLOOKUP(H45,$Y$6:$Z$10,2,0)</f>
        <v>Saurabh Tyagi</v>
      </c>
      <c r="J45" s="19" t="s">
        <v>39</v>
      </c>
      <c r="K45" s="55" t="s">
        <v>24</v>
      </c>
      <c r="L45" s="73"/>
      <c r="M45" s="19"/>
      <c r="N45" s="19"/>
      <c r="O45" s="19"/>
    </row>
    <row r="46" spans="1:15">
      <c r="A46" s="39" t="s">
        <v>325</v>
      </c>
      <c r="B46" s="39">
        <v>7022</v>
      </c>
      <c r="C46" s="80">
        <v>45979</v>
      </c>
      <c r="D46" s="43">
        <f t="shared" ca="1" si="0"/>
        <v>42</v>
      </c>
      <c r="E46" s="39" t="s">
        <v>54</v>
      </c>
      <c r="F46" s="39" t="str">
        <f>VLOOKUP(E46,'October Go Live'!E:F,2,0)</f>
        <v>Hanna Schneider</v>
      </c>
      <c r="G46" s="39" t="s">
        <v>27</v>
      </c>
      <c r="H46" s="39" t="s">
        <v>33</v>
      </c>
      <c r="I46" s="19" t="str">
        <f>VLOOKUP(H46,$Y$6:$Z$10,2,0)</f>
        <v>Saurabh Tyagi</v>
      </c>
      <c r="J46" s="19" t="s">
        <v>279</v>
      </c>
      <c r="K46" s="19" t="s">
        <v>24</v>
      </c>
      <c r="L46" s="73"/>
      <c r="M46" s="19"/>
      <c r="N46" s="19"/>
      <c r="O46" s="19"/>
    </row>
    <row r="47" spans="1:15">
      <c r="A47" s="39" t="s">
        <v>326</v>
      </c>
      <c r="B47" s="39">
        <v>7023</v>
      </c>
      <c r="C47" s="80">
        <v>45979</v>
      </c>
      <c r="D47" s="43">
        <f t="shared" ca="1" si="0"/>
        <v>42</v>
      </c>
      <c r="E47" s="39" t="s">
        <v>54</v>
      </c>
      <c r="F47" s="39" t="str">
        <f>VLOOKUP(E47,'October Go Live'!E:F,2,0)</f>
        <v>Hanna Schneider</v>
      </c>
      <c r="G47" s="39" t="s">
        <v>27</v>
      </c>
      <c r="H47" s="39" t="s">
        <v>33</v>
      </c>
      <c r="I47" s="19" t="str">
        <f>VLOOKUP(H47,$Y$6:$Z$10,2,0)</f>
        <v>Saurabh Tyagi</v>
      </c>
      <c r="J47" s="19" t="s">
        <v>23</v>
      </c>
      <c r="K47" s="19" t="s">
        <v>24</v>
      </c>
      <c r="L47" s="73"/>
      <c r="M47" s="19"/>
      <c r="N47" s="19"/>
      <c r="O47" s="19"/>
    </row>
    <row r="48" spans="1:15">
      <c r="A48" s="39" t="s">
        <v>327</v>
      </c>
      <c r="B48" s="39">
        <v>6963</v>
      </c>
      <c r="C48" s="80">
        <v>45979</v>
      </c>
      <c r="D48" s="43">
        <f t="shared" ca="1" si="0"/>
        <v>42</v>
      </c>
      <c r="E48" s="39" t="s">
        <v>19</v>
      </c>
      <c r="F48" s="39" t="str">
        <f>VLOOKUP(E48,'October Go Live'!E:F,2,0)</f>
        <v>Steven Konieczny</v>
      </c>
      <c r="G48" s="39" t="s">
        <v>27</v>
      </c>
      <c r="H48" s="39" t="s">
        <v>22</v>
      </c>
      <c r="I48" s="19" t="str">
        <f>VLOOKUP(H48,$Y$6:$Z$10,2,0)</f>
        <v>Joey McCollom</v>
      </c>
      <c r="J48" s="19" t="s">
        <v>279</v>
      </c>
      <c r="K48" s="19" t="s">
        <v>24</v>
      </c>
      <c r="L48" s="73"/>
      <c r="M48" s="19"/>
      <c r="N48" s="19"/>
      <c r="O48" s="19"/>
    </row>
    <row r="49" spans="1:16">
      <c r="A49" s="39" t="s">
        <v>328</v>
      </c>
      <c r="B49" s="39">
        <v>7019</v>
      </c>
      <c r="C49" s="80">
        <v>45979</v>
      </c>
      <c r="D49" s="43">
        <f t="shared" ca="1" si="0"/>
        <v>42</v>
      </c>
      <c r="E49" s="39" t="s">
        <v>83</v>
      </c>
      <c r="F49" s="39" t="str">
        <f>VLOOKUP(E49,'October Go Live'!E:F,2,0)</f>
        <v>Angie Bogart</v>
      </c>
      <c r="G49" s="39" t="s">
        <v>27</v>
      </c>
      <c r="H49" s="39" t="s">
        <v>33</v>
      </c>
      <c r="I49" s="19" t="str">
        <f>VLOOKUP(H49,$Y$6:$Z$10,2,0)</f>
        <v>Saurabh Tyagi</v>
      </c>
      <c r="J49" s="19" t="s">
        <v>39</v>
      </c>
      <c r="K49" s="55" t="s">
        <v>24</v>
      </c>
      <c r="L49" s="73"/>
      <c r="M49" s="19"/>
      <c r="N49" s="19"/>
      <c r="O49" s="19"/>
    </row>
    <row r="50" spans="1:16">
      <c r="A50" s="49" t="s">
        <v>329</v>
      </c>
      <c r="B50" s="49">
        <v>7017</v>
      </c>
      <c r="C50" s="80">
        <v>45979</v>
      </c>
      <c r="D50" s="43">
        <f t="shared" ca="1" si="0"/>
        <v>42</v>
      </c>
      <c r="E50" s="49" t="s">
        <v>83</v>
      </c>
      <c r="F50" s="39" t="str">
        <f>VLOOKUP(E50,'October Go Live'!E:F,2,0)</f>
        <v>Angie Bogart</v>
      </c>
      <c r="G50" s="49" t="s">
        <v>27</v>
      </c>
      <c r="H50" s="49" t="s">
        <v>33</v>
      </c>
      <c r="I50" s="28" t="str">
        <f>VLOOKUP(H50,$Y$6:$Z$10,2,0)</f>
        <v>Saurabh Tyagi</v>
      </c>
      <c r="J50" s="28" t="s">
        <v>28</v>
      </c>
      <c r="K50" s="28" t="s">
        <v>24</v>
      </c>
      <c r="L50" s="75"/>
      <c r="M50" s="19"/>
      <c r="N50" s="19"/>
      <c r="O50" s="19"/>
    </row>
    <row r="51" spans="1:16" s="19" customFormat="1">
      <c r="A51" s="19" t="s">
        <v>330</v>
      </c>
      <c r="B51" s="19">
        <v>6989</v>
      </c>
      <c r="C51" s="80">
        <v>45979</v>
      </c>
      <c r="D51" s="43">
        <f t="shared" ca="1" si="0"/>
        <v>42</v>
      </c>
      <c r="E51" s="19" t="s">
        <v>80</v>
      </c>
      <c r="F51" s="39" t="s">
        <v>37</v>
      </c>
      <c r="G51" s="19" t="s">
        <v>27</v>
      </c>
      <c r="H51" s="42" t="s">
        <v>47</v>
      </c>
      <c r="I51" s="19" t="str">
        <f>VLOOKUP(H51,$Y$6:$Z$10,2,0)</f>
        <v>Saurabh Tyagi</v>
      </c>
      <c r="J51" s="19" t="s">
        <v>28</v>
      </c>
      <c r="K51" s="19" t="s">
        <v>69</v>
      </c>
      <c r="L51" s="73"/>
      <c r="P51" s="76"/>
    </row>
    <row r="52" spans="1:16">
      <c r="A52" s="19" t="s">
        <v>331</v>
      </c>
      <c r="B52" s="19">
        <v>7082</v>
      </c>
      <c r="C52" s="80">
        <v>45985</v>
      </c>
      <c r="D52" s="43">
        <f ca="1">IF(C52-TODAY()&lt;0,"NA",C52-TODAY())</f>
        <v>48</v>
      </c>
      <c r="E52" s="39" t="s">
        <v>59</v>
      </c>
      <c r="F52" s="39" t="str">
        <f>VLOOKUP(E52,'October Go Live'!E:F,2,0)</f>
        <v>Hanna Schneider</v>
      </c>
      <c r="G52" s="19" t="s">
        <v>21</v>
      </c>
      <c r="H52" s="19" t="s">
        <v>33</v>
      </c>
      <c r="I52" s="19" t="str">
        <f>VLOOKUP(H52,'December Go Live'!$R$4:$S$8,2,0)</f>
        <v>Saurabh Tyagi</v>
      </c>
      <c r="J52" s="19" t="s">
        <v>23</v>
      </c>
      <c r="K52" s="19" t="s">
        <v>69</v>
      </c>
      <c r="L52" s="19"/>
    </row>
    <row r="53" spans="1:16">
      <c r="C53" s="35"/>
      <c r="H53" s="36"/>
    </row>
    <row r="54" spans="1:16">
      <c r="C54" s="35"/>
      <c r="H54" s="36"/>
    </row>
    <row r="55" spans="1:16" ht="15.75" customHeight="1">
      <c r="B55" s="38"/>
      <c r="C55" s="35"/>
      <c r="H55" s="36"/>
    </row>
    <row r="56" spans="1:16" ht="15.75" customHeight="1">
      <c r="B56" s="38"/>
      <c r="C56" s="35"/>
    </row>
    <row r="57" spans="1:16" ht="15.75" customHeight="1">
      <c r="C57" s="35"/>
      <c r="H57" s="36"/>
    </row>
    <row r="58" spans="1:16" ht="15.75" customHeight="1">
      <c r="B58" s="38"/>
      <c r="C58" s="35"/>
    </row>
    <row r="59" spans="1:16" ht="15.75" customHeight="1">
      <c r="B59" s="38"/>
      <c r="C59" s="35"/>
    </row>
  </sheetData>
  <autoFilter ref="A1:O52" xr:uid="{911F480B-29A9-455F-A268-68331B0D089C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28CD-9D9F-4237-BD9A-B6017414C1EE}">
  <dimension ref="A1:S36"/>
  <sheetViews>
    <sheetView tabSelected="1" topLeftCell="A16" workbookViewId="0">
      <selection activeCell="C27" sqref="C27:C36"/>
    </sheetView>
  </sheetViews>
  <sheetFormatPr defaultRowHeight="15.75"/>
  <cols>
    <col min="1" max="1" width="43.375" bestFit="1" customWidth="1"/>
    <col min="3" max="3" width="15.25" bestFit="1" customWidth="1"/>
    <col min="4" max="4" width="13.625" bestFit="1" customWidth="1"/>
    <col min="5" max="5" width="15" bestFit="1" customWidth="1"/>
    <col min="6" max="6" width="15" customWidth="1"/>
    <col min="7" max="7" width="20.125" bestFit="1" customWidth="1"/>
    <col min="8" max="8" width="18.75" bestFit="1" customWidth="1"/>
    <col min="9" max="9" width="12.125" bestFit="1" customWidth="1"/>
    <col min="10" max="10" width="10.875" bestFit="1" customWidth="1"/>
    <col min="11" max="11" width="18" bestFit="1" customWidth="1"/>
    <col min="18" max="18" width="18.75" bestFit="1" customWidth="1"/>
    <col min="19" max="19" width="13.125" bestFit="1" customWidth="1"/>
  </cols>
  <sheetData>
    <row r="1" spans="1:19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17</v>
      </c>
    </row>
    <row r="2" spans="1:19">
      <c r="A2" s="17" t="s">
        <v>332</v>
      </c>
      <c r="B2" s="19">
        <v>6770</v>
      </c>
      <c r="C2" s="80">
        <v>45992</v>
      </c>
      <c r="D2" s="43">
        <f ca="1">IF(C2-TODAY()&lt;0,"NA",C2-TODAY())</f>
        <v>55</v>
      </c>
      <c r="E2" s="19" t="s">
        <v>36</v>
      </c>
      <c r="F2" s="19" t="str">
        <f>VLOOKUP(E2,'August Go Live'!E:F,2,0)</f>
        <v>Hanna Schneider</v>
      </c>
      <c r="G2" s="19" t="s">
        <v>38</v>
      </c>
      <c r="H2" s="19" t="s">
        <v>33</v>
      </c>
      <c r="I2" s="17" t="str">
        <f>VLOOKUP(H2,$R$4:$S$8,2,0)</f>
        <v>Saurabh Tyagi</v>
      </c>
      <c r="J2" s="19" t="s">
        <v>51</v>
      </c>
      <c r="K2" s="17"/>
      <c r="L2" s="17"/>
    </row>
    <row r="3" spans="1:19">
      <c r="A3" s="17" t="s">
        <v>333</v>
      </c>
      <c r="B3" s="19"/>
      <c r="C3" s="80">
        <v>45993</v>
      </c>
      <c r="D3" s="43">
        <f ca="1">IF(C3-TODAY()&lt;0,"NA",C3-TODAY())</f>
        <v>56</v>
      </c>
      <c r="E3" s="19" t="s">
        <v>36</v>
      </c>
      <c r="F3" s="19" t="str">
        <f>VLOOKUP(E3,'August Go Live'!E:F,2,0)</f>
        <v>Hanna Schneider</v>
      </c>
      <c r="G3" s="19" t="s">
        <v>38</v>
      </c>
      <c r="H3" s="19" t="s">
        <v>33</v>
      </c>
      <c r="I3" s="17" t="str">
        <f>VLOOKUP(H3,$R$4:$S$8,2,0)</f>
        <v>Saurabh Tyagi</v>
      </c>
      <c r="J3" s="19" t="s">
        <v>23</v>
      </c>
      <c r="K3" s="17"/>
      <c r="L3" s="17"/>
    </row>
    <row r="4" spans="1:19">
      <c r="A4" s="17" t="s">
        <v>334</v>
      </c>
      <c r="B4" s="19"/>
      <c r="C4" s="80">
        <v>45993</v>
      </c>
      <c r="D4" s="43">
        <f ca="1">IF(C4-TODAY()&lt;0,"NA",C4-TODAY())</f>
        <v>56</v>
      </c>
      <c r="E4" s="19" t="s">
        <v>36</v>
      </c>
      <c r="F4" s="19" t="str">
        <f>VLOOKUP(E4,'August Go Live'!E:F,2,0)</f>
        <v>Hanna Schneider</v>
      </c>
      <c r="G4" s="19" t="s">
        <v>38</v>
      </c>
      <c r="H4" s="19" t="s">
        <v>33</v>
      </c>
      <c r="I4" s="17" t="str">
        <f>VLOOKUP(H4,$R$4:$S$8,2,0)</f>
        <v>Saurabh Tyagi</v>
      </c>
      <c r="J4" s="19" t="s">
        <v>39</v>
      </c>
      <c r="K4" s="17"/>
      <c r="L4" s="17"/>
      <c r="R4" s="20" t="s">
        <v>22</v>
      </c>
      <c r="S4" s="42" t="s">
        <v>31</v>
      </c>
    </row>
    <row r="5" spans="1:19">
      <c r="A5" s="17" t="s">
        <v>335</v>
      </c>
      <c r="B5" s="19"/>
      <c r="C5" s="80">
        <v>45993</v>
      </c>
      <c r="D5" s="43">
        <f ca="1">IF(C5-TODAY()&lt;0,"NA",C5-TODAY())</f>
        <v>56</v>
      </c>
      <c r="E5" s="19" t="s">
        <v>36</v>
      </c>
      <c r="F5" s="19" t="str">
        <f>VLOOKUP(E5,'August Go Live'!E:F,2,0)</f>
        <v>Hanna Schneider</v>
      </c>
      <c r="G5" s="19" t="s">
        <v>38</v>
      </c>
      <c r="H5" s="19" t="s">
        <v>33</v>
      </c>
      <c r="I5" s="17" t="str">
        <f>VLOOKUP(H5,$R$4:$S$8,2,0)</f>
        <v>Saurabh Tyagi</v>
      </c>
      <c r="J5" s="19" t="s">
        <v>28</v>
      </c>
      <c r="K5" s="17"/>
      <c r="L5" s="17"/>
      <c r="R5" s="20" t="s">
        <v>33</v>
      </c>
      <c r="S5" s="42" t="s">
        <v>34</v>
      </c>
    </row>
    <row r="6" spans="1:19">
      <c r="A6" s="17" t="s">
        <v>336</v>
      </c>
      <c r="B6" s="19"/>
      <c r="C6" s="80">
        <v>45993</v>
      </c>
      <c r="D6" s="43">
        <f ca="1">IF(C6-TODAY()&lt;0,"NA",C6-TODAY())</f>
        <v>56</v>
      </c>
      <c r="E6" s="19" t="s">
        <v>85</v>
      </c>
      <c r="F6" s="3" t="s">
        <v>65</v>
      </c>
      <c r="G6" s="19" t="s">
        <v>27</v>
      </c>
      <c r="H6" s="19" t="s">
        <v>44</v>
      </c>
      <c r="I6" s="19" t="str">
        <f>VLOOKUP(H6,$R$4:$S$8,2,0)</f>
        <v>Alex Rust</v>
      </c>
      <c r="J6" s="19" t="s">
        <v>39</v>
      </c>
      <c r="K6" s="17"/>
      <c r="L6" s="17"/>
      <c r="R6" s="20" t="s">
        <v>41</v>
      </c>
      <c r="S6" s="42" t="s">
        <v>42</v>
      </c>
    </row>
    <row r="7" spans="1:19">
      <c r="A7" s="17" t="s">
        <v>337</v>
      </c>
      <c r="B7" s="19">
        <v>7067</v>
      </c>
      <c r="C7" s="80">
        <v>45993</v>
      </c>
      <c r="D7" s="43">
        <f ca="1">IF(C7-TODAY()&lt;0,"NA",C7-TODAY())</f>
        <v>56</v>
      </c>
      <c r="E7" s="19" t="s">
        <v>71</v>
      </c>
      <c r="F7" s="19" t="str">
        <f>VLOOKUP(E7,'August Go Live'!E:F,2,0)</f>
        <v>Angie Bogart</v>
      </c>
      <c r="G7" s="19" t="s">
        <v>27</v>
      </c>
      <c r="H7" s="19" t="s">
        <v>44</v>
      </c>
      <c r="I7" s="19" t="str">
        <f>VLOOKUP(H7,$R$4:$S$8,2,0)</f>
        <v>Alex Rust</v>
      </c>
      <c r="J7" s="19" t="s">
        <v>51</v>
      </c>
      <c r="K7" s="17"/>
      <c r="L7" s="17"/>
      <c r="R7" s="20" t="s">
        <v>44</v>
      </c>
      <c r="S7" s="42" t="s">
        <v>45</v>
      </c>
    </row>
    <row r="8" spans="1:19">
      <c r="A8" s="17" t="s">
        <v>338</v>
      </c>
      <c r="B8" s="19">
        <v>7069</v>
      </c>
      <c r="C8" s="80">
        <v>45993</v>
      </c>
      <c r="D8" s="43">
        <f ca="1">IF(C8-TODAY()&lt;0,"NA",C8-TODAY())</f>
        <v>56</v>
      </c>
      <c r="E8" s="19" t="s">
        <v>71</v>
      </c>
      <c r="F8" s="19" t="str">
        <f>VLOOKUP(E8,'August Go Live'!E:F,2,0)</f>
        <v>Angie Bogart</v>
      </c>
      <c r="G8" s="19" t="s">
        <v>27</v>
      </c>
      <c r="H8" s="19" t="s">
        <v>44</v>
      </c>
      <c r="I8" s="19" t="str">
        <f>VLOOKUP(H8,$R$4:$S$8,2,0)</f>
        <v>Alex Rust</v>
      </c>
      <c r="J8" s="19" t="s">
        <v>23</v>
      </c>
      <c r="K8" s="17"/>
      <c r="L8" s="17"/>
      <c r="R8" s="20" t="s">
        <v>47</v>
      </c>
      <c r="S8" s="42" t="s">
        <v>34</v>
      </c>
    </row>
    <row r="9" spans="1:19">
      <c r="A9" s="17" t="s">
        <v>339</v>
      </c>
      <c r="B9" s="19">
        <v>7068</v>
      </c>
      <c r="C9" s="80">
        <v>45993</v>
      </c>
      <c r="D9" s="43">
        <f ca="1">IF(C9-TODAY()&lt;0,"NA",C9-TODAY())</f>
        <v>56</v>
      </c>
      <c r="E9" s="19" t="s">
        <v>71</v>
      </c>
      <c r="F9" s="19" t="str">
        <f>VLOOKUP(E9,'August Go Live'!E:F,2,0)</f>
        <v>Angie Bogart</v>
      </c>
      <c r="G9" s="19" t="s">
        <v>27</v>
      </c>
      <c r="H9" s="19" t="s">
        <v>44</v>
      </c>
      <c r="I9" s="19" t="str">
        <f>VLOOKUP(H9,$R$4:$S$8,2,0)</f>
        <v>Alex Rust</v>
      </c>
      <c r="J9" s="19" t="s">
        <v>39</v>
      </c>
      <c r="K9" s="17"/>
      <c r="L9" s="17"/>
    </row>
    <row r="10" spans="1:19">
      <c r="A10" s="17" t="s">
        <v>340</v>
      </c>
      <c r="B10" s="19"/>
      <c r="C10" s="80">
        <v>45993</v>
      </c>
      <c r="D10" s="43">
        <f ca="1">IF(C10-TODAY()&lt;0,"NA",C10-TODAY())</f>
        <v>56</v>
      </c>
      <c r="E10" s="19" t="s">
        <v>85</v>
      </c>
      <c r="F10" s="3" t="s">
        <v>65</v>
      </c>
      <c r="G10" s="19" t="s">
        <v>27</v>
      </c>
      <c r="H10" s="19" t="s">
        <v>44</v>
      </c>
      <c r="I10" s="19" t="str">
        <f>VLOOKUP(H10,$R$4:$S$8,2,0)</f>
        <v>Alex Rust</v>
      </c>
      <c r="J10" s="19" t="s">
        <v>23</v>
      </c>
      <c r="K10" s="17"/>
      <c r="L10" s="17"/>
    </row>
    <row r="11" spans="1:19">
      <c r="A11" s="17" t="s">
        <v>341</v>
      </c>
      <c r="B11" s="19">
        <v>7081</v>
      </c>
      <c r="C11" s="80">
        <v>46000</v>
      </c>
      <c r="D11" s="43">
        <f ca="1">IF(C11-TODAY()&lt;0,"NA",C11-TODAY())</f>
        <v>63</v>
      </c>
      <c r="E11" s="19" t="s">
        <v>67</v>
      </c>
      <c r="F11" s="19" t="str">
        <f>VLOOKUP(E11,'August Go Live'!E:F,2,0)</f>
        <v>Hanna Schneider</v>
      </c>
      <c r="G11" s="19" t="s">
        <v>27</v>
      </c>
      <c r="H11" s="19" t="s">
        <v>33</v>
      </c>
      <c r="I11" s="19" t="str">
        <f>VLOOKUP(H11,$R$4:$S$8,2,0)</f>
        <v>Saurabh Tyagi</v>
      </c>
      <c r="J11" s="19" t="s">
        <v>51</v>
      </c>
      <c r="K11" s="17"/>
      <c r="L11" s="17"/>
    </row>
    <row r="12" spans="1:19">
      <c r="A12" s="17" t="s">
        <v>342</v>
      </c>
      <c r="B12" s="19"/>
      <c r="C12" s="80">
        <v>46000</v>
      </c>
      <c r="D12" s="43">
        <f ca="1">IF(C12-TODAY()&lt;0,"NA",C12-TODAY())</f>
        <v>63</v>
      </c>
      <c r="E12" s="19" t="s">
        <v>62</v>
      </c>
      <c r="F12" s="19" t="str">
        <f>VLOOKUP(E12,'August Go Live'!E:F,2,0)</f>
        <v>Hanna Schneider</v>
      </c>
      <c r="G12" s="19" t="s">
        <v>27</v>
      </c>
      <c r="H12" s="19" t="s">
        <v>33</v>
      </c>
      <c r="I12" s="19" t="str">
        <f>VLOOKUP(H12,$R$4:$S$8,2,0)</f>
        <v>Saurabh Tyagi</v>
      </c>
      <c r="J12" s="19" t="s">
        <v>28</v>
      </c>
      <c r="K12" s="17"/>
      <c r="L12" s="17"/>
    </row>
    <row r="13" spans="1:19">
      <c r="A13" s="17" t="s">
        <v>343</v>
      </c>
      <c r="B13" s="19">
        <v>5939</v>
      </c>
      <c r="C13" s="80">
        <v>46000</v>
      </c>
      <c r="D13" s="43">
        <f ca="1">IF(C13-TODAY()&lt;0,"NA",C13-TODAY())</f>
        <v>63</v>
      </c>
      <c r="E13" s="19" t="s">
        <v>26</v>
      </c>
      <c r="F13" s="19" t="str">
        <f>VLOOKUP(E13,'August Go Live'!E:F,2,0)</f>
        <v>Steven Konieczny</v>
      </c>
      <c r="G13" s="19" t="s">
        <v>27</v>
      </c>
      <c r="H13" s="19" t="s">
        <v>22</v>
      </c>
      <c r="I13" s="19" t="str">
        <f>VLOOKUP(H13,$R$4:$S$8,2,0)</f>
        <v>Joey McCollom</v>
      </c>
      <c r="J13" s="19" t="s">
        <v>51</v>
      </c>
      <c r="K13" s="17"/>
      <c r="L13" s="17"/>
    </row>
    <row r="14" spans="1:19">
      <c r="A14" s="17" t="s">
        <v>344</v>
      </c>
      <c r="B14" s="19">
        <v>7071</v>
      </c>
      <c r="C14" s="80">
        <v>46000</v>
      </c>
      <c r="D14" s="43">
        <f ca="1">IF(C14-TODAY()&lt;0,"NA",C14-TODAY())</f>
        <v>63</v>
      </c>
      <c r="E14" s="19" t="s">
        <v>71</v>
      </c>
      <c r="F14" s="19" t="str">
        <f>VLOOKUP(E14,'August Go Live'!E:F,2,0)</f>
        <v>Angie Bogart</v>
      </c>
      <c r="G14" s="19" t="s">
        <v>27</v>
      </c>
      <c r="H14" s="19" t="s">
        <v>44</v>
      </c>
      <c r="I14" s="19" t="str">
        <f>VLOOKUP(H14,$R$4:$S$8,2,0)</f>
        <v>Alex Rust</v>
      </c>
      <c r="J14" s="19" t="s">
        <v>23</v>
      </c>
      <c r="K14" s="17"/>
      <c r="L14" s="17"/>
    </row>
    <row r="15" spans="1:19">
      <c r="A15" s="17" t="s">
        <v>345</v>
      </c>
      <c r="B15" s="19">
        <v>7070</v>
      </c>
      <c r="C15" s="80">
        <v>46000</v>
      </c>
      <c r="D15" s="43">
        <f ca="1">IF(C15-TODAY()&lt;0,"NA",C15-TODAY())</f>
        <v>63</v>
      </c>
      <c r="E15" s="19" t="s">
        <v>71</v>
      </c>
      <c r="F15" s="19" t="str">
        <f>VLOOKUP(E15,'August Go Live'!E:F,2,0)</f>
        <v>Angie Bogart</v>
      </c>
      <c r="G15" s="19" t="s">
        <v>27</v>
      </c>
      <c r="H15" s="19" t="s">
        <v>44</v>
      </c>
      <c r="I15" s="19" t="str">
        <f>VLOOKUP(H15,$R$4:$S$8,2,0)</f>
        <v>Alex Rust</v>
      </c>
      <c r="J15" s="19" t="s">
        <v>39</v>
      </c>
      <c r="K15" s="17"/>
      <c r="L15" s="17"/>
    </row>
    <row r="16" spans="1:19">
      <c r="A16" s="17" t="s">
        <v>346</v>
      </c>
      <c r="B16" s="19">
        <v>7072</v>
      </c>
      <c r="C16" s="80">
        <v>46000</v>
      </c>
      <c r="D16" s="43">
        <f ca="1">IF(C16-TODAY()&lt;0,"NA",C16-TODAY())</f>
        <v>63</v>
      </c>
      <c r="E16" s="19" t="s">
        <v>71</v>
      </c>
      <c r="F16" s="19" t="str">
        <f>VLOOKUP(E16,'August Go Live'!E:F,2,0)</f>
        <v>Angie Bogart</v>
      </c>
      <c r="G16" s="19" t="s">
        <v>27</v>
      </c>
      <c r="H16" s="19" t="s">
        <v>44</v>
      </c>
      <c r="I16" s="19" t="str">
        <f>VLOOKUP(H16,$R$4:$S$8,2,0)</f>
        <v>Alex Rust</v>
      </c>
      <c r="J16" s="19" t="s">
        <v>28</v>
      </c>
      <c r="K16" s="17"/>
      <c r="L16" s="17"/>
    </row>
    <row r="17" spans="1:12">
      <c r="A17" s="17" t="s">
        <v>347</v>
      </c>
      <c r="B17" s="19">
        <v>7078</v>
      </c>
      <c r="C17" s="80">
        <v>46000</v>
      </c>
      <c r="D17" s="43">
        <f ca="1">IF(C17-TODAY()&lt;0,"NA",C17-TODAY())</f>
        <v>63</v>
      </c>
      <c r="E17" s="19" t="s">
        <v>71</v>
      </c>
      <c r="F17" s="19" t="str">
        <f>VLOOKUP(E17,'August Go Live'!E:F,2,0)</f>
        <v>Angie Bogart</v>
      </c>
      <c r="G17" s="19" t="s">
        <v>27</v>
      </c>
      <c r="H17" s="19" t="s">
        <v>44</v>
      </c>
      <c r="I17" s="19" t="str">
        <f>VLOOKUP(H17,$R$4:$S$8,2,0)</f>
        <v>Alex Rust</v>
      </c>
      <c r="J17" s="19" t="s">
        <v>51</v>
      </c>
      <c r="K17" s="17"/>
      <c r="L17" s="17"/>
    </row>
    <row r="18" spans="1:12">
      <c r="A18" s="17" t="s">
        <v>348</v>
      </c>
      <c r="B18" s="19">
        <v>7079</v>
      </c>
      <c r="C18" s="80">
        <v>46000</v>
      </c>
      <c r="D18" s="43">
        <f ca="1">IF(C18-TODAY()&lt;0,"NA",C18-TODAY())</f>
        <v>63</v>
      </c>
      <c r="E18" s="19" t="s">
        <v>71</v>
      </c>
      <c r="F18" s="19" t="str">
        <f>VLOOKUP(E18,'August Go Live'!E:F,2,0)</f>
        <v>Angie Bogart</v>
      </c>
      <c r="G18" s="19" t="s">
        <v>27</v>
      </c>
      <c r="H18" s="19" t="s">
        <v>44</v>
      </c>
      <c r="I18" s="19" t="str">
        <f>VLOOKUP(H18,$R$4:$S$8,2,0)</f>
        <v>Alex Rust</v>
      </c>
      <c r="J18" s="19" t="s">
        <v>23</v>
      </c>
      <c r="K18" s="17"/>
      <c r="L18" s="17"/>
    </row>
    <row r="19" spans="1:12">
      <c r="A19" s="17" t="s">
        <v>349</v>
      </c>
      <c r="B19" s="19">
        <v>7065</v>
      </c>
      <c r="C19" s="80">
        <v>46000</v>
      </c>
      <c r="D19" s="43">
        <f ca="1">IF(C19-TODAY()&lt;0,"NA",C19-TODAY())</f>
        <v>63</v>
      </c>
      <c r="E19" s="19" t="s">
        <v>62</v>
      </c>
      <c r="F19" s="19" t="str">
        <f>VLOOKUP(E19,'August Go Live'!E:F,2,0)</f>
        <v>Hanna Schneider</v>
      </c>
      <c r="G19" s="19" t="s">
        <v>27</v>
      </c>
      <c r="H19" s="19" t="s">
        <v>44</v>
      </c>
      <c r="I19" s="19" t="str">
        <f>VLOOKUP(H19,$R$4:$S$8,2,0)</f>
        <v>Alex Rust</v>
      </c>
      <c r="J19" s="19" t="s">
        <v>39</v>
      </c>
      <c r="K19" s="17"/>
      <c r="L19" s="17"/>
    </row>
    <row r="20" spans="1:12">
      <c r="A20" s="17" t="s">
        <v>350</v>
      </c>
      <c r="B20" s="19"/>
      <c r="C20" s="80">
        <v>46000</v>
      </c>
      <c r="D20" s="43">
        <f ca="1">IF(C20-TODAY()&lt;0,"NA",C20-TODAY())</f>
        <v>63</v>
      </c>
      <c r="E20" s="19" t="s">
        <v>85</v>
      </c>
      <c r="F20" s="3" t="s">
        <v>65</v>
      </c>
      <c r="G20" s="19" t="s">
        <v>27</v>
      </c>
      <c r="H20" s="19" t="s">
        <v>44</v>
      </c>
      <c r="I20" s="19" t="str">
        <f>VLOOKUP(H20,$R$4:$S$8,2,0)</f>
        <v>Alex Rust</v>
      </c>
      <c r="J20" s="19" t="s">
        <v>51</v>
      </c>
      <c r="K20" s="17"/>
      <c r="L20" s="17"/>
    </row>
    <row r="21" spans="1:12">
      <c r="A21" s="69" t="s">
        <v>351</v>
      </c>
      <c r="B21" s="19"/>
      <c r="C21" s="80">
        <v>46000</v>
      </c>
      <c r="D21" s="43">
        <f ca="1">IF(C21-TODAY()&lt;0,"NA",C21-TODAY())</f>
        <v>63</v>
      </c>
      <c r="E21" s="19" t="s">
        <v>19</v>
      </c>
      <c r="F21" s="19" t="str">
        <f>VLOOKUP(E21,'August Go Live'!E:F,2,0)</f>
        <v>Steven Konieczny</v>
      </c>
      <c r="G21" s="19" t="s">
        <v>27</v>
      </c>
      <c r="H21" s="19" t="s">
        <v>22</v>
      </c>
      <c r="I21" s="19" t="str">
        <f>VLOOKUP(H21,$R$4:$S$8,2,0)</f>
        <v>Joey McCollom</v>
      </c>
      <c r="J21" s="19" t="s">
        <v>39</v>
      </c>
      <c r="K21" s="17"/>
      <c r="L21" s="17"/>
    </row>
    <row r="22" spans="1:12">
      <c r="A22" s="17" t="s">
        <v>352</v>
      </c>
      <c r="B22" s="76"/>
      <c r="C22" s="80">
        <v>46000</v>
      </c>
      <c r="D22" s="43">
        <f ca="1">IF(C22-TODAY()&lt;0,"NA",C22-TODAY())</f>
        <v>63</v>
      </c>
      <c r="E22" s="19" t="s">
        <v>83</v>
      </c>
      <c r="F22" s="19" t="s">
        <v>65</v>
      </c>
      <c r="G22" s="19" t="s">
        <v>27</v>
      </c>
      <c r="H22" s="19" t="s">
        <v>44</v>
      </c>
      <c r="I22" s="19" t="s">
        <v>34</v>
      </c>
      <c r="J22" s="19" t="s">
        <v>23</v>
      </c>
      <c r="K22" s="17"/>
      <c r="L22" s="17"/>
    </row>
    <row r="23" spans="1:12">
      <c r="A23" s="17" t="s">
        <v>353</v>
      </c>
      <c r="B23" s="76"/>
      <c r="C23" s="80">
        <v>46000</v>
      </c>
      <c r="D23" s="43">
        <f ca="1">IF(C23-TODAY()&lt;0,"NA",C23-TODAY())</f>
        <v>63</v>
      </c>
      <c r="E23" s="19" t="s">
        <v>83</v>
      </c>
      <c r="F23" s="19" t="s">
        <v>65</v>
      </c>
      <c r="G23" s="19" t="s">
        <v>27</v>
      </c>
      <c r="H23" s="19" t="s">
        <v>44</v>
      </c>
      <c r="I23" s="19" t="s">
        <v>34</v>
      </c>
      <c r="J23" s="19" t="s">
        <v>39</v>
      </c>
      <c r="K23" s="17"/>
      <c r="L23" s="17"/>
    </row>
    <row r="24" spans="1:12">
      <c r="A24" s="17" t="s">
        <v>354</v>
      </c>
      <c r="B24" s="76"/>
      <c r="C24" s="80">
        <v>46000</v>
      </c>
      <c r="D24" s="43">
        <f t="shared" ref="D24:D25" ca="1" si="0">IF(C24-TODAY()&lt;0,"NA",C24-TODAY())</f>
        <v>63</v>
      </c>
      <c r="E24" s="19" t="s">
        <v>83</v>
      </c>
      <c r="F24" s="19" t="s">
        <v>65</v>
      </c>
      <c r="G24" s="19" t="s">
        <v>27</v>
      </c>
      <c r="H24" s="19" t="s">
        <v>44</v>
      </c>
      <c r="I24" s="19" t="s">
        <v>34</v>
      </c>
      <c r="J24" s="19" t="s">
        <v>51</v>
      </c>
      <c r="K24" s="17"/>
      <c r="L24" s="17"/>
    </row>
    <row r="25" spans="1:12">
      <c r="A25" s="17" t="s">
        <v>355</v>
      </c>
      <c r="B25" s="76"/>
      <c r="C25" s="80">
        <v>46000</v>
      </c>
      <c r="D25" s="43">
        <f t="shared" ca="1" si="0"/>
        <v>63</v>
      </c>
      <c r="E25" s="19" t="s">
        <v>83</v>
      </c>
      <c r="F25" s="19" t="s">
        <v>65</v>
      </c>
      <c r="G25" s="19" t="s">
        <v>27</v>
      </c>
      <c r="H25" s="19" t="s">
        <v>44</v>
      </c>
      <c r="I25" s="19" t="s">
        <v>34</v>
      </c>
      <c r="J25" s="19" t="s">
        <v>23</v>
      </c>
      <c r="K25" s="17"/>
      <c r="L25" s="17"/>
    </row>
    <row r="26" spans="1:12">
      <c r="A26" s="17" t="s">
        <v>356</v>
      </c>
      <c r="B26" s="76"/>
      <c r="C26" s="80">
        <v>46000</v>
      </c>
      <c r="D26" s="43">
        <f t="shared" ref="D26" ca="1" si="1">IF(C26-TODAY()&lt;0,"NA",C26-TODAY())</f>
        <v>63</v>
      </c>
      <c r="E26" s="19" t="s">
        <v>83</v>
      </c>
      <c r="F26" s="19" t="s">
        <v>65</v>
      </c>
      <c r="G26" s="19" t="s">
        <v>27</v>
      </c>
      <c r="H26" s="19" t="s">
        <v>44</v>
      </c>
      <c r="I26" s="19" t="s">
        <v>34</v>
      </c>
      <c r="J26" s="19" t="s">
        <v>39</v>
      </c>
      <c r="K26" s="17"/>
      <c r="L26" s="17"/>
    </row>
    <row r="27" spans="1:12">
      <c r="A27" s="17" t="s">
        <v>357</v>
      </c>
      <c r="B27" s="76"/>
      <c r="C27" s="80">
        <v>46000</v>
      </c>
      <c r="D27" s="43">
        <f t="shared" ref="D27" ca="1" si="2">IF(C27-TODAY()&lt;0,"NA",C27-TODAY())</f>
        <v>63</v>
      </c>
      <c r="E27" s="19" t="s">
        <v>83</v>
      </c>
      <c r="F27" s="19" t="s">
        <v>65</v>
      </c>
      <c r="G27" s="19" t="s">
        <v>27</v>
      </c>
      <c r="H27" s="19" t="s">
        <v>44</v>
      </c>
      <c r="I27" s="19" t="s">
        <v>34</v>
      </c>
      <c r="J27" s="19"/>
      <c r="K27" s="17"/>
      <c r="L27" s="17"/>
    </row>
    <row r="28" spans="1:12">
      <c r="A28" s="17" t="s">
        <v>358</v>
      </c>
      <c r="B28" s="76"/>
      <c r="C28" s="80">
        <v>46000</v>
      </c>
      <c r="D28" s="43">
        <f t="shared" ref="D28:D31" ca="1" si="3">IF(C28-TODAY()&lt;0,"NA",C28-TODAY())</f>
        <v>63</v>
      </c>
      <c r="E28" s="19" t="s">
        <v>83</v>
      </c>
      <c r="F28" s="19" t="s">
        <v>65</v>
      </c>
      <c r="G28" s="19" t="s">
        <v>27</v>
      </c>
      <c r="H28" s="19" t="s">
        <v>44</v>
      </c>
      <c r="I28" s="19" t="s">
        <v>34</v>
      </c>
      <c r="J28" s="19"/>
      <c r="K28" s="17"/>
      <c r="L28" s="17"/>
    </row>
    <row r="29" spans="1:12">
      <c r="A29" s="17" t="s">
        <v>359</v>
      </c>
      <c r="B29" s="76"/>
      <c r="C29" s="80">
        <v>46000</v>
      </c>
      <c r="D29" s="43">
        <f t="shared" ca="1" si="3"/>
        <v>63</v>
      </c>
      <c r="E29" s="19" t="s">
        <v>83</v>
      </c>
      <c r="F29" s="19" t="s">
        <v>65</v>
      </c>
      <c r="G29" s="19" t="s">
        <v>27</v>
      </c>
      <c r="H29" s="19" t="s">
        <v>44</v>
      </c>
      <c r="I29" s="19" t="s">
        <v>34</v>
      </c>
      <c r="J29" s="19"/>
      <c r="K29" s="17"/>
      <c r="L29" s="17"/>
    </row>
    <row r="30" spans="1:12">
      <c r="A30" s="17" t="s">
        <v>360</v>
      </c>
      <c r="B30" s="76"/>
      <c r="C30" s="80">
        <v>46000</v>
      </c>
      <c r="D30" s="43">
        <f t="shared" ca="1" si="3"/>
        <v>63</v>
      </c>
      <c r="E30" s="19" t="s">
        <v>83</v>
      </c>
      <c r="F30" s="19" t="s">
        <v>65</v>
      </c>
      <c r="G30" s="19" t="s">
        <v>27</v>
      </c>
      <c r="H30" s="19" t="s">
        <v>44</v>
      </c>
      <c r="I30" s="19" t="s">
        <v>34</v>
      </c>
      <c r="J30" s="19"/>
      <c r="K30" s="17"/>
      <c r="L30" s="17"/>
    </row>
    <row r="31" spans="1:12">
      <c r="A31" t="s">
        <v>361</v>
      </c>
      <c r="B31" s="19"/>
      <c r="C31" s="80">
        <v>46000</v>
      </c>
      <c r="D31" s="43">
        <f t="shared" ca="1" si="3"/>
        <v>63</v>
      </c>
      <c r="E31" s="19" t="s">
        <v>83</v>
      </c>
      <c r="F31" s="19" t="s">
        <v>65</v>
      </c>
      <c r="G31" s="19" t="s">
        <v>27</v>
      </c>
      <c r="H31" s="19" t="s">
        <v>44</v>
      </c>
      <c r="I31" s="19" t="s">
        <v>34</v>
      </c>
      <c r="J31" s="19"/>
      <c r="K31" s="17"/>
      <c r="L31" s="17"/>
    </row>
    <row r="32" spans="1:12">
      <c r="A32" s="69" t="s">
        <v>362</v>
      </c>
      <c r="B32" s="19"/>
      <c r="C32" s="80">
        <v>46006</v>
      </c>
      <c r="D32" s="43">
        <f ca="1">IF(C32-TODAY()&lt;0,"NA",C32-TODAY())</f>
        <v>69</v>
      </c>
      <c r="E32" s="19" t="s">
        <v>42</v>
      </c>
      <c r="F32" s="19" t="s">
        <v>42</v>
      </c>
      <c r="G32" s="19" t="s">
        <v>27</v>
      </c>
      <c r="H32" s="19" t="s">
        <v>41</v>
      </c>
      <c r="I32" s="19"/>
      <c r="J32" s="19" t="s">
        <v>51</v>
      </c>
      <c r="K32" s="17"/>
      <c r="L32" s="17"/>
    </row>
    <row r="33" spans="1:12">
      <c r="A33" s="17" t="s">
        <v>363</v>
      </c>
      <c r="B33" s="76"/>
      <c r="C33" s="80">
        <v>46006</v>
      </c>
      <c r="D33" s="43">
        <f ca="1">IF(C33-TODAY()&lt;0,"NA",C33-TODAY())</f>
        <v>69</v>
      </c>
      <c r="E33" s="19"/>
      <c r="F33" s="19"/>
      <c r="G33" s="19" t="s">
        <v>27</v>
      </c>
      <c r="H33" s="19" t="s">
        <v>33</v>
      </c>
      <c r="I33" s="19"/>
      <c r="J33" s="19"/>
      <c r="K33" s="17"/>
      <c r="L33" s="17"/>
    </row>
    <row r="34" spans="1:12">
      <c r="A34" s="17" t="s">
        <v>364</v>
      </c>
      <c r="B34" s="76">
        <v>7092</v>
      </c>
      <c r="C34" s="80">
        <v>46006</v>
      </c>
      <c r="D34" s="43">
        <f ca="1">IF(C34-TODAY()&lt;0,"NA",C34-TODAY())</f>
        <v>69</v>
      </c>
      <c r="E34" s="19"/>
      <c r="F34" s="19"/>
      <c r="G34" s="19" t="s">
        <v>27</v>
      </c>
      <c r="H34" s="19" t="s">
        <v>33</v>
      </c>
      <c r="I34" s="19"/>
      <c r="J34" s="19"/>
      <c r="K34" s="17"/>
      <c r="L34" s="17"/>
    </row>
    <row r="35" spans="1:12">
      <c r="A35" s="78" t="s">
        <v>365</v>
      </c>
      <c r="B35" s="76"/>
      <c r="C35" s="80">
        <v>46006</v>
      </c>
      <c r="D35" s="43">
        <f ca="1">IF(C35-TODAY()&lt;0,"NA",C35-TODAY())</f>
        <v>69</v>
      </c>
      <c r="E35" s="19" t="s">
        <v>42</v>
      </c>
      <c r="F35" s="19" t="s">
        <v>42</v>
      </c>
      <c r="G35" s="19" t="s">
        <v>27</v>
      </c>
      <c r="H35" s="19" t="s">
        <v>41</v>
      </c>
      <c r="I35" s="19"/>
      <c r="J35" s="19" t="s">
        <v>39</v>
      </c>
      <c r="K35" s="17"/>
      <c r="L35" s="17"/>
    </row>
    <row r="36" spans="1:12">
      <c r="A36" s="53" t="s">
        <v>366</v>
      </c>
      <c r="B36" s="19"/>
      <c r="C36" s="80">
        <v>46007</v>
      </c>
      <c r="D36" s="43">
        <f ca="1">IF(C36-TODAY()&lt;0,"NA",C36-TODAY())</f>
        <v>70</v>
      </c>
      <c r="E36" s="19" t="s">
        <v>71</v>
      </c>
      <c r="F36" s="19" t="str">
        <f>VLOOKUP(E36,'August Go Live'!E:F,2,0)</f>
        <v>Angie Bogart</v>
      </c>
      <c r="G36" s="19" t="s">
        <v>27</v>
      </c>
      <c r="H36" s="19" t="s">
        <v>44</v>
      </c>
      <c r="I36" s="19" t="str">
        <f>VLOOKUP(H36,$R$4:$S$8,2,0)</f>
        <v>Alex Rust</v>
      </c>
      <c r="J36" s="19" t="s">
        <v>23</v>
      </c>
      <c r="K36" s="17"/>
      <c r="L36" s="17"/>
    </row>
  </sheetData>
  <autoFilter ref="A1:S36" xr:uid="{57D228CD-9D9F-4237-BD9A-B6017414C1E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6BC07B-98D5-4153-A7D7-7129A056142D}"/>
</file>

<file path=customXml/itemProps2.xml><?xml version="1.0" encoding="utf-8"?>
<ds:datastoreItem xmlns:ds="http://schemas.openxmlformats.org/officeDocument/2006/customXml" ds:itemID="{8D0E795B-147D-4FB3-AA09-5DFB8150CCD7}"/>
</file>

<file path=customXml/itemProps3.xml><?xml version="1.0" encoding="utf-8"?>
<ds:datastoreItem xmlns:ds="http://schemas.openxmlformats.org/officeDocument/2006/customXml" ds:itemID="{1D4D27E7-ACD2-46B6-AA09-8BF6B6C0F1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Gautam Dutt Naresh</dc:creator>
  <cp:keywords/>
  <dc:description/>
  <cp:lastModifiedBy/>
  <cp:revision/>
  <dcterms:created xsi:type="dcterms:W3CDTF">2025-08-18T12:30:54Z</dcterms:created>
  <dcterms:modified xsi:type="dcterms:W3CDTF">2025-10-07T05:45:28Z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