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l apps\python\Gubka\kr5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2" i="1"/>
  <c r="I17" i="1" a="1"/>
  <c r="I17" i="1" s="1"/>
  <c r="C17" i="1" a="1"/>
  <c r="C17" i="1" s="1"/>
  <c r="S5" i="1"/>
  <c r="U11" i="1"/>
  <c r="U3" i="1"/>
  <c r="U4" i="1"/>
  <c r="U5" i="1"/>
  <c r="U6" i="1"/>
  <c r="U7" i="1"/>
  <c r="U8" i="1"/>
  <c r="U9" i="1"/>
  <c r="U10" i="1"/>
  <c r="U2" i="1"/>
  <c r="S4" i="1"/>
  <c r="S3" i="1"/>
  <c r="S2" i="1"/>
  <c r="S1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  <c r="Q2" i="1"/>
  <c r="K11" i="1"/>
  <c r="L11" i="1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P2" i="1"/>
  <c r="O2" i="1"/>
  <c r="N2" i="1"/>
  <c r="M2" i="1"/>
  <c r="Q1" i="1"/>
  <c r="P1" i="1"/>
  <c r="O1" i="1"/>
  <c r="N1" i="1"/>
  <c r="E11" i="1"/>
  <c r="F11" i="1"/>
  <c r="G11" i="1"/>
  <c r="H11" i="1"/>
  <c r="I11" i="1"/>
  <c r="J11" i="1"/>
  <c r="J3" i="1"/>
  <c r="J4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2" i="1"/>
  <c r="H3" i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B11" i="1"/>
  <c r="C11" i="1"/>
  <c r="D11" i="1"/>
  <c r="A11" i="1"/>
  <c r="D8" i="1"/>
  <c r="D3" i="1"/>
  <c r="D4" i="1"/>
  <c r="D5" i="1"/>
  <c r="D6" i="1"/>
  <c r="D7" i="1"/>
  <c r="D9" i="1"/>
  <c r="D10" i="1"/>
  <c r="D2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  <c r="I20" i="1" l="1"/>
  <c r="I19" i="1"/>
  <c r="I18" i="1"/>
  <c r="I21" i="1"/>
  <c r="E17" i="1"/>
  <c r="G21" i="1"/>
  <c r="C21" i="1"/>
  <c r="D20" i="1"/>
  <c r="E19" i="1"/>
  <c r="F18" i="1"/>
  <c r="G17" i="1"/>
  <c r="F21" i="1"/>
  <c r="G20" i="1"/>
  <c r="C20" i="1"/>
  <c r="D19" i="1"/>
  <c r="E18" i="1"/>
  <c r="F17" i="1"/>
  <c r="E21" i="1"/>
  <c r="F20" i="1"/>
  <c r="G19" i="1"/>
  <c r="C19" i="1"/>
  <c r="D18" i="1"/>
  <c r="D21" i="1"/>
  <c r="E20" i="1"/>
  <c r="F19" i="1"/>
  <c r="G18" i="1"/>
  <c r="C18" i="1"/>
  <c r="D17" i="1"/>
</calcChain>
</file>

<file path=xl/sharedStrings.xml><?xml version="1.0" encoding="utf-8"?>
<sst xmlns="http://schemas.openxmlformats.org/spreadsheetml/2006/main" count="22" uniqueCount="22">
  <si>
    <t>x</t>
  </si>
  <si>
    <t>y</t>
  </si>
  <si>
    <t>n = 4</t>
  </si>
  <si>
    <t>h=0,12</t>
  </si>
  <si>
    <t>x^2</t>
  </si>
  <si>
    <t>X*Y</t>
  </si>
  <si>
    <t>x^3</t>
  </si>
  <si>
    <t>x^4</t>
  </si>
  <si>
    <t>x^5</t>
  </si>
  <si>
    <t>x^6</t>
  </si>
  <si>
    <t>x^2*y</t>
  </si>
  <si>
    <t>x^3*y</t>
  </si>
  <si>
    <t>x^7</t>
  </si>
  <si>
    <t>x^8</t>
  </si>
  <si>
    <t>x^4*y</t>
  </si>
  <si>
    <t xml:space="preserve">мобр = </t>
  </si>
  <si>
    <t>а0=</t>
  </si>
  <si>
    <t>а1=</t>
  </si>
  <si>
    <t>а2=</t>
  </si>
  <si>
    <t>а3=</t>
  </si>
  <si>
    <t>а4=</t>
  </si>
  <si>
    <t>yполуч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</si>
</sst>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Лист1!$A$2:$A$10</c:f>
              <c:numCache>
                <c:formatCode>General</c:formatCode>
                <c:ptCount val="9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</c:numCache>
            </c:numRef>
          </c:xVal>
          <c:y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1.0799775613627991</c:v>
                </c:pt>
                <c:pt idx="2">
                  <c:v>2.159398011304698</c:v>
                </c:pt>
                <c:pt idx="3">
                  <c:v>3.2356563958745617</c:v>
                </c:pt>
                <c:pt idx="4">
                  <c:v>4.3011487920261748</c:v>
                </c:pt>
                <c:pt idx="5">
                  <c:v>5.3371816374788823</c:v>
                </c:pt>
                <c:pt idx="6">
                  <c:v>6.3016620423910998</c:v>
                </c:pt>
                <c:pt idx="7">
                  <c:v>7.1062761376366153</c:v>
                </c:pt>
                <c:pt idx="8">
                  <c:v>7.5812383002611581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2-4D1D-A0A5-8EF38BCA8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97984"/>
        <c:axId val="1425801728"/>
      </c:scatterChart>
      <c:valAx>
        <c:axId val="1425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801728"/>
        <c:crosses val="autoZero"/>
        <c:crossBetween val="midCat"/>
      </c:valAx>
      <c:valAx>
        <c:axId val="14258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7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6708333333333336"/>
          <c:w val="0.8997454068241469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Лист1!$A$2:$A$10</c:f>
              <c:numCache>
                <c:formatCode>General</c:formatCode>
                <c:ptCount val="9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</c:numCache>
            </c:numRef>
          </c:xVal>
          <c:y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1.0799775613627991</c:v>
                </c:pt>
                <c:pt idx="2">
                  <c:v>2.159398011304698</c:v>
                </c:pt>
                <c:pt idx="3">
                  <c:v>3.2356563958745617</c:v>
                </c:pt>
                <c:pt idx="4">
                  <c:v>4.3011487920261748</c:v>
                </c:pt>
                <c:pt idx="5">
                  <c:v>5.3371816374788823</c:v>
                </c:pt>
                <c:pt idx="6">
                  <c:v>6.3016620423910998</c:v>
                </c:pt>
                <c:pt idx="7">
                  <c:v>7.1062761376366153</c:v>
                </c:pt>
                <c:pt idx="8">
                  <c:v>7.5812383002611581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DC-495A-992E-61FD42EC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97984"/>
        <c:axId val="1425801728"/>
      </c:scatterChart>
      <c:valAx>
        <c:axId val="1425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801728"/>
        <c:crosses val="autoZero"/>
        <c:crossBetween val="midCat"/>
      </c:valAx>
      <c:valAx>
        <c:axId val="14258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7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Лист1!$A$2:$A$10</c:f>
              <c:numCache>
                <c:formatCode>General</c:formatCode>
                <c:ptCount val="9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</c:numCache>
            </c:numRef>
          </c:xVal>
          <c:yVal>
            <c:numRef>
              <c:f>Лист1!$B$2:$B$10</c:f>
              <c:numCache>
                <c:formatCode>General</c:formatCode>
                <c:ptCount val="9"/>
                <c:pt idx="0">
                  <c:v>0</c:v>
                </c:pt>
                <c:pt idx="1">
                  <c:v>1.0799775613627991</c:v>
                </c:pt>
                <c:pt idx="2">
                  <c:v>2.159398011304698</c:v>
                </c:pt>
                <c:pt idx="3">
                  <c:v>3.2356563958745617</c:v>
                </c:pt>
                <c:pt idx="4">
                  <c:v>4.3011487920261748</c:v>
                </c:pt>
                <c:pt idx="5">
                  <c:v>5.3371816374788823</c:v>
                </c:pt>
                <c:pt idx="6">
                  <c:v>6.3016620423910998</c:v>
                </c:pt>
                <c:pt idx="7">
                  <c:v>7.1062761376366153</c:v>
                </c:pt>
                <c:pt idx="8">
                  <c:v>7.5812383002611581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3-4480-879D-A4D2FA369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97984"/>
        <c:axId val="1425801728"/>
      </c:scatterChart>
      <c:valAx>
        <c:axId val="1425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801728"/>
        <c:crosses val="autoZero"/>
        <c:crossBetween val="midCat"/>
      </c:valAx>
      <c:valAx>
        <c:axId val="14258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7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13</xdr:row>
      <xdr:rowOff>60960</xdr:rowOff>
    </xdr:from>
    <xdr:to>
      <xdr:col>21</xdr:col>
      <xdr:colOff>601980</xdr:colOff>
      <xdr:row>28</xdr:row>
      <xdr:rowOff>60960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91440</xdr:colOff>
      <xdr:row>14</xdr:row>
      <xdr:rowOff>114300</xdr:rowOff>
    </xdr:from>
    <xdr:to>
      <xdr:col>30</xdr:col>
      <xdr:colOff>396240</xdr:colOff>
      <xdr:row>29</xdr:row>
      <xdr:rowOff>114300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281940</xdr:colOff>
      <xdr:row>11</xdr:row>
      <xdr:rowOff>152400</xdr:rowOff>
    </xdr:from>
    <xdr:to>
      <xdr:col>13</xdr:col>
      <xdr:colOff>586740</xdr:colOff>
      <xdr:row>26</xdr:row>
      <xdr:rowOff>152400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G1" workbookViewId="0">
      <selection activeCell="X10" sqref="X5:X10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>
        <v>10</v>
      </c>
      <c r="N1">
        <f>A11</f>
        <v>4.3199999999999994</v>
      </c>
      <c r="O1">
        <f>C11</f>
        <v>2.9375999999999998</v>
      </c>
      <c r="P1" s="5">
        <f>E11</f>
        <v>2.2394879999999997</v>
      </c>
      <c r="Q1">
        <f>F11</f>
        <v>1.8189619199999998</v>
      </c>
      <c r="S1">
        <f>B11</f>
        <v>37.102538878335992</v>
      </c>
      <c r="U1" t="s">
        <v>14</v>
      </c>
      <c r="X1" s="3" t="s">
        <v>21</v>
      </c>
    </row>
    <row r="2" spans="1:24" x14ac:dyDescent="0.3">
      <c r="A2" s="2">
        <v>0</v>
      </c>
      <c r="B2" s="2">
        <f>3*A2*(2+COS(A2^(2+A2)))</f>
        <v>0</v>
      </c>
      <c r="C2" s="2">
        <f>A2^2</f>
        <v>0</v>
      </c>
      <c r="D2" s="2">
        <f>A2*B2</f>
        <v>0</v>
      </c>
      <c r="E2" s="2">
        <f>A2^3</f>
        <v>0</v>
      </c>
      <c r="F2" s="2">
        <f>A2^4</f>
        <v>0</v>
      </c>
      <c r="G2" s="2">
        <f>A2^5</f>
        <v>0</v>
      </c>
      <c r="H2" s="2">
        <f>A2^6</f>
        <v>0</v>
      </c>
      <c r="I2" s="2">
        <f>C2*B2</f>
        <v>0</v>
      </c>
      <c r="J2" s="2">
        <f>E2*B2</f>
        <v>0</v>
      </c>
      <c r="K2" s="2">
        <f>A2^7</f>
        <v>0</v>
      </c>
      <c r="L2" s="2">
        <f>A2^8</f>
        <v>0</v>
      </c>
      <c r="M2">
        <f>N1</f>
        <v>4.3199999999999994</v>
      </c>
      <c r="N2">
        <f>O1</f>
        <v>2.9375999999999998</v>
      </c>
      <c r="O2">
        <f>P1</f>
        <v>2.2394879999999997</v>
      </c>
      <c r="P2">
        <f>Q1</f>
        <v>1.8189619199999998</v>
      </c>
      <c r="Q2">
        <f>G11</f>
        <v>1.5371845631999999</v>
      </c>
      <c r="S2">
        <f>D11</f>
        <v>24.86400692963846</v>
      </c>
      <c r="U2">
        <f>F2*B2</f>
        <v>0</v>
      </c>
      <c r="X2" s="3">
        <f>$I$17+$I$18*A2+($I$19*A2^2)+$I$20*A2^3+($I$21*A2^4)</f>
        <v>-1.9544561377244918E-3</v>
      </c>
    </row>
    <row r="3" spans="1:24" x14ac:dyDescent="0.3">
      <c r="A3" s="2">
        <v>0.12</v>
      </c>
      <c r="B3" s="2">
        <f t="shared" ref="B3:B10" si="0">3*A3*(2+COS(A3^(2+A3)))</f>
        <v>1.0799775613627991</v>
      </c>
      <c r="C3" s="2">
        <f t="shared" ref="C3:C10" si="1">A3^2</f>
        <v>1.44E-2</v>
      </c>
      <c r="D3" s="2">
        <f t="shared" ref="D3:D10" si="2">A3*B3</f>
        <v>0.12959730736353589</v>
      </c>
      <c r="E3" s="2">
        <f t="shared" ref="E3:E11" si="3">A3^3</f>
        <v>1.7279999999999999E-3</v>
      </c>
      <c r="F3" s="2">
        <f t="shared" ref="F3:F11" si="4">A3^4</f>
        <v>2.0735999999999999E-4</v>
      </c>
      <c r="G3" s="2">
        <f t="shared" ref="G3:G11" si="5">A3^5</f>
        <v>2.4883199999999999E-5</v>
      </c>
      <c r="H3" s="2">
        <f t="shared" ref="H3:H10" si="6">A3^6</f>
        <v>2.9859839999999999E-6</v>
      </c>
      <c r="I3" s="2">
        <f t="shared" ref="I3:I10" si="7">C3*B3</f>
        <v>1.5551676883624306E-2</v>
      </c>
      <c r="J3" s="2">
        <f t="shared" ref="J3:J10" si="8">E3*B3</f>
        <v>1.8662012260349168E-3</v>
      </c>
      <c r="K3" s="2">
        <f t="shared" ref="K3:K10" si="9">A3^7</f>
        <v>3.5831807999999997E-7</v>
      </c>
      <c r="L3" s="2">
        <f t="shared" ref="L3:L10" si="10">A3^8</f>
        <v>4.29981696E-8</v>
      </c>
      <c r="M3">
        <f>N2</f>
        <v>2.9375999999999998</v>
      </c>
      <c r="N3">
        <f>O2</f>
        <v>2.2394879999999997</v>
      </c>
      <c r="O3">
        <f>P2</f>
        <v>1.8189619199999998</v>
      </c>
      <c r="P3">
        <f>Q2</f>
        <v>1.5371845631999999</v>
      </c>
      <c r="Q3">
        <f>H11</f>
        <v>1.3346273525759997</v>
      </c>
      <c r="S3">
        <f>I11</f>
        <v>18.739483405427968</v>
      </c>
      <c r="U3">
        <f t="shared" ref="U3:U10" si="11">F3*B3</f>
        <v>2.2394414712419001E-4</v>
      </c>
      <c r="X3" s="3">
        <f t="shared" ref="X3:X10" si="12">$I$17+$I$18*A3+($I$19*A3^2)+$I$20*A3^3+($I$21*A3^4)</f>
        <v>1.0903344341962233</v>
      </c>
    </row>
    <row r="4" spans="1:24" x14ac:dyDescent="0.3">
      <c r="A4" s="2">
        <v>0.24</v>
      </c>
      <c r="B4" s="2">
        <f t="shared" si="0"/>
        <v>2.159398011304698</v>
      </c>
      <c r="C4" s="2">
        <f t="shared" si="1"/>
        <v>5.7599999999999998E-2</v>
      </c>
      <c r="D4" s="2">
        <f t="shared" si="2"/>
        <v>0.51825552271312747</v>
      </c>
      <c r="E4" s="2">
        <f t="shared" si="3"/>
        <v>1.3823999999999999E-2</v>
      </c>
      <c r="F4" s="2">
        <f t="shared" si="4"/>
        <v>3.3177599999999999E-3</v>
      </c>
      <c r="G4" s="2">
        <f t="shared" si="5"/>
        <v>7.9626239999999997E-4</v>
      </c>
      <c r="H4" s="2">
        <f t="shared" si="6"/>
        <v>1.9110297599999999E-4</v>
      </c>
      <c r="I4" s="2">
        <f t="shared" si="7"/>
        <v>0.1243813254511506</v>
      </c>
      <c r="J4" s="2">
        <f t="shared" si="8"/>
        <v>2.9851518108276145E-2</v>
      </c>
      <c r="K4" s="2">
        <f t="shared" si="9"/>
        <v>4.5864714239999996E-5</v>
      </c>
      <c r="L4" s="2">
        <f t="shared" si="10"/>
        <v>1.10075314176E-5</v>
      </c>
      <c r="M4">
        <f>N3</f>
        <v>2.2394879999999997</v>
      </c>
      <c r="N4">
        <f>O3</f>
        <v>1.8189619199999998</v>
      </c>
      <c r="O4">
        <f>P3</f>
        <v>1.5371845631999999</v>
      </c>
      <c r="P4">
        <f>Q3</f>
        <v>1.3346273525759997</v>
      </c>
      <c r="Q4">
        <f>K11</f>
        <v>1.1815381028044798</v>
      </c>
      <c r="S4">
        <f>J11</f>
        <v>15.082579879743452</v>
      </c>
      <c r="U4">
        <f t="shared" si="11"/>
        <v>7.1643643459862747E-3</v>
      </c>
      <c r="X4" s="3">
        <f t="shared" si="12"/>
        <v>2.1566322953480013</v>
      </c>
    </row>
    <row r="5" spans="1:24" x14ac:dyDescent="0.3">
      <c r="A5" s="2">
        <v>0.36</v>
      </c>
      <c r="B5" s="2">
        <f t="shared" si="0"/>
        <v>3.2356563958745617</v>
      </c>
      <c r="C5" s="2">
        <f t="shared" si="1"/>
        <v>0.12959999999999999</v>
      </c>
      <c r="D5" s="2">
        <f t="shared" si="2"/>
        <v>1.164836302514842</v>
      </c>
      <c r="E5" s="2">
        <f t="shared" si="3"/>
        <v>4.6655999999999996E-2</v>
      </c>
      <c r="F5" s="2">
        <f t="shared" si="4"/>
        <v>1.6796159999999997E-2</v>
      </c>
      <c r="G5" s="2">
        <f t="shared" si="5"/>
        <v>6.0466175999999991E-3</v>
      </c>
      <c r="H5" s="2">
        <f t="shared" si="6"/>
        <v>2.1767823359999995E-3</v>
      </c>
      <c r="I5" s="2">
        <f t="shared" si="7"/>
        <v>0.41934106890534317</v>
      </c>
      <c r="J5" s="2">
        <f t="shared" si="8"/>
        <v>0.15096278480592354</v>
      </c>
      <c r="K5" s="2">
        <f t="shared" si="9"/>
        <v>7.8364164095999977E-4</v>
      </c>
      <c r="L5" s="2">
        <f t="shared" si="10"/>
        <v>2.8211099074559989E-4</v>
      </c>
      <c r="M5">
        <f>N4</f>
        <v>1.8189619199999998</v>
      </c>
      <c r="N5">
        <f>O4</f>
        <v>1.5371845631999999</v>
      </c>
      <c r="O5">
        <f>P4</f>
        <v>1.3346273525759997</v>
      </c>
      <c r="P5">
        <f>Q4</f>
        <v>1.1815381028044798</v>
      </c>
      <c r="Q5">
        <f>L11</f>
        <v>1.061393133286195</v>
      </c>
      <c r="S5">
        <f>U11</f>
        <v>12.652366140826823</v>
      </c>
      <c r="U5">
        <f t="shared" si="11"/>
        <v>5.4346602530132467E-2</v>
      </c>
      <c r="X5" s="3">
        <f t="shared" si="12"/>
        <v>3.2264684688940641</v>
      </c>
    </row>
    <row r="6" spans="1:24" x14ac:dyDescent="0.3">
      <c r="A6" s="2">
        <v>0.48</v>
      </c>
      <c r="B6" s="2">
        <f t="shared" si="0"/>
        <v>4.3011487920261748</v>
      </c>
      <c r="C6" s="2">
        <f t="shared" si="1"/>
        <v>0.23039999999999999</v>
      </c>
      <c r="D6" s="2">
        <f t="shared" si="2"/>
        <v>2.0645514201725637</v>
      </c>
      <c r="E6" s="2">
        <f t="shared" si="3"/>
        <v>0.110592</v>
      </c>
      <c r="F6" s="2">
        <f t="shared" si="4"/>
        <v>5.3084159999999998E-2</v>
      </c>
      <c r="G6" s="2">
        <f t="shared" si="5"/>
        <v>2.5480396799999999E-2</v>
      </c>
      <c r="H6" s="2">
        <f t="shared" si="6"/>
        <v>1.2230590463999999E-2</v>
      </c>
      <c r="I6" s="2">
        <f t="shared" si="7"/>
        <v>0.9909846816828306</v>
      </c>
      <c r="J6" s="2">
        <f t="shared" si="8"/>
        <v>0.4756726472077587</v>
      </c>
      <c r="K6" s="2">
        <f t="shared" si="9"/>
        <v>5.8706834227199994E-3</v>
      </c>
      <c r="L6" s="2">
        <f t="shared" si="10"/>
        <v>2.8179280429056E-3</v>
      </c>
      <c r="U6">
        <f t="shared" si="11"/>
        <v>0.22832287065972418</v>
      </c>
      <c r="X6" s="3">
        <f t="shared" si="12"/>
        <v>4.2997074773664714</v>
      </c>
    </row>
    <row r="7" spans="1:24" x14ac:dyDescent="0.3">
      <c r="A7" s="2">
        <v>0.6</v>
      </c>
      <c r="B7" s="2">
        <f t="shared" si="0"/>
        <v>5.3371816374788823</v>
      </c>
      <c r="C7" s="2">
        <f t="shared" si="1"/>
        <v>0.36</v>
      </c>
      <c r="D7" s="2">
        <f t="shared" si="2"/>
        <v>3.2023089824873292</v>
      </c>
      <c r="E7" s="2">
        <f t="shared" si="3"/>
        <v>0.216</v>
      </c>
      <c r="F7" s="2">
        <f t="shared" si="4"/>
        <v>0.12959999999999999</v>
      </c>
      <c r="G7" s="2">
        <f t="shared" si="5"/>
        <v>7.7759999999999996E-2</v>
      </c>
      <c r="H7" s="2">
        <f t="shared" si="6"/>
        <v>4.6655999999999996E-2</v>
      </c>
      <c r="I7" s="2">
        <f t="shared" si="7"/>
        <v>1.9213853894923976</v>
      </c>
      <c r="J7" s="2">
        <f t="shared" si="8"/>
        <v>1.1528312336954385</v>
      </c>
      <c r="K7" s="2">
        <f t="shared" si="9"/>
        <v>2.7993599999999997E-2</v>
      </c>
      <c r="L7" s="2">
        <f t="shared" si="10"/>
        <v>1.6796159999999997E-2</v>
      </c>
      <c r="U7">
        <f t="shared" si="11"/>
        <v>0.69169874021726308</v>
      </c>
      <c r="X7" s="3">
        <f t="shared" si="12"/>
        <v>5.3465490242528917</v>
      </c>
    </row>
    <row r="8" spans="1:24" x14ac:dyDescent="0.3">
      <c r="A8" s="2">
        <v>0.72</v>
      </c>
      <c r="B8" s="2">
        <f t="shared" si="0"/>
        <v>6.3016620423910998</v>
      </c>
      <c r="C8" s="2">
        <f t="shared" si="1"/>
        <v>0.51839999999999997</v>
      </c>
      <c r="D8" s="2">
        <f>A8*B8</f>
        <v>4.5371966705215918</v>
      </c>
      <c r="E8" s="2">
        <f t="shared" si="3"/>
        <v>0.37324799999999997</v>
      </c>
      <c r="F8" s="2">
        <f t="shared" si="4"/>
        <v>0.26873855999999996</v>
      </c>
      <c r="G8" s="2">
        <f t="shared" si="5"/>
        <v>0.19349176319999997</v>
      </c>
      <c r="H8" s="2">
        <f t="shared" si="6"/>
        <v>0.13931406950399997</v>
      </c>
      <c r="I8" s="2">
        <f t="shared" si="7"/>
        <v>3.2667816027755459</v>
      </c>
      <c r="J8" s="2">
        <f t="shared" si="8"/>
        <v>2.3520827539983928</v>
      </c>
      <c r="K8" s="2">
        <f t="shared" si="9"/>
        <v>0.10030613004287997</v>
      </c>
      <c r="L8" s="2">
        <f t="shared" si="10"/>
        <v>7.2220413630873573E-2</v>
      </c>
      <c r="U8">
        <f t="shared" si="11"/>
        <v>1.6934995828788428</v>
      </c>
      <c r="X8" s="3">
        <f t="shared" si="12"/>
        <v>6.3075279939965956</v>
      </c>
    </row>
    <row r="9" spans="1:24" x14ac:dyDescent="0.3">
      <c r="A9" s="2">
        <v>0.84</v>
      </c>
      <c r="B9" s="2">
        <f t="shared" si="0"/>
        <v>7.1062761376366153</v>
      </c>
      <c r="C9" s="2">
        <f t="shared" si="1"/>
        <v>0.70559999999999989</v>
      </c>
      <c r="D9" s="2">
        <f t="shared" si="2"/>
        <v>5.9692719556147562</v>
      </c>
      <c r="E9" s="2">
        <f t="shared" si="3"/>
        <v>0.5927039999999999</v>
      </c>
      <c r="F9" s="2">
        <f t="shared" si="4"/>
        <v>0.49787135999999987</v>
      </c>
      <c r="G9" s="2">
        <f t="shared" si="5"/>
        <v>0.41821194239999987</v>
      </c>
      <c r="H9" s="2">
        <f t="shared" si="6"/>
        <v>0.35129803161599987</v>
      </c>
      <c r="I9" s="2">
        <f t="shared" si="7"/>
        <v>5.014188442716395</v>
      </c>
      <c r="J9" s="2">
        <f t="shared" si="8"/>
        <v>4.2119182918817719</v>
      </c>
      <c r="K9" s="2">
        <f t="shared" si="9"/>
        <v>0.29509034655743988</v>
      </c>
      <c r="L9" s="2">
        <f t="shared" si="10"/>
        <v>0.24787589110824948</v>
      </c>
      <c r="U9">
        <f t="shared" si="11"/>
        <v>3.5380113651806879</v>
      </c>
      <c r="X9" s="3">
        <f t="shared" si="12"/>
        <v>7.093514451996465</v>
      </c>
    </row>
    <row r="10" spans="1:24" x14ac:dyDescent="0.3">
      <c r="A10" s="2">
        <v>0.96</v>
      </c>
      <c r="B10" s="2">
        <f t="shared" si="0"/>
        <v>7.5812383002611581</v>
      </c>
      <c r="C10" s="2">
        <f t="shared" si="1"/>
        <v>0.92159999999999997</v>
      </c>
      <c r="D10" s="2">
        <f t="shared" si="2"/>
        <v>7.2779887682507116</v>
      </c>
      <c r="E10" s="2">
        <f t="shared" si="3"/>
        <v>0.88473599999999997</v>
      </c>
      <c r="F10" s="2">
        <f t="shared" si="4"/>
        <v>0.84934655999999997</v>
      </c>
      <c r="G10" s="2">
        <f t="shared" si="5"/>
        <v>0.81537269759999997</v>
      </c>
      <c r="H10" s="2">
        <f t="shared" si="6"/>
        <v>0.78275778969599996</v>
      </c>
      <c r="I10" s="2">
        <f t="shared" si="7"/>
        <v>6.9868692175206828</v>
      </c>
      <c r="J10" s="2">
        <f t="shared" si="8"/>
        <v>6.7073944488198558</v>
      </c>
      <c r="K10" s="2">
        <f t="shared" si="9"/>
        <v>0.75144747810815993</v>
      </c>
      <c r="L10" s="2">
        <f t="shared" si="10"/>
        <v>0.7213895789838336</v>
      </c>
      <c r="U10">
        <f t="shared" si="11"/>
        <v>6.4390986708670619</v>
      </c>
      <c r="X10" s="3">
        <f t="shared" si="12"/>
        <v>7.5857136446069804</v>
      </c>
    </row>
    <row r="11" spans="1:24" x14ac:dyDescent="0.3">
      <c r="A11" s="3">
        <f>SUM(A2:A10)</f>
        <v>4.3199999999999994</v>
      </c>
      <c r="B11" s="3">
        <f t="shared" ref="B11:D11" si="13">SUM(B2:B10)</f>
        <v>37.102538878335992</v>
      </c>
      <c r="C11" s="3">
        <f t="shared" si="13"/>
        <v>2.9375999999999998</v>
      </c>
      <c r="D11" s="3">
        <f t="shared" si="13"/>
        <v>24.86400692963846</v>
      </c>
      <c r="E11" s="3">
        <f t="shared" ref="E11" si="14">SUM(E2:E10)</f>
        <v>2.2394879999999997</v>
      </c>
      <c r="F11" s="3">
        <f t="shared" ref="F11" si="15">SUM(F2:F10)</f>
        <v>1.8189619199999998</v>
      </c>
      <c r="G11" s="3">
        <f t="shared" ref="G11" si="16">SUM(G2:G10)</f>
        <v>1.5371845631999999</v>
      </c>
      <c r="H11" s="3">
        <f t="shared" ref="H11" si="17">SUM(H2:H10)</f>
        <v>1.3346273525759997</v>
      </c>
      <c r="I11" s="3">
        <f t="shared" ref="I11" si="18">SUM(I2:I10)</f>
        <v>18.739483405427968</v>
      </c>
      <c r="J11" s="3">
        <f t="shared" ref="J11" si="19">SUM(J2:J10)</f>
        <v>15.082579879743452</v>
      </c>
      <c r="K11" s="3">
        <f t="shared" ref="K11" si="20">SUM(K2:K10)</f>
        <v>1.1815381028044798</v>
      </c>
      <c r="L11" s="3">
        <f t="shared" ref="L11" si="21">SUM(L2:L10)</f>
        <v>1.061393133286195</v>
      </c>
      <c r="U11" s="1">
        <f>SUM(U2:U10)</f>
        <v>12.652366140826823</v>
      </c>
    </row>
    <row r="13" spans="1:24" x14ac:dyDescent="0.3">
      <c r="A13" t="s">
        <v>3</v>
      </c>
      <c r="B13" t="s">
        <v>2</v>
      </c>
    </row>
    <row r="17" spans="2:9" x14ac:dyDescent="0.3">
      <c r="B17" t="s">
        <v>15</v>
      </c>
      <c r="C17">
        <f t="array" ref="C17:G21">MINVERSE(M1:Q5)</f>
        <v>0.48888006354262786</v>
      </c>
      <c r="D17">
        <v>-5.2979657576646106</v>
      </c>
      <c r="E17">
        <v>17.616218780382951</v>
      </c>
      <c r="F17">
        <v>-22.791150629126786</v>
      </c>
      <c r="G17">
        <v>10.05491939520889</v>
      </c>
      <c r="H17" t="s">
        <v>16</v>
      </c>
      <c r="I17">
        <f t="array" ref="I17:I21">MMULT(C17:G21,S1:S5)</f>
        <v>-1.9544561377244918E-3</v>
      </c>
    </row>
    <row r="18" spans="2:9" x14ac:dyDescent="0.3">
      <c r="C18">
        <v>-5.2979657576650236</v>
      </c>
      <c r="D18">
        <v>207.67217522855842</v>
      </c>
      <c r="E18">
        <v>-983.76373751268443</v>
      </c>
      <c r="F18">
        <v>1519.9581696624623</v>
      </c>
      <c r="G18">
        <v>-746.68295725207224</v>
      </c>
      <c r="H18" t="s">
        <v>17</v>
      </c>
      <c r="I18">
        <v>9.3545310295412492</v>
      </c>
    </row>
    <row r="19" spans="2:9" x14ac:dyDescent="0.3">
      <c r="C19">
        <v>17.616218780385989</v>
      </c>
      <c r="D19">
        <v>-983.76373751271421</v>
      </c>
      <c r="E19">
        <v>5085.5209324922535</v>
      </c>
      <c r="F19">
        <v>-8249.1811351294582</v>
      </c>
      <c r="G19">
        <v>4182.8324965212141</v>
      </c>
      <c r="H19" t="s">
        <v>18</v>
      </c>
      <c r="I19">
        <v>-2.8719833871291485</v>
      </c>
    </row>
    <row r="20" spans="2:9" x14ac:dyDescent="0.3">
      <c r="C20">
        <v>-22.79115062913252</v>
      </c>
      <c r="D20">
        <v>1519.9581696625357</v>
      </c>
      <c r="E20">
        <v>-8249.1811351295928</v>
      </c>
      <c r="F20">
        <v>13790.741196575211</v>
      </c>
      <c r="G20">
        <v>-7141.2779795466904</v>
      </c>
      <c r="H20" t="s">
        <v>19</v>
      </c>
      <c r="I20">
        <v>7.1399083857104415</v>
      </c>
    </row>
    <row r="21" spans="2:9" x14ac:dyDescent="0.3">
      <c r="C21">
        <v>10.054919395211675</v>
      </c>
      <c r="D21">
        <v>-746.6829572521176</v>
      </c>
      <c r="E21">
        <v>4182.8324965213269</v>
      </c>
      <c r="F21">
        <v>-7141.2779795467623</v>
      </c>
      <c r="G21">
        <v>3755.1301675711843</v>
      </c>
      <c r="H21" t="s">
        <v>20</v>
      </c>
      <c r="I21">
        <v>-5.9608127259343746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>Семён</cp:lastModifiedBy>
  <dcterms:created xsi:type="dcterms:W3CDTF">2020-06-11T06:37:56Z</dcterms:created>
  <dcterms:modified xsi:type="dcterms:W3CDTF">2020-06-11T08:11:53Z</dcterms:modified>
</cp:coreProperties>
</file>