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data/"/>
    </mc:Choice>
  </mc:AlternateContent>
  <xr:revisionPtr revIDLastSave="65" documentId="8_{C5DE95D0-53A6-4465-ADD7-FC96FAD8553C}" xr6:coauthVersionLast="47" xr6:coauthVersionMax="47" xr10:uidLastSave="{EF3B04D1-51B5-4A5A-BAC5-54B7F7BD1702}"/>
  <bookViews>
    <workbookView xWindow="-110" yWindow="-110" windowWidth="25820" windowHeight="15500" xr2:uid="{5642C43C-961F-4D27-AFBA-005B79154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0" i="1"/>
  <c r="D21" i="1"/>
  <c r="E21" i="1" s="1"/>
  <c r="F21" i="1" s="1"/>
  <c r="E18" i="1"/>
  <c r="F18" i="1" s="1"/>
  <c r="E19" i="1"/>
  <c r="F19" i="1" s="1"/>
  <c r="E20" i="1"/>
  <c r="E24" i="1" s="1"/>
  <c r="E17" i="1"/>
  <c r="F17" i="1" s="1"/>
  <c r="H4" i="1"/>
  <c r="D18" i="1"/>
  <c r="D19" i="1"/>
  <c r="D20" i="1"/>
  <c r="D3" i="1"/>
  <c r="E3" i="1"/>
  <c r="F3" i="1" s="1"/>
  <c r="D5" i="1"/>
  <c r="E5" i="1" s="1"/>
  <c r="F5" i="1" s="1"/>
  <c r="D6" i="1"/>
  <c r="E6" i="1" s="1"/>
  <c r="F6" i="1" s="1"/>
  <c r="D7" i="1"/>
  <c r="E7" i="1" s="1"/>
  <c r="D8" i="1"/>
  <c r="E8" i="1" s="1"/>
  <c r="F8" i="1" s="1"/>
  <c r="D4" i="1"/>
  <c r="E4" i="1" s="1"/>
  <c r="F4" i="1" s="1"/>
  <c r="J3" i="1"/>
  <c r="H2" i="1"/>
  <c r="F20" i="1" l="1"/>
  <c r="F7" i="1"/>
  <c r="E11" i="1"/>
</calcChain>
</file>

<file path=xl/sharedStrings.xml><?xml version="1.0" encoding="utf-8"?>
<sst xmlns="http://schemas.openxmlformats.org/spreadsheetml/2006/main" count="19" uniqueCount="13">
  <si>
    <t>Dx</t>
  </si>
  <si>
    <t>Sim</t>
  </si>
  <si>
    <t>Analytique</t>
  </si>
  <si>
    <t>m</t>
  </si>
  <si>
    <t>I</t>
  </si>
  <si>
    <t>m^4</t>
  </si>
  <si>
    <t>E</t>
  </si>
  <si>
    <t>Mpa</t>
  </si>
  <si>
    <t>Pa</t>
  </si>
  <si>
    <t>L</t>
  </si>
  <si>
    <t>F</t>
  </si>
  <si>
    <t>Error</t>
  </si>
  <si>
    <t>Error rela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</si>
</sst>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Error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84181977252843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0.00E+00</c:formatCode>
                <c:ptCount val="5"/>
                <c:pt idx="0">
                  <c:v>6.0000000000000001E-3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3.5000000000000001E-3</c:v>
                </c:pt>
                <c:pt idx="4">
                  <c:v>3.2499999999999999E-3</c:v>
                </c:pt>
              </c:numCache>
            </c:numRef>
          </c:xVal>
          <c:yVal>
            <c:numRef>
              <c:f>Sheet1!$E$3:$E$7</c:f>
              <c:numCache>
                <c:formatCode>0.0000000E+00</c:formatCode>
                <c:ptCount val="5"/>
                <c:pt idx="0">
                  <c:v>4.7838875002929671</c:v>
                </c:pt>
                <c:pt idx="1">
                  <c:v>4.7838825002929672</c:v>
                </c:pt>
                <c:pt idx="2">
                  <c:v>4.7838755002929672</c:v>
                </c:pt>
                <c:pt idx="3">
                  <c:v>4.7838725002929667</c:v>
                </c:pt>
                <c:pt idx="4">
                  <c:v>4.7838705002929665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4D0E-B70E-4C8C032D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9311"/>
        <c:axId val="32610751"/>
      </c:scatterChart>
      <c:valAx>
        <c:axId val="326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751"/>
        <c:crosses val="autoZero"/>
        <c:crossBetween val="midCat"/>
      </c:valAx>
      <c:valAx>
        <c:axId val="326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Erreur en fonction de </a:t>
            </a:r>
            <a:r>
              <a:rPr lang="el-GR"/>
              <a:t>Δ</a:t>
            </a:r>
            <a:r>
              <a:rPr lang="fr-FR"/>
              <a:t>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Sheet1!$B$17:$B$21</c:f>
              <c:numCache>
                <c:formatCode>0.00E+00</c:formatCode>
                <c:ptCount val="5"/>
                <c:pt idx="0">
                  <c:v>8.9999999999999993E-3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6.4999999999999997E-3</c:v>
                </c:pt>
              </c:numCache>
            </c:numRef>
          </c:xVal>
          <c:yVal>
            <c:numRef>
              <c:f>Sheet1!$E$17:$E$21</c:f>
              <c:numCache>
                <c:formatCode>0.0000000E+00</c:formatCode>
                <c:ptCount val="5"/>
                <c:pt idx="0">
                  <c:v>3.056250029296681E-2</c:v>
                </c:pt>
                <c:pt idx="1">
                  <c:v>2.9662500292967131E-2</c:v>
                </c:pt>
                <c:pt idx="2">
                  <c:v>2.8962500292966986E-2</c:v>
                </c:pt>
                <c:pt idx="3">
                  <c:v>2.8262500292966841E-2</c:v>
                </c:pt>
                <c:pt idx="4">
                  <c:v>2.856250029296703E-2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F-428F-8A9B-F0FD7F04A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6512"/>
        <c:axId val="843648032"/>
      </c:scatterChart>
      <c:valAx>
        <c:axId val="843636512"/>
        <c:scaling>
          <c:orientation val="minMax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Δ</a:t>
                </a:r>
                <a:r>
                  <a:rPr lang="fr-FR"/>
                  <a:t>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GB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648032"/>
        <c:crosses val="autoZero"/>
        <c:crossBetween val="midCat"/>
      </c:valAx>
      <c:valAx>
        <c:axId val="8436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ε</a:t>
                </a:r>
                <a:r>
                  <a:rPr lang="fr-FR"/>
                  <a:t>_h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GB"/>
            </a:p>
          </c:txPr>
        </c:title>
        <c:numFmt formatCode="0.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6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611187</xdr:colOff>
      <xdr:row>8</xdr:row>
      <xdr:rowOff>3573</xdr:rowOff>
    </xdr:from>
    <xdr:to>
      <xdr:col>14</xdr:col>
      <xdr:colOff>134937</xdr:colOff>
      <xdr:row>23</xdr:row>
      <xdr:rowOff>8335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17F6-50C4-8EB7-8B94-2CBA842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416718</xdr:colOff>
      <xdr:row>9</xdr:row>
      <xdr:rowOff>170258</xdr:rowOff>
    </xdr:from>
    <xdr:to>
      <xdr:col>14</xdr:col>
      <xdr:colOff>551656</xdr:colOff>
      <xdr:row>24</xdr:row>
      <xdr:rowOff>175021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4616A-C8AF-B45B-5EF0-5A042A0C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3344-A5D2-4AE2-AC45-BD1F35E35E11}">
  <dimension ref="B1:K24"/>
  <sheetViews>
    <sheetView tabSelected="1" zoomScale="160" zoomScaleNormal="160" workbookViewId="0">
      <selection activeCell="B16" sqref="B16:E21"/>
    </sheetView>
  </sheetViews>
  <sheetFormatPr defaultRowHeight="14.5" x14ac:dyDescent="0.35"/>
  <cols>
    <col min="3" max="3" width="12.6328125" customWidth="1"/>
    <col min="4" max="4" width="12" customWidth="1"/>
    <col min="5" max="5" width="15.26953125" customWidth="1"/>
    <col min="6" max="6" width="12.36328125" customWidth="1"/>
    <col min="8" max="8" width="11" bestFit="1" customWidth="1"/>
  </cols>
  <sheetData>
    <row r="1" spans="2:11" x14ac:dyDescent="0.35">
      <c r="B1" t="s">
        <v>3</v>
      </c>
      <c r="C1" t="s">
        <v>3</v>
      </c>
      <c r="D1" t="s">
        <v>3</v>
      </c>
    </row>
    <row r="2" spans="2:11" x14ac:dyDescent="0.35">
      <c r="B2" t="s">
        <v>0</v>
      </c>
      <c r="C2" t="s">
        <v>1</v>
      </c>
      <c r="D2" t="s">
        <v>2</v>
      </c>
      <c r="E2" t="s">
        <v>11</v>
      </c>
      <c r="F2" t="s">
        <v>12</v>
      </c>
      <c r="G2" t="s">
        <v>4</v>
      </c>
      <c r="H2">
        <f>0.00000042667</f>
        <v>4.2667E-7</v>
      </c>
      <c r="I2" t="s">
        <v>5</v>
      </c>
    </row>
    <row r="3" spans="2:11" x14ac:dyDescent="0.35">
      <c r="B3" s="1">
        <v>6.0000000000000001E-3</v>
      </c>
      <c r="C3" s="2">
        <v>1.6074999999999999E-2</v>
      </c>
      <c r="D3">
        <f>($H$5*$H$4^3)/(3*$J$3*$H$2)</f>
        <v>4.7999625002929669</v>
      </c>
      <c r="E3" s="3">
        <f t="shared" ref="E3:E8" si="0">D3-C3</f>
        <v>4.7838875002929671</v>
      </c>
      <c r="F3" s="1">
        <f t="shared" ref="F3:F8" si="1">E3/D3 *100</f>
        <v>99.665101550292974</v>
      </c>
      <c r="G3" t="s">
        <v>6</v>
      </c>
      <c r="H3">
        <v>20</v>
      </c>
      <c r="I3" t="s">
        <v>7</v>
      </c>
      <c r="J3">
        <f>20000000</f>
        <v>20000000</v>
      </c>
      <c r="K3" t="s">
        <v>8</v>
      </c>
    </row>
    <row r="4" spans="2:11" x14ac:dyDescent="0.35">
      <c r="B4" s="1">
        <v>5.0000000000000001E-3</v>
      </c>
      <c r="C4" s="2">
        <v>1.6080000000000001E-2</v>
      </c>
      <c r="D4" s="1">
        <f>($H$5*$H$4^3)/(3*$J$3*$H$2)</f>
        <v>4.7999625002929669</v>
      </c>
      <c r="E4" s="3">
        <f t="shared" si="0"/>
        <v>4.7838825002929672</v>
      </c>
      <c r="F4" s="1">
        <f t="shared" si="1"/>
        <v>99.664997382812501</v>
      </c>
      <c r="G4" t="s">
        <v>9</v>
      </c>
      <c r="H4">
        <f>1.6</f>
        <v>1.6</v>
      </c>
      <c r="I4" t="s">
        <v>3</v>
      </c>
    </row>
    <row r="5" spans="2:11" x14ac:dyDescent="0.35">
      <c r="B5" s="1">
        <v>4.0000000000000001E-3</v>
      </c>
      <c r="C5" s="2">
        <v>1.6087000000000001E-2</v>
      </c>
      <c r="D5" s="1">
        <f t="shared" ref="D5:D8" si="2">($H$5*$H$4^3)/(3*$J$3*$H$2)</f>
        <v>4.7999625002929669</v>
      </c>
      <c r="E5" s="3">
        <f t="shared" si="0"/>
        <v>4.7838755002929672</v>
      </c>
      <c r="F5" s="1">
        <f t="shared" si="1"/>
        <v>99.664851548339854</v>
      </c>
      <c r="G5" t="s">
        <v>10</v>
      </c>
      <c r="H5">
        <v>30</v>
      </c>
    </row>
    <row r="6" spans="2:11" x14ac:dyDescent="0.35">
      <c r="B6" s="1">
        <v>3.5000000000000001E-3</v>
      </c>
      <c r="C6" s="2">
        <v>1.609E-2</v>
      </c>
      <c r="D6" s="1">
        <f t="shared" si="2"/>
        <v>4.7999625002929669</v>
      </c>
      <c r="E6" s="3">
        <f t="shared" si="0"/>
        <v>4.7838725002929667</v>
      </c>
      <c r="F6" s="1">
        <f t="shared" si="1"/>
        <v>99.664789047851556</v>
      </c>
    </row>
    <row r="7" spans="2:11" x14ac:dyDescent="0.35">
      <c r="B7" s="1">
        <v>3.2499999999999999E-3</v>
      </c>
      <c r="C7" s="2">
        <v>1.6091999999999999E-2</v>
      </c>
      <c r="D7" s="1">
        <f t="shared" si="2"/>
        <v>4.7999625002929669</v>
      </c>
      <c r="E7" s="3">
        <f t="shared" si="0"/>
        <v>4.7838705002929665</v>
      </c>
      <c r="F7" s="1">
        <f t="shared" si="1"/>
        <v>99.664747380859367</v>
      </c>
    </row>
    <row r="8" spans="2:11" x14ac:dyDescent="0.35">
      <c r="B8" s="1">
        <v>3.0999999999999999E-3</v>
      </c>
      <c r="C8" s="2">
        <v>1.6091999999999999E-2</v>
      </c>
      <c r="D8" s="1">
        <f t="shared" si="2"/>
        <v>4.7999625002929669</v>
      </c>
      <c r="E8" s="3">
        <f t="shared" si="0"/>
        <v>4.7838705002929665</v>
      </c>
      <c r="F8" s="1">
        <f t="shared" si="1"/>
        <v>99.664747380859367</v>
      </c>
    </row>
    <row r="10" spans="2:11" x14ac:dyDescent="0.35">
      <c r="E10" s="3">
        <f>(LN(E7)-LN(E6))/(LN(B7)-LN(B6))</f>
        <v>5.6413826743821986E-6</v>
      </c>
    </row>
    <row r="11" spans="2:11" x14ac:dyDescent="0.35">
      <c r="E11">
        <f>(LN(B7)-LN(B6))/(LN(E7)-LN(E6))</f>
        <v>177261.50798828984</v>
      </c>
    </row>
    <row r="16" spans="2:11" x14ac:dyDescent="0.35">
      <c r="B16" t="s">
        <v>0</v>
      </c>
      <c r="E16" t="s">
        <v>11</v>
      </c>
      <c r="F16" t="s">
        <v>12</v>
      </c>
    </row>
    <row r="17" spans="2:6" x14ac:dyDescent="0.35">
      <c r="B17" s="1">
        <v>8.9999999999999993E-3</v>
      </c>
      <c r="C17">
        <v>4.7694000000000001</v>
      </c>
      <c r="D17">
        <f>($H$5*$H$4^3)/(3*$J$3*$H$2)</f>
        <v>4.7999625002929669</v>
      </c>
      <c r="E17" s="3">
        <f>D17-C17</f>
        <v>3.056250029296681E-2</v>
      </c>
      <c r="F17" s="1">
        <f>E17/D17 *100</f>
        <v>0.6367237304687573</v>
      </c>
    </row>
    <row r="18" spans="2:6" x14ac:dyDescent="0.35">
      <c r="B18" s="1">
        <v>8.0000000000000002E-3</v>
      </c>
      <c r="C18">
        <v>4.7702999999999998</v>
      </c>
      <c r="D18">
        <f t="shared" ref="D18:D21" si="3">($H$5*$H$4^3)/(3*$J$3*$H$2)</f>
        <v>4.7999625002929669</v>
      </c>
      <c r="E18" s="3">
        <f t="shared" ref="E18:E20" si="4">D18-C18</f>
        <v>2.9662500292967131E-2</v>
      </c>
      <c r="F18" s="1">
        <f t="shared" ref="F18:F20" si="5">E18/D18 *100</f>
        <v>0.61797358398438895</v>
      </c>
    </row>
    <row r="19" spans="2:6" x14ac:dyDescent="0.35">
      <c r="B19" s="1">
        <v>7.0000000000000001E-3</v>
      </c>
      <c r="C19">
        <v>4.7709999999999999</v>
      </c>
      <c r="D19">
        <f t="shared" si="3"/>
        <v>4.7999625002929669</v>
      </c>
      <c r="E19" s="3">
        <f t="shared" si="4"/>
        <v>2.8962500292966986E-2</v>
      </c>
      <c r="F19" s="1">
        <f t="shared" si="5"/>
        <v>0.60339013671876085</v>
      </c>
    </row>
    <row r="20" spans="2:6" x14ac:dyDescent="0.35">
      <c r="B20" s="1">
        <v>6.0000000000000001E-3</v>
      </c>
      <c r="C20">
        <v>4.7717000000000001</v>
      </c>
      <c r="D20">
        <f t="shared" si="3"/>
        <v>4.7999625002929669</v>
      </c>
      <c r="E20" s="3">
        <f t="shared" si="4"/>
        <v>2.8262500292966841E-2</v>
      </c>
      <c r="F20" s="1">
        <f t="shared" si="5"/>
        <v>0.58880668945313286</v>
      </c>
    </row>
    <row r="21" spans="2:6" x14ac:dyDescent="0.35">
      <c r="B21" s="1">
        <v>6.4999999999999997E-3</v>
      </c>
      <c r="C21">
        <v>4.7713999999999999</v>
      </c>
      <c r="D21">
        <f t="shared" si="3"/>
        <v>4.7999625002929669</v>
      </c>
      <c r="E21" s="3">
        <f t="shared" ref="E21" si="6">D21-C21</f>
        <v>2.856250029296703E-2</v>
      </c>
      <c r="F21" s="1">
        <f t="shared" ref="F21" si="7">E21/D21 *100</f>
        <v>0.59505673828126182</v>
      </c>
    </row>
    <row r="22" spans="2:6" x14ac:dyDescent="0.35">
      <c r="F22" s="1"/>
    </row>
    <row r="24" spans="2:6" x14ac:dyDescent="0.35">
      <c r="E24">
        <f>(LN(E20)-LN(E19))/(LN(B20)-LN(B19))</f>
        <v>0.15871517356454326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2025-04-02T20:07:39Z</dcterms:created>
  <dcterms:modified xsi:type="dcterms:W3CDTF">2025-04-04T22:11:38Z</dcterms:modified>
</cp:coreProperties>
</file>